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L:\code\trench_crusade_army_builder\"/>
    </mc:Choice>
  </mc:AlternateContent>
  <xr:revisionPtr revIDLastSave="0" documentId="13_ncr:1_{31C67628-CF96-4E87-A2C7-10B3AACB4618}" xr6:coauthVersionLast="47" xr6:coauthVersionMax="47" xr10:uidLastSave="{00000000-0000-0000-0000-000000000000}"/>
  <bookViews>
    <workbookView xWindow="-120" yWindow="-120" windowWidth="29040" windowHeight="15720" tabRatio="896" xr2:uid="{00000000-000D-0000-FFFF-FFFF00000000}"/>
  </bookViews>
  <sheets>
    <sheet name="Foreward" sheetId="26" r:id="rId1"/>
    <sheet name="Warband Sheet" sheetId="1" r:id="rId2"/>
    <sheet name="Reserve Warband" sheetId="25" r:id="rId3"/>
    <sheet name="Reserve Wargear" sheetId="3" r:id="rId4"/>
    <sheet name="Glorious Deeds" sheetId="4" r:id="rId5"/>
    <sheet name="Heretic Troops" sheetId="17" r:id="rId6"/>
    <sheet name="Heretic Equipment" sheetId="6" r:id="rId7"/>
    <sheet name="Pilgrim Troops" sheetId="18" r:id="rId8"/>
    <sheet name="Pilgrim Equipment" sheetId="9" r:id="rId9"/>
    <sheet name="Sultanate Troops" sheetId="19" r:id="rId10"/>
    <sheet name="Sultanate Equipment" sheetId="10" r:id="rId11"/>
    <sheet name="Antioch Troops" sheetId="20" r:id="rId12"/>
    <sheet name="Antioch Equipment" sheetId="11" r:id="rId13"/>
    <sheet name="Grail Troops" sheetId="22" r:id="rId14"/>
    <sheet name="Grail Equipment" sheetId="12" r:id="rId15"/>
    <sheet name="Court Troops" sheetId="23" r:id="rId16"/>
    <sheet name="Court Equipment" sheetId="15" r:id="rId17"/>
    <sheet name="Sheet1" sheetId="24" r:id="rId18"/>
  </sheets>
  <definedNames>
    <definedName name="_xlnm._FilterDatabase" localSheetId="6" hidden="1">'Heretic Equipment'!$A$2:$I$61</definedName>
    <definedName name="antioch_equip">'Antioch Equipment'!$C$3:$C$1048576</definedName>
    <definedName name="antioch_troops_all">'Antioch Troops'!$C$2:$C$19</definedName>
    <definedName name="court_equip">'Court Equipment'!$C$3:$C$1048576</definedName>
    <definedName name="court_troops_all">'Court Troops'!$C$2:$C$10</definedName>
    <definedName name="faction">'Warband Sheet'!$BJ$4:$BJ$10</definedName>
    <definedName name="grail_equip">'Grail Equipment'!$C$3:$C$999</definedName>
    <definedName name="grail_troops_all">'Grail Troops'!$C$2:$C$12</definedName>
    <definedName name="heretic_equip">'Heretic Equipment'!$C$3:$C$61</definedName>
    <definedName name="heretic_troops_all">'Heretic Troops'!$C$2:$C$1048576</definedName>
    <definedName name="pilgrim_equip">'Pilgrim Equipment'!$C$3:$C$991</definedName>
    <definedName name="pilgrim_troops_all">'Pilgrim Troops'!$C$2:$C$19</definedName>
    <definedName name="references">Sheet1!$A$2:$A$39</definedName>
    <definedName name="reserve_elite">'Reserve Warband'!$AB:$AB</definedName>
    <definedName name="reserve_troop">'Reserve Warband'!$AC:$AC</definedName>
    <definedName name="reserve_wargear">'Reserve Wargear'!$J$6:$J994</definedName>
    <definedName name="selection">Sheet1!$C$2:$C$3</definedName>
    <definedName name="sultanate_equip">'Sultanate Equipment'!$C:$C</definedName>
    <definedName name="sultanate_troops_all">'Sultanate Troops'!$C$2:$C$14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1" i="19" l="1"/>
  <c r="N12" i="19"/>
  <c r="N13" i="19"/>
  <c r="N14" i="19"/>
  <c r="N15" i="19"/>
  <c r="N16" i="19"/>
  <c r="N17" i="19"/>
  <c r="N21" i="20"/>
  <c r="N22" i="20"/>
  <c r="N23" i="20"/>
  <c r="N24" i="20"/>
  <c r="N25" i="20"/>
  <c r="N26" i="20"/>
  <c r="N27" i="20"/>
  <c r="N28" i="20"/>
  <c r="N11" i="20"/>
  <c r="N12" i="20"/>
  <c r="N13" i="20"/>
  <c r="N14" i="20"/>
  <c r="N15" i="20"/>
  <c r="N16" i="20"/>
  <c r="N17" i="20"/>
  <c r="N18" i="20"/>
  <c r="N19" i="20"/>
  <c r="N20" i="20"/>
  <c r="N3" i="20"/>
  <c r="N4" i="20"/>
  <c r="N5" i="20"/>
  <c r="N6" i="20"/>
  <c r="N7" i="20"/>
  <c r="N8" i="20"/>
  <c r="N9" i="20"/>
  <c r="N10" i="20"/>
  <c r="N2" i="20"/>
  <c r="N5" i="23"/>
  <c r="N6" i="23"/>
  <c r="N7" i="23"/>
  <c r="N8" i="23"/>
  <c r="N9" i="23"/>
  <c r="N10" i="23"/>
  <c r="N11" i="23"/>
  <c r="N12" i="23"/>
  <c r="N13" i="23"/>
  <c r="N14" i="23"/>
  <c r="N15" i="23"/>
  <c r="N16" i="23"/>
  <c r="N17" i="23"/>
  <c r="N18" i="23"/>
  <c r="N19" i="23"/>
  <c r="N20" i="23"/>
  <c r="N21" i="23"/>
  <c r="N22" i="23"/>
  <c r="N23" i="23"/>
  <c r="N24" i="23"/>
  <c r="N25" i="23"/>
  <c r="N26" i="23"/>
  <c r="N27" i="23"/>
  <c r="N28" i="23"/>
  <c r="N29" i="23"/>
  <c r="N30" i="23"/>
  <c r="N31" i="23"/>
  <c r="N32" i="23"/>
  <c r="N33" i="23"/>
  <c r="N34" i="23"/>
  <c r="N35" i="23"/>
  <c r="N36" i="23"/>
  <c r="N37" i="23"/>
  <c r="N38" i="23"/>
  <c r="N39" i="23"/>
  <c r="N40" i="23"/>
  <c r="N41" i="23"/>
  <c r="N42" i="23"/>
  <c r="N43" i="23"/>
  <c r="N44" i="23"/>
  <c r="N3" i="23"/>
  <c r="N4" i="23"/>
  <c r="N2" i="23"/>
  <c r="N3" i="19"/>
  <c r="N4" i="19"/>
  <c r="N5" i="19"/>
  <c r="N6" i="19"/>
  <c r="N7" i="19"/>
  <c r="N8" i="19"/>
  <c r="N9" i="19"/>
  <c r="N10" i="19"/>
  <c r="N2" i="19"/>
  <c r="N3" i="17"/>
  <c r="N4" i="17"/>
  <c r="N5" i="17"/>
  <c r="N6" i="17"/>
  <c r="N7" i="17"/>
  <c r="N8" i="17"/>
  <c r="N9" i="17"/>
  <c r="N10" i="17"/>
  <c r="N11" i="17"/>
  <c r="N12" i="17"/>
  <c r="N13" i="17"/>
  <c r="N14" i="17"/>
  <c r="N15" i="17"/>
  <c r="N16" i="17"/>
  <c r="N2" i="17"/>
  <c r="N3" i="18"/>
  <c r="N4" i="18"/>
  <c r="N5" i="18"/>
  <c r="N6" i="18"/>
  <c r="N7" i="18"/>
  <c r="N8" i="18"/>
  <c r="N9" i="18"/>
  <c r="N10" i="18"/>
  <c r="N11" i="18"/>
  <c r="N12" i="18"/>
  <c r="N13" i="18"/>
  <c r="N14" i="18"/>
  <c r="N15" i="18"/>
  <c r="N16" i="18"/>
  <c r="N17" i="18"/>
  <c r="N18" i="18"/>
  <c r="N19" i="18"/>
  <c r="N2" i="18"/>
  <c r="A7" i="3"/>
  <c r="B7" i="3"/>
  <c r="A8" i="3"/>
  <c r="B8" i="3"/>
  <c r="A9" i="3"/>
  <c r="B9" i="3"/>
  <c r="A10" i="3"/>
  <c r="B10" i="3"/>
  <c r="A11" i="3"/>
  <c r="B11" i="3"/>
  <c r="A12" i="3"/>
  <c r="B12" i="3"/>
  <c r="A13" i="3"/>
  <c r="B13" i="3"/>
  <c r="A14" i="3"/>
  <c r="B14" i="3"/>
  <c r="A15" i="3"/>
  <c r="B15" i="3"/>
  <c r="A16" i="3"/>
  <c r="B16" i="3"/>
  <c r="A17" i="3"/>
  <c r="B17" i="3"/>
  <c r="A18" i="3"/>
  <c r="B18" i="3"/>
  <c r="A19" i="3"/>
  <c r="B19" i="3"/>
  <c r="A20" i="3"/>
  <c r="B20" i="3"/>
  <c r="A21" i="3"/>
  <c r="B21" i="3"/>
  <c r="A22" i="3"/>
  <c r="B22" i="3"/>
  <c r="A23" i="3"/>
  <c r="B23" i="3"/>
  <c r="A24" i="3"/>
  <c r="B24" i="3"/>
  <c r="A25" i="3"/>
  <c r="B25" i="3"/>
  <c r="A26" i="3"/>
  <c r="B26" i="3"/>
  <c r="A27" i="3"/>
  <c r="B27" i="3"/>
  <c r="A28" i="3"/>
  <c r="B28" i="3"/>
  <c r="A29" i="3"/>
  <c r="B29" i="3"/>
  <c r="A30" i="3"/>
  <c r="B30" i="3"/>
  <c r="A31" i="3"/>
  <c r="B31" i="3"/>
  <c r="A32" i="3"/>
  <c r="B32" i="3"/>
  <c r="A33" i="3"/>
  <c r="B33" i="3"/>
  <c r="A34" i="3"/>
  <c r="B34" i="3"/>
  <c r="A35" i="3"/>
  <c r="B35" i="3"/>
  <c r="A36" i="3"/>
  <c r="B36" i="3"/>
  <c r="A37" i="3"/>
  <c r="B37" i="3"/>
  <c r="A38" i="3"/>
  <c r="B38" i="3"/>
  <c r="A39" i="3"/>
  <c r="B39" i="3"/>
  <c r="A40" i="3"/>
  <c r="B40" i="3"/>
  <c r="A41" i="3"/>
  <c r="B41" i="3"/>
  <c r="A42" i="3"/>
  <c r="B42" i="3"/>
  <c r="A43" i="3"/>
  <c r="B43" i="3"/>
  <c r="A44" i="3"/>
  <c r="B44" i="3"/>
  <c r="A45" i="3"/>
  <c r="B45" i="3"/>
  <c r="A46" i="3"/>
  <c r="B46" i="3"/>
  <c r="A47" i="3"/>
  <c r="B47" i="3"/>
  <c r="A48" i="3"/>
  <c r="B48" i="3"/>
  <c r="A49" i="3"/>
  <c r="B49" i="3"/>
  <c r="A50" i="3"/>
  <c r="B50" i="3"/>
  <c r="A51" i="3"/>
  <c r="B51" i="3"/>
  <c r="A52" i="3"/>
  <c r="B52" i="3"/>
  <c r="A53" i="3"/>
  <c r="B53" i="3"/>
  <c r="A54" i="3"/>
  <c r="B54" i="3"/>
  <c r="A55" i="3"/>
  <c r="B55" i="3"/>
  <c r="A56" i="3"/>
  <c r="B56" i="3"/>
  <c r="A57" i="3"/>
  <c r="B57" i="3"/>
  <c r="A58" i="3"/>
  <c r="B58" i="3"/>
  <c r="A59" i="3"/>
  <c r="B59" i="3"/>
  <c r="A60" i="3"/>
  <c r="B60" i="3"/>
  <c r="A61" i="3"/>
  <c r="B61" i="3"/>
  <c r="A62" i="3"/>
  <c r="B62" i="3"/>
  <c r="A63" i="3"/>
  <c r="B63" i="3"/>
  <c r="A64" i="3"/>
  <c r="B64" i="3"/>
  <c r="A65" i="3"/>
  <c r="B65" i="3"/>
  <c r="A66" i="3"/>
  <c r="B66" i="3"/>
  <c r="A67" i="3"/>
  <c r="B67" i="3"/>
  <c r="A68" i="3"/>
  <c r="B68" i="3"/>
  <c r="A69" i="3"/>
  <c r="B69" i="3"/>
  <c r="A70" i="3"/>
  <c r="B70" i="3"/>
  <c r="A71" i="3"/>
  <c r="B71" i="3"/>
  <c r="A72" i="3"/>
  <c r="B72" i="3"/>
  <c r="A73" i="3"/>
  <c r="B73" i="3"/>
  <c r="A74" i="3"/>
  <c r="B74" i="3"/>
  <c r="A75" i="3"/>
  <c r="B75" i="3"/>
  <c r="A76" i="3"/>
  <c r="B76" i="3"/>
  <c r="A77" i="3"/>
  <c r="B77" i="3"/>
  <c r="A78" i="3"/>
  <c r="B78" i="3"/>
  <c r="A79" i="3"/>
  <c r="B79" i="3"/>
  <c r="A80" i="3"/>
  <c r="B80" i="3"/>
  <c r="A81" i="3"/>
  <c r="B81" i="3"/>
  <c r="A82" i="3"/>
  <c r="B82" i="3"/>
  <c r="A83" i="3"/>
  <c r="B83" i="3"/>
  <c r="A84" i="3"/>
  <c r="B84" i="3"/>
  <c r="A85" i="3"/>
  <c r="B85" i="3"/>
  <c r="A86" i="3"/>
  <c r="B86" i="3"/>
  <c r="A87" i="3"/>
  <c r="B87" i="3"/>
  <c r="A88" i="3"/>
  <c r="B88" i="3"/>
  <c r="A89" i="3"/>
  <c r="B89" i="3"/>
  <c r="A90" i="3"/>
  <c r="B90" i="3"/>
  <c r="A91" i="3"/>
  <c r="B91" i="3"/>
  <c r="A92" i="3"/>
  <c r="B92" i="3"/>
  <c r="A93" i="3"/>
  <c r="B93" i="3"/>
  <c r="A94" i="3"/>
  <c r="B94" i="3"/>
  <c r="A95" i="3"/>
  <c r="B95" i="3"/>
  <c r="A96" i="3"/>
  <c r="B96" i="3"/>
  <c r="A97" i="3"/>
  <c r="B97" i="3"/>
  <c r="A98" i="3"/>
  <c r="B98" i="3"/>
  <c r="A99" i="3"/>
  <c r="B99" i="3"/>
  <c r="A100" i="3"/>
  <c r="B100" i="3"/>
  <c r="A101" i="3"/>
  <c r="B101" i="3"/>
  <c r="A102" i="3"/>
  <c r="B102" i="3"/>
  <c r="A103" i="3"/>
  <c r="B103" i="3"/>
  <c r="A104" i="3"/>
  <c r="B104" i="3"/>
  <c r="A105" i="3"/>
  <c r="B105" i="3"/>
  <c r="A106" i="3"/>
  <c r="B106" i="3"/>
  <c r="A107" i="3"/>
  <c r="B107" i="3"/>
  <c r="A108" i="3"/>
  <c r="B108" i="3"/>
  <c r="A109" i="3"/>
  <c r="B109" i="3"/>
  <c r="A110" i="3"/>
  <c r="B110" i="3"/>
  <c r="A111" i="3"/>
  <c r="B111" i="3"/>
  <c r="A112" i="3"/>
  <c r="B112" i="3"/>
  <c r="A113" i="3"/>
  <c r="B113" i="3"/>
  <c r="A114" i="3"/>
  <c r="B114" i="3"/>
  <c r="A115" i="3"/>
  <c r="B115" i="3"/>
  <c r="A116" i="3"/>
  <c r="B116" i="3"/>
  <c r="A117" i="3"/>
  <c r="B117" i="3"/>
  <c r="A118" i="3"/>
  <c r="B118" i="3"/>
  <c r="A119" i="3"/>
  <c r="B119" i="3"/>
  <c r="A120" i="3"/>
  <c r="B120" i="3"/>
  <c r="A121" i="3"/>
  <c r="B121" i="3"/>
  <c r="A7" i="25"/>
  <c r="B7" i="25"/>
  <c r="A8" i="25"/>
  <c r="B8" i="25"/>
  <c r="A9" i="25"/>
  <c r="B9" i="25"/>
  <c r="A10" i="25"/>
  <c r="B10" i="25"/>
  <c r="A11" i="25"/>
  <c r="B11" i="25"/>
  <c r="A12" i="25"/>
  <c r="B12" i="25"/>
  <c r="A13" i="25"/>
  <c r="B13" i="25"/>
  <c r="A14" i="25"/>
  <c r="B14" i="25"/>
  <c r="A15" i="25"/>
  <c r="B15" i="25"/>
  <c r="A16" i="25"/>
  <c r="B16" i="25"/>
  <c r="A17" i="25"/>
  <c r="B17" i="25"/>
  <c r="A18" i="25"/>
  <c r="B18" i="25"/>
  <c r="A19" i="25"/>
  <c r="B19" i="25"/>
  <c r="A20" i="25"/>
  <c r="B20" i="25"/>
  <c r="A21" i="25"/>
  <c r="B21" i="25"/>
  <c r="A22" i="25"/>
  <c r="B22" i="25"/>
  <c r="A23" i="25"/>
  <c r="B23" i="25"/>
  <c r="A24" i="25"/>
  <c r="B24" i="25"/>
  <c r="A25" i="25"/>
  <c r="B25" i="25"/>
  <c r="A26" i="25"/>
  <c r="B26" i="25"/>
  <c r="A27" i="25"/>
  <c r="B27" i="25"/>
  <c r="A28" i="25"/>
  <c r="B28" i="25"/>
  <c r="A29" i="25"/>
  <c r="B29" i="25"/>
  <c r="A30" i="25"/>
  <c r="B30" i="25"/>
  <c r="A31" i="25"/>
  <c r="B31" i="25"/>
  <c r="A32" i="25"/>
  <c r="B32" i="25"/>
  <c r="A33" i="25"/>
  <c r="B33" i="25"/>
  <c r="A34" i="25"/>
  <c r="B34" i="25"/>
  <c r="A35" i="25"/>
  <c r="B35" i="25"/>
  <c r="A36" i="25"/>
  <c r="B36" i="25"/>
  <c r="A37" i="25"/>
  <c r="B37" i="25"/>
  <c r="A38" i="25"/>
  <c r="B38" i="25"/>
  <c r="A39" i="25"/>
  <c r="B39" i="25"/>
  <c r="A40" i="25"/>
  <c r="B40" i="25"/>
  <c r="A41" i="25"/>
  <c r="B41" i="25"/>
  <c r="A42" i="25"/>
  <c r="B42" i="25"/>
  <c r="A43" i="25"/>
  <c r="B43" i="25"/>
  <c r="A44" i="25"/>
  <c r="B44" i="25"/>
  <c r="A45" i="25"/>
  <c r="B45" i="25"/>
  <c r="A46" i="25"/>
  <c r="B46" i="25"/>
  <c r="A47" i="25"/>
  <c r="B47" i="25"/>
  <c r="A48" i="25"/>
  <c r="B48" i="25"/>
  <c r="A49" i="25"/>
  <c r="B49" i="25"/>
  <c r="A50" i="25"/>
  <c r="B50" i="25"/>
  <c r="A51" i="25"/>
  <c r="B51" i="25"/>
  <c r="A52" i="25"/>
  <c r="B52" i="25"/>
  <c r="A53" i="25"/>
  <c r="B53" i="25"/>
  <c r="A54" i="25"/>
  <c r="B54" i="25"/>
  <c r="A55" i="25"/>
  <c r="B55" i="25"/>
  <c r="A56" i="25"/>
  <c r="B56" i="25"/>
  <c r="A57" i="25"/>
  <c r="B57" i="25"/>
  <c r="A58" i="25"/>
  <c r="B58" i="25"/>
  <c r="A59" i="25"/>
  <c r="B59" i="25"/>
  <c r="A60" i="25"/>
  <c r="B60" i="25"/>
  <c r="A61" i="25"/>
  <c r="B61" i="25"/>
  <c r="A62" i="25"/>
  <c r="B62" i="25"/>
  <c r="A63" i="25"/>
  <c r="B63" i="25"/>
  <c r="A64" i="25"/>
  <c r="B64" i="25"/>
  <c r="A65" i="25"/>
  <c r="B65" i="25"/>
  <c r="A66" i="25"/>
  <c r="B66" i="25"/>
  <c r="A67" i="25"/>
  <c r="B67" i="25"/>
  <c r="A68" i="25"/>
  <c r="B68" i="25"/>
  <c r="A69" i="25"/>
  <c r="B69" i="25"/>
  <c r="A70" i="25"/>
  <c r="B70" i="25"/>
  <c r="A71" i="25"/>
  <c r="B71" i="25"/>
  <c r="A72" i="25"/>
  <c r="B72" i="25"/>
  <c r="A73" i="25"/>
  <c r="B73" i="25"/>
  <c r="A74" i="25"/>
  <c r="B74" i="25"/>
  <c r="A75" i="25"/>
  <c r="B75" i="25"/>
  <c r="A76" i="25"/>
  <c r="B76" i="25"/>
  <c r="A77" i="25"/>
  <c r="B77" i="25"/>
  <c r="A78" i="25"/>
  <c r="B78" i="25"/>
  <c r="A79" i="25"/>
  <c r="B79" i="25"/>
  <c r="A80" i="25"/>
  <c r="B80" i="25"/>
  <c r="A81" i="25"/>
  <c r="B81" i="25"/>
  <c r="A82" i="25"/>
  <c r="B82" i="25"/>
  <c r="A83" i="25"/>
  <c r="B83" i="25"/>
  <c r="A84" i="25"/>
  <c r="B84" i="25"/>
  <c r="A85" i="25"/>
  <c r="B85" i="25"/>
  <c r="A86" i="25"/>
  <c r="B86" i="25"/>
  <c r="A87" i="25"/>
  <c r="B87" i="25"/>
  <c r="A88" i="25"/>
  <c r="B88" i="25"/>
  <c r="A89" i="25"/>
  <c r="B89" i="25"/>
  <c r="A90" i="25"/>
  <c r="B90" i="25"/>
  <c r="A91" i="25"/>
  <c r="B91" i="25"/>
  <c r="A92" i="25"/>
  <c r="B92" i="25"/>
  <c r="A93" i="25"/>
  <c r="B93" i="25"/>
  <c r="A94" i="25"/>
  <c r="B94" i="25"/>
  <c r="A95" i="25"/>
  <c r="B95" i="25"/>
  <c r="A96" i="25"/>
  <c r="B96" i="25"/>
  <c r="A97" i="25"/>
  <c r="B97" i="25"/>
  <c r="A98" i="25"/>
  <c r="B98" i="25"/>
  <c r="A99" i="25"/>
  <c r="B99" i="25"/>
  <c r="A100" i="25"/>
  <c r="B100" i="25"/>
  <c r="A101" i="25"/>
  <c r="B101" i="25"/>
  <c r="A102" i="25"/>
  <c r="B102" i="25"/>
  <c r="A103" i="25"/>
  <c r="B103" i="25"/>
  <c r="A104" i="25"/>
  <c r="B104" i="25"/>
  <c r="A105" i="25"/>
  <c r="B105" i="25"/>
  <c r="A106" i="25"/>
  <c r="B106" i="25"/>
  <c r="A107" i="25"/>
  <c r="B107" i="25"/>
  <c r="A108" i="25"/>
  <c r="B108" i="25"/>
  <c r="A109" i="25"/>
  <c r="B109" i="25"/>
  <c r="A110" i="25"/>
  <c r="B110" i="25"/>
  <c r="A111" i="25"/>
  <c r="B111" i="25"/>
  <c r="A112" i="25"/>
  <c r="B112" i="25"/>
  <c r="A113" i="25"/>
  <c r="B113" i="25"/>
  <c r="A114" i="25"/>
  <c r="B114" i="25"/>
  <c r="A115" i="25"/>
  <c r="B115" i="25"/>
  <c r="A116" i="25"/>
  <c r="B116" i="25"/>
  <c r="A117" i="25"/>
  <c r="B117" i="25"/>
  <c r="A118" i="25"/>
  <c r="B118" i="25"/>
  <c r="A119" i="25"/>
  <c r="B119" i="25"/>
  <c r="A120" i="25"/>
  <c r="B120" i="25"/>
  <c r="A121" i="25"/>
  <c r="B121" i="25"/>
  <c r="B6" i="25" l="1"/>
  <c r="A6" i="25"/>
  <c r="E8" i="1"/>
  <c r="H8" i="1"/>
  <c r="P21" i="1"/>
  <c r="O21" i="1"/>
  <c r="N10" i="22"/>
  <c r="N8" i="22"/>
  <c r="N7" i="22"/>
  <c r="N5" i="22"/>
  <c r="N4" i="22"/>
  <c r="N3" i="22"/>
  <c r="N2" i="22"/>
  <c r="AC2" i="17" a="1"/>
  <c r="AC2" i="17" s="1"/>
  <c r="U22" i="1"/>
  <c r="A4" i="25" l="1"/>
  <c r="B4" i="25"/>
  <c r="AB2" i="23" a="1"/>
  <c r="AB2" i="23" s="1"/>
  <c r="AC2" i="23" a="1"/>
  <c r="AC2" i="23" s="1"/>
  <c r="AC2" i="22" a="1"/>
  <c r="AC2" i="22" s="1"/>
  <c r="AB2" i="22" a="1"/>
  <c r="AB2" i="22" s="1"/>
  <c r="AB2" i="20" a="1"/>
  <c r="AB2" i="20" s="1"/>
  <c r="AC2" i="20" a="1"/>
  <c r="AC2" i="20" s="1"/>
  <c r="AB2" i="19" a="1"/>
  <c r="AB2" i="19" s="1"/>
  <c r="AC2" i="19" a="1"/>
  <c r="AC2" i="19" s="1"/>
  <c r="AB2" i="18" a="1"/>
  <c r="AB2" i="18" s="1"/>
  <c r="AB2" i="17" a="1"/>
  <c r="AB2" i="17" s="1"/>
  <c r="AC2" i="18" a="1"/>
  <c r="AC2" i="18" s="1"/>
  <c r="E12" i="1"/>
  <c r="G36" i="25"/>
  <c r="L17" i="25"/>
  <c r="Q26" i="25"/>
  <c r="H96" i="25"/>
  <c r="Y94" i="1"/>
  <c r="P101" i="25"/>
  <c r="L40" i="25"/>
  <c r="N85" i="25"/>
  <c r="O23" i="25"/>
  <c r="Q17" i="25"/>
  <c r="G10" i="25"/>
  <c r="P22" i="25"/>
  <c r="G92" i="25"/>
  <c r="N50" i="25"/>
  <c r="O43" i="25"/>
  <c r="L42" i="25"/>
  <c r="M28" i="25"/>
  <c r="M30" i="25"/>
  <c r="G80" i="25"/>
  <c r="M39" i="25"/>
  <c r="O15" i="25"/>
  <c r="L21" i="25"/>
  <c r="G14" i="25"/>
  <c r="H102" i="25"/>
  <c r="P13" i="25"/>
  <c r="O33" i="25"/>
  <c r="L114" i="25"/>
  <c r="P79" i="25"/>
  <c r="N63" i="25"/>
  <c r="P68" i="25"/>
  <c r="Q15" i="25"/>
  <c r="K65" i="25"/>
  <c r="H57" i="25"/>
  <c r="N71" i="25"/>
  <c r="K9" i="25"/>
  <c r="M44" i="25"/>
  <c r="Q106" i="25"/>
  <c r="H107" i="25"/>
  <c r="H30" i="25"/>
  <c r="O92" i="25"/>
  <c r="G95" i="25"/>
  <c r="G93" i="25"/>
  <c r="N65" i="25"/>
  <c r="N60" i="25"/>
  <c r="O35" i="25"/>
  <c r="L69" i="25"/>
  <c r="O95" i="25"/>
  <c r="M56" i="25"/>
  <c r="O18" i="25"/>
  <c r="L23" i="25"/>
  <c r="M17" i="25"/>
  <c r="L27" i="25"/>
  <c r="N47" i="25"/>
  <c r="Q65" i="25"/>
  <c r="N104" i="25"/>
  <c r="K24" i="25"/>
  <c r="P25" i="25"/>
  <c r="O65" i="25"/>
  <c r="O47" i="25"/>
  <c r="P95" i="25"/>
  <c r="P23" i="25"/>
  <c r="N51" i="25"/>
  <c r="P6" i="3"/>
  <c r="N109" i="25"/>
  <c r="K98" i="25"/>
  <c r="L48" i="25"/>
  <c r="P104" i="25"/>
  <c r="M52" i="25"/>
  <c r="Q21" i="25"/>
  <c r="G54" i="25"/>
  <c r="H75" i="25"/>
  <c r="K6" i="25"/>
  <c r="M103" i="25"/>
  <c r="G7" i="25"/>
  <c r="P12" i="25"/>
  <c r="Q87" i="25"/>
  <c r="L64" i="25"/>
  <c r="Q121" i="25"/>
  <c r="L46" i="25"/>
  <c r="K17" i="25"/>
  <c r="G89" i="25"/>
  <c r="N72" i="25"/>
  <c r="K37" i="25"/>
  <c r="L71" i="25"/>
  <c r="G41" i="25"/>
  <c r="Q75" i="25"/>
  <c r="P91" i="25"/>
  <c r="H10" i="25"/>
  <c r="O55" i="25"/>
  <c r="M46" i="25"/>
  <c r="Q38" i="25"/>
  <c r="N80" i="25"/>
  <c r="P41" i="25"/>
  <c r="M84" i="25"/>
  <c r="O99" i="25"/>
  <c r="M26" i="25"/>
  <c r="K81" i="25"/>
  <c r="G12" i="25"/>
  <c r="M71" i="25"/>
  <c r="K27" i="25"/>
  <c r="K69" i="25"/>
  <c r="G58" i="25"/>
  <c r="K48" i="25"/>
  <c r="Q45" i="25"/>
  <c r="N25" i="25"/>
  <c r="H14" i="25"/>
  <c r="Q35" i="25"/>
  <c r="M68" i="25"/>
  <c r="O118" i="25"/>
  <c r="M104" i="25"/>
  <c r="Q66" i="25"/>
  <c r="K99" i="25"/>
  <c r="Y68" i="1"/>
  <c r="K38" i="25"/>
  <c r="P16" i="25"/>
  <c r="M72" i="25"/>
  <c r="M38" i="25"/>
  <c r="L51" i="25"/>
  <c r="H62" i="25"/>
  <c r="G59" i="25"/>
  <c r="O91" i="25"/>
  <c r="N83" i="25"/>
  <c r="Q108" i="25"/>
  <c r="L67" i="25"/>
  <c r="P61" i="25"/>
  <c r="H69" i="25"/>
  <c r="K49" i="25"/>
  <c r="K113" i="25"/>
  <c r="M45" i="25"/>
  <c r="P50" i="25"/>
  <c r="K109" i="25"/>
  <c r="M99" i="25"/>
  <c r="Q97" i="25"/>
  <c r="Q61" i="25"/>
  <c r="H81" i="25"/>
  <c r="P54" i="25"/>
  <c r="H80" i="25"/>
  <c r="L77" i="25"/>
  <c r="Q32" i="25"/>
  <c r="G45" i="25"/>
  <c r="P63" i="25"/>
  <c r="N12" i="25"/>
  <c r="O24" i="25"/>
  <c r="M50" i="25"/>
  <c r="L81" i="25"/>
  <c r="P9" i="25"/>
  <c r="L68" i="25"/>
  <c r="K78" i="25"/>
  <c r="G98" i="25"/>
  <c r="O102" i="25"/>
  <c r="P47" i="25"/>
  <c r="Q80" i="25"/>
  <c r="M6" i="25"/>
  <c r="P18" i="25"/>
  <c r="M113" i="25"/>
  <c r="Q25" i="25"/>
  <c r="Q105" i="25"/>
  <c r="M90" i="25"/>
  <c r="K41" i="25"/>
  <c r="K18" i="25"/>
  <c r="P27" i="25"/>
  <c r="H52" i="25"/>
  <c r="M67" i="25"/>
  <c r="N105" i="25"/>
  <c r="K120" i="25"/>
  <c r="Q77" i="25"/>
  <c r="G66" i="25"/>
  <c r="Q67" i="25"/>
  <c r="L16" i="25"/>
  <c r="N82" i="25"/>
  <c r="Q104" i="25"/>
  <c r="O57" i="25"/>
  <c r="L97" i="25"/>
  <c r="H70" i="25"/>
  <c r="H48" i="25"/>
  <c r="N114" i="25"/>
  <c r="G77" i="25"/>
  <c r="Q88" i="25"/>
  <c r="O68" i="25"/>
  <c r="O41" i="25"/>
  <c r="Q99" i="25"/>
  <c r="K121" i="25"/>
  <c r="P15" i="25"/>
  <c r="K101" i="25"/>
  <c r="Q7" i="25"/>
  <c r="L18" i="25"/>
  <c r="G47" i="25"/>
  <c r="Q39" i="25"/>
  <c r="M77" i="25"/>
  <c r="M9" i="25"/>
  <c r="L79" i="25"/>
  <c r="M57" i="25"/>
  <c r="Q42" i="25"/>
  <c r="M96" i="25"/>
  <c r="Q50" i="25"/>
  <c r="M114" i="25"/>
  <c r="M101" i="25"/>
  <c r="K116" i="25"/>
  <c r="K66" i="25"/>
  <c r="M40" i="25"/>
  <c r="P72" i="25"/>
  <c r="G85" i="25"/>
  <c r="H68" i="25"/>
  <c r="K60" i="25"/>
  <c r="P69" i="25"/>
  <c r="N48" i="25"/>
  <c r="L116" i="25"/>
  <c r="H46" i="25"/>
  <c r="O49" i="25"/>
  <c r="G29" i="25"/>
  <c r="P78" i="25"/>
  <c r="G94" i="25"/>
  <c r="O52" i="25"/>
  <c r="L44" i="25"/>
  <c r="O88" i="25"/>
  <c r="L94" i="25"/>
  <c r="L32" i="25"/>
  <c r="K50" i="25"/>
  <c r="M25" i="25"/>
  <c r="O11" i="25"/>
  <c r="G9" i="25"/>
  <c r="G49" i="25"/>
  <c r="G28" i="25"/>
  <c r="N99" i="25"/>
  <c r="L41" i="25"/>
  <c r="M95" i="25"/>
  <c r="K32" i="25"/>
  <c r="Q70" i="25"/>
  <c r="N6" i="25"/>
  <c r="H27" i="25"/>
  <c r="M53" i="25"/>
  <c r="L95" i="25"/>
  <c r="N22" i="25"/>
  <c r="O17" i="25"/>
  <c r="O64" i="25"/>
  <c r="H103" i="25"/>
  <c r="Q91" i="25"/>
  <c r="G88" i="25"/>
  <c r="P115" i="25"/>
  <c r="G65" i="25"/>
  <c r="M112" i="25"/>
  <c r="P106" i="25"/>
  <c r="H58" i="25"/>
  <c r="L109" i="25"/>
  <c r="K14" i="25"/>
  <c r="Q57" i="25"/>
  <c r="O44" i="25"/>
  <c r="L19" i="25"/>
  <c r="M41" i="25"/>
  <c r="P6" i="25"/>
  <c r="H50" i="25"/>
  <c r="P110" i="25"/>
  <c r="O20" i="25"/>
  <c r="Q116" i="25"/>
  <c r="M121" i="25"/>
  <c r="O106" i="25"/>
  <c r="H21" i="25"/>
  <c r="H85" i="25"/>
  <c r="H117" i="25"/>
  <c r="H99" i="25"/>
  <c r="L54" i="25"/>
  <c r="H22" i="25"/>
  <c r="P74" i="25"/>
  <c r="O22" i="25"/>
  <c r="G119" i="25"/>
  <c r="Q119" i="25"/>
  <c r="G18" i="25"/>
  <c r="Q100" i="25"/>
  <c r="H72" i="25"/>
  <c r="O110" i="25"/>
  <c r="P53" i="25"/>
  <c r="Q78" i="25"/>
  <c r="G68" i="25"/>
  <c r="K61" i="25"/>
  <c r="N120" i="25"/>
  <c r="Q56" i="25"/>
  <c r="Q37" i="25"/>
  <c r="M105" i="25"/>
  <c r="K36" i="25"/>
  <c r="M117" i="25"/>
  <c r="K91" i="25"/>
  <c r="G17" i="25"/>
  <c r="Q28" i="25"/>
  <c r="Q83" i="25"/>
  <c r="L22" i="25"/>
  <c r="K110" i="25"/>
  <c r="G52" i="25"/>
  <c r="K74" i="25"/>
  <c r="N107" i="25"/>
  <c r="O54" i="25"/>
  <c r="N34" i="25"/>
  <c r="G82" i="25"/>
  <c r="P55" i="25"/>
  <c r="K68" i="25"/>
  <c r="L50" i="25"/>
  <c r="K40" i="25"/>
  <c r="G74" i="25"/>
  <c r="H7" i="25"/>
  <c r="K52" i="25"/>
  <c r="P96" i="25"/>
  <c r="N38" i="25"/>
  <c r="K34" i="25"/>
  <c r="N45" i="25"/>
  <c r="N41" i="25"/>
  <c r="K46" i="25"/>
  <c r="M18" i="25"/>
  <c r="P97" i="25"/>
  <c r="N52" i="25"/>
  <c r="G106" i="25"/>
  <c r="H93" i="25"/>
  <c r="M60" i="25"/>
  <c r="M23" i="25"/>
  <c r="P120" i="25"/>
  <c r="M55" i="25"/>
  <c r="Q94" i="25"/>
  <c r="H29" i="25"/>
  <c r="P11" i="25"/>
  <c r="P102" i="25"/>
  <c r="H56" i="25"/>
  <c r="P31" i="25"/>
  <c r="K58" i="25"/>
  <c r="Q55" i="25"/>
  <c r="N103" i="25"/>
  <c r="H17" i="25"/>
  <c r="M98" i="25"/>
  <c r="O19" i="25"/>
  <c r="N19" i="25"/>
  <c r="N77" i="25"/>
  <c r="L37" i="25"/>
  <c r="M78" i="25"/>
  <c r="P82" i="25"/>
  <c r="M100" i="25"/>
  <c r="M75" i="25"/>
  <c r="M86" i="25"/>
  <c r="P81" i="25"/>
  <c r="K28" i="25"/>
  <c r="H114" i="25"/>
  <c r="M70" i="25"/>
  <c r="G113" i="25"/>
  <c r="N93" i="25"/>
  <c r="H18" i="25"/>
  <c r="M19" i="25"/>
  <c r="N20" i="25"/>
  <c r="L99" i="25"/>
  <c r="N108" i="25"/>
  <c r="Q11" i="25"/>
  <c r="P48" i="25"/>
  <c r="Q36" i="25"/>
  <c r="L11" i="25"/>
  <c r="Q93" i="25"/>
  <c r="Q68" i="25"/>
  <c r="M8" i="25"/>
  <c r="L53" i="25"/>
  <c r="H112" i="25"/>
  <c r="H66" i="25"/>
  <c r="M82" i="25"/>
  <c r="N36" i="25"/>
  <c r="P17" i="25"/>
  <c r="N26" i="25"/>
  <c r="H110" i="25"/>
  <c r="M94" i="25"/>
  <c r="N91" i="25"/>
  <c r="L70" i="25"/>
  <c r="O56" i="25"/>
  <c r="N23" i="25"/>
  <c r="K21" i="25"/>
  <c r="L107" i="25"/>
  <c r="N15" i="25"/>
  <c r="N44" i="25"/>
  <c r="H79" i="25"/>
  <c r="G104" i="25"/>
  <c r="N79" i="25"/>
  <c r="L104" i="25"/>
  <c r="H49" i="25"/>
  <c r="P44" i="25"/>
  <c r="M81" i="25"/>
  <c r="K7" i="25"/>
  <c r="K86" i="25"/>
  <c r="H9" i="25"/>
  <c r="H55" i="25"/>
  <c r="N56" i="25"/>
  <c r="N95" i="25"/>
  <c r="P105" i="25"/>
  <c r="Q12" i="25"/>
  <c r="G120" i="25"/>
  <c r="G103" i="25"/>
  <c r="H34" i="25"/>
  <c r="K118" i="25"/>
  <c r="P92" i="25"/>
  <c r="L113" i="25"/>
  <c r="M12" i="25"/>
  <c r="L103" i="25"/>
  <c r="P59" i="25"/>
  <c r="O119" i="25"/>
  <c r="M27" i="25"/>
  <c r="G83" i="25"/>
  <c r="P36" i="25"/>
  <c r="O58" i="25"/>
  <c r="H40" i="25"/>
  <c r="O80" i="25"/>
  <c r="O28" i="25"/>
  <c r="H120" i="25"/>
  <c r="Q117" i="25"/>
  <c r="M89" i="25"/>
  <c r="Q52" i="25"/>
  <c r="H109" i="25"/>
  <c r="H31" i="25"/>
  <c r="M13" i="25"/>
  <c r="H20" i="25"/>
  <c r="L65" i="25"/>
  <c r="M54" i="25"/>
  <c r="N119" i="25"/>
  <c r="G38" i="25"/>
  <c r="K43" i="25"/>
  <c r="L83" i="25"/>
  <c r="G32" i="25"/>
  <c r="G56" i="25"/>
  <c r="G96" i="25"/>
  <c r="Q112" i="25"/>
  <c r="N7" i="25"/>
  <c r="G44" i="25"/>
  <c r="O34" i="25"/>
  <c r="H73" i="25"/>
  <c r="G37" i="25"/>
  <c r="G20" i="25"/>
  <c r="Q59" i="25"/>
  <c r="N106" i="25"/>
  <c r="N59" i="25"/>
  <c r="O66" i="25"/>
  <c r="P19" i="25"/>
  <c r="O79" i="25"/>
  <c r="L28" i="25"/>
  <c r="N70" i="25"/>
  <c r="N8" i="25"/>
  <c r="M59" i="25"/>
  <c r="Q34" i="25"/>
  <c r="G90" i="25"/>
  <c r="G81" i="25"/>
  <c r="N115" i="25"/>
  <c r="M48" i="25"/>
  <c r="M109" i="25"/>
  <c r="P64" i="25"/>
  <c r="Q58" i="25"/>
  <c r="G102" i="25"/>
  <c r="N88" i="25"/>
  <c r="K117" i="25"/>
  <c r="O8" i="25"/>
  <c r="L91" i="25"/>
  <c r="K80" i="25"/>
  <c r="L93" i="25"/>
  <c r="L55" i="25"/>
  <c r="N73" i="25"/>
  <c r="G19" i="25"/>
  <c r="P119" i="25"/>
  <c r="L63" i="25"/>
  <c r="M80" i="25"/>
  <c r="M36" i="25"/>
  <c r="N111" i="25"/>
  <c r="L61" i="25"/>
  <c r="O60" i="25"/>
  <c r="N94" i="25"/>
  <c r="Q114" i="25"/>
  <c r="G105" i="25"/>
  <c r="M110" i="25"/>
  <c r="N54" i="25"/>
  <c r="P67" i="25"/>
  <c r="H33" i="25"/>
  <c r="O51" i="25"/>
  <c r="G101" i="25"/>
  <c r="K73" i="25"/>
  <c r="G115" i="25"/>
  <c r="L90" i="25"/>
  <c r="P60" i="25"/>
  <c r="N74" i="25"/>
  <c r="H91" i="25"/>
  <c r="P112" i="25"/>
  <c r="O67" i="25"/>
  <c r="L106" i="25"/>
  <c r="Q47" i="25"/>
  <c r="N49" i="25"/>
  <c r="O27" i="25"/>
  <c r="L9" i="25"/>
  <c r="K63" i="25"/>
  <c r="N118" i="25"/>
  <c r="O39" i="25"/>
  <c r="P114" i="25"/>
  <c r="O93" i="25"/>
  <c r="O31" i="25"/>
  <c r="R6" i="25"/>
  <c r="P86" i="25"/>
  <c r="P46" i="25"/>
  <c r="L76" i="25"/>
  <c r="Q69" i="25"/>
  <c r="H45" i="25"/>
  <c r="H41" i="25"/>
  <c r="K111" i="25"/>
  <c r="O75" i="25"/>
  <c r="K103" i="25"/>
  <c r="Q63" i="25"/>
  <c r="O85" i="25"/>
  <c r="H86" i="25"/>
  <c r="H88" i="25"/>
  <c r="K97" i="25"/>
  <c r="L20" i="25"/>
  <c r="G73" i="25"/>
  <c r="L86" i="25"/>
  <c r="O117" i="25"/>
  <c r="N18" i="25"/>
  <c r="G62" i="25"/>
  <c r="K11" i="25"/>
  <c r="P29" i="25"/>
  <c r="K95" i="25"/>
  <c r="O104" i="25"/>
  <c r="N76" i="25"/>
  <c r="O40" i="25"/>
  <c r="P66" i="25"/>
  <c r="K105" i="25"/>
  <c r="G71" i="25"/>
  <c r="H54" i="25"/>
  <c r="Q8" i="25"/>
  <c r="O50" i="25"/>
  <c r="O6" i="3"/>
  <c r="N98" i="25"/>
  <c r="M20" i="25"/>
  <c r="L119" i="25"/>
  <c r="H94" i="25"/>
  <c r="L56" i="25"/>
  <c r="G76" i="25"/>
  <c r="Q9" i="25"/>
  <c r="O37" i="25"/>
  <c r="G75" i="25"/>
  <c r="K70" i="25"/>
  <c r="O77" i="25"/>
  <c r="P7" i="25"/>
  <c r="O42" i="25"/>
  <c r="P71" i="25"/>
  <c r="N81" i="25"/>
  <c r="Q74" i="25"/>
  <c r="M64" i="25"/>
  <c r="K47" i="25"/>
  <c r="Q113" i="25"/>
  <c r="O14" i="25"/>
  <c r="K100" i="25"/>
  <c r="P109" i="25"/>
  <c r="K72" i="25"/>
  <c r="Q71" i="25"/>
  <c r="N64" i="25"/>
  <c r="K71" i="25"/>
  <c r="P30" i="25"/>
  <c r="L12" i="25"/>
  <c r="P37" i="25"/>
  <c r="M33" i="25"/>
  <c r="N78" i="25"/>
  <c r="K20" i="25"/>
  <c r="L120" i="25"/>
  <c r="N100" i="25"/>
  <c r="G70" i="25"/>
  <c r="O38" i="25"/>
  <c r="P75" i="25"/>
  <c r="G26" i="25"/>
  <c r="O30" i="25"/>
  <c r="K79" i="25"/>
  <c r="M65" i="25"/>
  <c r="O108" i="25"/>
  <c r="H104" i="25"/>
  <c r="O98" i="25"/>
  <c r="P111" i="25"/>
  <c r="Q101" i="25"/>
  <c r="L78" i="25"/>
  <c r="K89" i="25"/>
  <c r="M15" i="25"/>
  <c r="L73" i="25"/>
  <c r="G15" i="25"/>
  <c r="Q98" i="25"/>
  <c r="Q43" i="25"/>
  <c r="P33" i="25"/>
  <c r="N16" i="25"/>
  <c r="G64" i="25"/>
  <c r="M116" i="25"/>
  <c r="N37" i="25"/>
  <c r="P38" i="25"/>
  <c r="L13" i="25"/>
  <c r="N84" i="25"/>
  <c r="G46" i="25"/>
  <c r="M34" i="25"/>
  <c r="L74" i="25"/>
  <c r="O107" i="25"/>
  <c r="N46" i="25"/>
  <c r="H89" i="25"/>
  <c r="K64" i="25"/>
  <c r="O48" i="25"/>
  <c r="P77" i="25"/>
  <c r="O13" i="25"/>
  <c r="K16" i="25"/>
  <c r="P84" i="25"/>
  <c r="K90" i="25"/>
  <c r="O116" i="25"/>
  <c r="L82" i="25"/>
  <c r="N116" i="25"/>
  <c r="H84" i="25"/>
  <c r="O78" i="25"/>
  <c r="P21" i="25"/>
  <c r="P43" i="25"/>
  <c r="M42" i="25"/>
  <c r="M111" i="25"/>
  <c r="O71" i="25"/>
  <c r="Q18" i="25"/>
  <c r="N14" i="25"/>
  <c r="K8" i="25"/>
  <c r="P35" i="25"/>
  <c r="M31" i="25"/>
  <c r="P45" i="25"/>
  <c r="L8" i="25"/>
  <c r="G21" i="25"/>
  <c r="G22" i="25"/>
  <c r="G72" i="25"/>
  <c r="K108" i="25"/>
  <c r="G110" i="25"/>
  <c r="N96" i="25"/>
  <c r="Q40" i="25"/>
  <c r="Q41" i="25"/>
  <c r="G23" i="25"/>
  <c r="G60" i="25"/>
  <c r="M93" i="25"/>
  <c r="P83" i="25"/>
  <c r="O96" i="25"/>
  <c r="L47" i="25"/>
  <c r="L45" i="25"/>
  <c r="P10" i="25"/>
  <c r="O120" i="25"/>
  <c r="G79" i="25"/>
  <c r="P34" i="25"/>
  <c r="H67" i="25"/>
  <c r="O16" i="25"/>
  <c r="O10" i="25"/>
  <c r="N75" i="25"/>
  <c r="K77" i="25"/>
  <c r="Q20" i="25"/>
  <c r="M92" i="25"/>
  <c r="H64" i="25"/>
  <c r="K67" i="25"/>
  <c r="P89" i="25"/>
  <c r="L25" i="25"/>
  <c r="O82" i="25"/>
  <c r="N68" i="25"/>
  <c r="G84" i="25"/>
  <c r="N57" i="25"/>
  <c r="M63" i="25"/>
  <c r="O111" i="25"/>
  <c r="G53" i="25"/>
  <c r="M49" i="25"/>
  <c r="L57" i="25"/>
  <c r="M51" i="25"/>
  <c r="H121" i="25"/>
  <c r="K93" i="25"/>
  <c r="H19" i="25"/>
  <c r="M120" i="25"/>
  <c r="H38" i="25"/>
  <c r="K12" i="25"/>
  <c r="H82" i="25"/>
  <c r="M32" i="25"/>
  <c r="O81" i="25"/>
  <c r="G67" i="25"/>
  <c r="N61" i="25"/>
  <c r="M119" i="25"/>
  <c r="Q33" i="25"/>
  <c r="N30" i="25"/>
  <c r="G13" i="25"/>
  <c r="M14" i="25"/>
  <c r="H119" i="25"/>
  <c r="P42" i="25"/>
  <c r="K62" i="25"/>
  <c r="Q103" i="25"/>
  <c r="H53" i="25"/>
  <c r="O21" i="25"/>
  <c r="L62" i="25"/>
  <c r="N86" i="25"/>
  <c r="Q109" i="25"/>
  <c r="L117" i="25"/>
  <c r="H47" i="25"/>
  <c r="G33" i="25"/>
  <c r="M115" i="25"/>
  <c r="G24" i="25"/>
  <c r="H83" i="25"/>
  <c r="Q54" i="25"/>
  <c r="L100" i="25"/>
  <c r="H35" i="25"/>
  <c r="H74" i="25"/>
  <c r="L34" i="25"/>
  <c r="K115" i="25"/>
  <c r="K25" i="25"/>
  <c r="P94" i="25"/>
  <c r="L26" i="25"/>
  <c r="N27" i="25"/>
  <c r="M43" i="25"/>
  <c r="P58" i="25"/>
  <c r="L43" i="25"/>
  <c r="M102" i="25"/>
  <c r="Q44" i="25"/>
  <c r="Q16" i="25"/>
  <c r="L75" i="25"/>
  <c r="Q110" i="25"/>
  <c r="H16" i="25"/>
  <c r="G34" i="25"/>
  <c r="H71" i="25"/>
  <c r="G117" i="25"/>
  <c r="L33" i="25"/>
  <c r="O72" i="25"/>
  <c r="L105" i="25"/>
  <c r="Q6" i="25"/>
  <c r="N117" i="25"/>
  <c r="O94" i="25"/>
  <c r="O61" i="25"/>
  <c r="H24" i="25"/>
  <c r="K82" i="25"/>
  <c r="H65" i="25"/>
  <c r="M73" i="25"/>
  <c r="L96" i="25"/>
  <c r="H44" i="25"/>
  <c r="P88" i="25"/>
  <c r="M35" i="25"/>
  <c r="O69" i="25"/>
  <c r="G86" i="25"/>
  <c r="M79" i="25"/>
  <c r="O63" i="25"/>
  <c r="O76" i="25"/>
  <c r="M24" i="25"/>
  <c r="L29" i="25"/>
  <c r="L92" i="25"/>
  <c r="K56" i="25"/>
  <c r="G8" i="25"/>
  <c r="G111" i="25"/>
  <c r="K39" i="25"/>
  <c r="G61" i="25"/>
  <c r="L49" i="25"/>
  <c r="Q92" i="25"/>
  <c r="O12" i="25"/>
  <c r="K33" i="25"/>
  <c r="P32" i="25"/>
  <c r="Q72" i="25"/>
  <c r="P100" i="25"/>
  <c r="O7" i="25"/>
  <c r="N92" i="25"/>
  <c r="K94" i="25"/>
  <c r="L36" i="25"/>
  <c r="L10" i="25"/>
  <c r="Q53" i="25"/>
  <c r="N28" i="25"/>
  <c r="H8" i="25"/>
  <c r="N66" i="25"/>
  <c r="P90" i="25"/>
  <c r="O45" i="25"/>
  <c r="L24" i="25"/>
  <c r="O121" i="25"/>
  <c r="P85" i="25"/>
  <c r="K119" i="25"/>
  <c r="L101" i="25"/>
  <c r="G118" i="25"/>
  <c r="N102" i="25"/>
  <c r="O87" i="25"/>
  <c r="H63" i="25"/>
  <c r="L7" i="25"/>
  <c r="N112" i="25"/>
  <c r="L118" i="25"/>
  <c r="P87" i="25"/>
  <c r="N67" i="25"/>
  <c r="P56" i="25"/>
  <c r="H111" i="25"/>
  <c r="M118" i="25"/>
  <c r="K59" i="25"/>
  <c r="N9" i="25"/>
  <c r="G112" i="25"/>
  <c r="M66" i="25"/>
  <c r="N40" i="25"/>
  <c r="K10" i="25"/>
  <c r="P99" i="25"/>
  <c r="Q64" i="25"/>
  <c r="O113" i="25"/>
  <c r="H61" i="25"/>
  <c r="M22" i="25"/>
  <c r="O115" i="25"/>
  <c r="O36" i="25"/>
  <c r="N39" i="25"/>
  <c r="K51" i="25"/>
  <c r="O105" i="25"/>
  <c r="K84" i="25"/>
  <c r="K87" i="25"/>
  <c r="O59" i="25"/>
  <c r="L110" i="25"/>
  <c r="Q60" i="25"/>
  <c r="N35" i="25"/>
  <c r="G11" i="25"/>
  <c r="N113" i="25"/>
  <c r="N11" i="25"/>
  <c r="K26" i="25"/>
  <c r="G69" i="25"/>
  <c r="K92" i="25"/>
  <c r="L14" i="25"/>
  <c r="N90" i="25"/>
  <c r="L35" i="25"/>
  <c r="K29" i="25"/>
  <c r="L52" i="25"/>
  <c r="P65" i="25"/>
  <c r="H15" i="25"/>
  <c r="L108" i="25"/>
  <c r="H115" i="25"/>
  <c r="O103" i="25"/>
  <c r="M62" i="25"/>
  <c r="O6" i="25"/>
  <c r="Q22" i="25"/>
  <c r="K13" i="25"/>
  <c r="L66" i="25"/>
  <c r="O53" i="25"/>
  <c r="Q111" i="25"/>
  <c r="L98" i="25"/>
  <c r="N69" i="25"/>
  <c r="P40" i="25"/>
  <c r="L111" i="25"/>
  <c r="P8" i="25"/>
  <c r="L87" i="25"/>
  <c r="H23" i="25"/>
  <c r="P113" i="25"/>
  <c r="L121" i="25"/>
  <c r="M58" i="25"/>
  <c r="H108" i="25"/>
  <c r="K42" i="25"/>
  <c r="K57" i="25"/>
  <c r="G50" i="25"/>
  <c r="O62" i="25"/>
  <c r="H76" i="25"/>
  <c r="H100" i="25"/>
  <c r="H116" i="25"/>
  <c r="M37" i="25"/>
  <c r="K31" i="25"/>
  <c r="O83" i="25"/>
  <c r="Q19" i="25"/>
  <c r="L112" i="25"/>
  <c r="P118" i="25"/>
  <c r="M11" i="25"/>
  <c r="M108" i="25"/>
  <c r="H36" i="25"/>
  <c r="Q86" i="25"/>
  <c r="O112" i="25"/>
  <c r="O109" i="25"/>
  <c r="N13" i="25"/>
  <c r="H95" i="25"/>
  <c r="Q90" i="25"/>
  <c r="P26" i="25"/>
  <c r="G91" i="25"/>
  <c r="O74" i="25"/>
  <c r="H28" i="25"/>
  <c r="Q84" i="25"/>
  <c r="N33" i="25"/>
  <c r="P121" i="25"/>
  <c r="Q89" i="25"/>
  <c r="M61" i="25"/>
  <c r="N55" i="25"/>
  <c r="H87" i="25"/>
  <c r="C68" i="1"/>
  <c r="G55" i="25"/>
  <c r="H6" i="25"/>
  <c r="G30" i="25"/>
  <c r="H25" i="25"/>
  <c r="H60" i="25"/>
  <c r="K44" i="25"/>
  <c r="O90" i="25"/>
  <c r="M74" i="25"/>
  <c r="G35" i="25"/>
  <c r="P93" i="25"/>
  <c r="P117" i="25"/>
  <c r="K35" i="25"/>
  <c r="L58" i="25"/>
  <c r="Q96" i="25"/>
  <c r="K53" i="25"/>
  <c r="Q30" i="25"/>
  <c r="N24" i="25"/>
  <c r="N87" i="25"/>
  <c r="G97" i="25"/>
  <c r="G114" i="25"/>
  <c r="H51" i="25"/>
  <c r="K104" i="25"/>
  <c r="M87" i="25"/>
  <c r="H78" i="25"/>
  <c r="L59" i="25"/>
  <c r="H13" i="25"/>
  <c r="L89" i="25"/>
  <c r="P76" i="25"/>
  <c r="Q62" i="25"/>
  <c r="Q51" i="25"/>
  <c r="K19" i="25"/>
  <c r="Q118" i="25"/>
  <c r="K30" i="25"/>
  <c r="Q23" i="25"/>
  <c r="P62" i="25"/>
  <c r="K96" i="25"/>
  <c r="H43" i="25"/>
  <c r="G48" i="25"/>
  <c r="G99" i="25"/>
  <c r="H105" i="25"/>
  <c r="G39" i="25"/>
  <c r="Q85" i="25"/>
  <c r="P73" i="25"/>
  <c r="Q10" i="25"/>
  <c r="Q120" i="25"/>
  <c r="G109" i="25"/>
  <c r="P24" i="25"/>
  <c r="P107" i="25"/>
  <c r="L85" i="25"/>
  <c r="O100" i="25"/>
  <c r="O26" i="25"/>
  <c r="O89" i="25"/>
  <c r="M91" i="25"/>
  <c r="G27" i="25"/>
  <c r="Q48" i="25"/>
  <c r="H12" i="25"/>
  <c r="G6" i="25"/>
  <c r="N43" i="25"/>
  <c r="L15" i="25"/>
  <c r="L80" i="25"/>
  <c r="N17" i="25"/>
  <c r="K23" i="25"/>
  <c r="O86" i="25"/>
  <c r="P103" i="25"/>
  <c r="G121" i="25"/>
  <c r="G108" i="25"/>
  <c r="P28" i="25"/>
  <c r="G100" i="25"/>
  <c r="N110" i="25"/>
  <c r="K102" i="25"/>
  <c r="Q49" i="25"/>
  <c r="Q31" i="25"/>
  <c r="P80" i="25"/>
  <c r="O32" i="25"/>
  <c r="L84" i="25"/>
  <c r="Q79" i="25"/>
  <c r="N62" i="25"/>
  <c r="K88" i="25"/>
  <c r="O70" i="25"/>
  <c r="G25" i="25"/>
  <c r="M97" i="25"/>
  <c r="O73" i="25"/>
  <c r="L88" i="25"/>
  <c r="K83" i="25"/>
  <c r="M76" i="25"/>
  <c r="P57" i="25"/>
  <c r="L39" i="25"/>
  <c r="Q115" i="25"/>
  <c r="C94" i="1"/>
  <c r="G40" i="25"/>
  <c r="G51" i="25"/>
  <c r="H90" i="25"/>
  <c r="P49" i="25"/>
  <c r="K106" i="25"/>
  <c r="Q73" i="25"/>
  <c r="Q95" i="25"/>
  <c r="K75" i="25"/>
  <c r="G43" i="25"/>
  <c r="L115" i="25"/>
  <c r="G87" i="25"/>
  <c r="K22" i="25"/>
  <c r="O114" i="25"/>
  <c r="L6" i="25"/>
  <c r="Q13" i="25"/>
  <c r="N21" i="25"/>
  <c r="Q107" i="25"/>
  <c r="G63" i="25"/>
  <c r="N89" i="25"/>
  <c r="M16" i="25"/>
  <c r="Q29" i="25"/>
  <c r="L102" i="25"/>
  <c r="M10" i="25"/>
  <c r="O29" i="25"/>
  <c r="L30" i="25"/>
  <c r="H113" i="25"/>
  <c r="Q82" i="25"/>
  <c r="N32" i="25"/>
  <c r="H32" i="25"/>
  <c r="P52" i="25"/>
  <c r="O9" i="25"/>
  <c r="M85" i="25"/>
  <c r="M69" i="25"/>
  <c r="P14" i="25"/>
  <c r="H59" i="25"/>
  <c r="Q81" i="25"/>
  <c r="K15" i="25"/>
  <c r="M107" i="25"/>
  <c r="M21" i="25"/>
  <c r="H98" i="25"/>
  <c r="P98" i="25"/>
  <c r="G78" i="25"/>
  <c r="N29" i="25"/>
  <c r="P116" i="25"/>
  <c r="G116" i="25"/>
  <c r="L72" i="25"/>
  <c r="N121" i="25"/>
  <c r="P39" i="25"/>
  <c r="M29" i="25"/>
  <c r="K112" i="25"/>
  <c r="H11" i="25"/>
  <c r="M83" i="25"/>
  <c r="Q76" i="25"/>
  <c r="M88" i="25"/>
  <c r="G16" i="25"/>
  <c r="H92" i="25"/>
  <c r="H39" i="25"/>
  <c r="H101" i="25"/>
  <c r="P70" i="25"/>
  <c r="N42" i="25"/>
  <c r="O84" i="25"/>
  <c r="K76" i="25"/>
  <c r="L60" i="25"/>
  <c r="H37" i="25"/>
  <c r="M47" i="25"/>
  <c r="P108" i="25"/>
  <c r="G57" i="25"/>
  <c r="N31" i="25"/>
  <c r="H106" i="25"/>
  <c r="N53" i="25"/>
  <c r="K107" i="25"/>
  <c r="K114" i="25"/>
  <c r="G42" i="25"/>
  <c r="G107" i="25"/>
  <c r="P20" i="25"/>
  <c r="M106" i="25"/>
  <c r="H42" i="25"/>
  <c r="H26" i="25"/>
  <c r="L31" i="25"/>
  <c r="O25" i="25"/>
  <c r="H97" i="25"/>
  <c r="N58" i="25"/>
  <c r="L38" i="25"/>
  <c r="K45" i="25"/>
  <c r="O101" i="25"/>
  <c r="Q46" i="25"/>
  <c r="Q27" i="25"/>
  <c r="Q14" i="25"/>
  <c r="N10" i="25"/>
  <c r="K55" i="25"/>
  <c r="N97" i="25"/>
  <c r="H118" i="25"/>
  <c r="O97" i="25"/>
  <c r="Q102" i="25"/>
  <c r="P51" i="25"/>
  <c r="G31" i="25"/>
  <c r="H77" i="25"/>
  <c r="Q24" i="25"/>
  <c r="K85" i="25"/>
  <c r="K54" i="25"/>
  <c r="O46" i="25"/>
  <c r="N101" i="25"/>
  <c r="M7" i="25"/>
  <c r="Q83" i="1"/>
  <c r="AP92" i="1"/>
  <c r="N94" i="3"/>
  <c r="AE92" i="1"/>
  <c r="L84" i="3"/>
  <c r="G30" i="3"/>
  <c r="G61" i="3"/>
  <c r="H20" i="3"/>
  <c r="Y39" i="1"/>
  <c r="M109" i="3"/>
  <c r="L117" i="3"/>
  <c r="L119" i="3"/>
  <c r="AE87" i="1"/>
  <c r="K93" i="3"/>
  <c r="AG87" i="1"/>
  <c r="K91" i="3"/>
  <c r="G94" i="3"/>
  <c r="C35" i="1"/>
  <c r="N24" i="3"/>
  <c r="M36" i="1"/>
  <c r="D92" i="1"/>
  <c r="K91" i="1"/>
  <c r="T65" i="1"/>
  <c r="AI62" i="1"/>
  <c r="L41" i="3"/>
  <c r="Y90" i="1"/>
  <c r="H99" i="3"/>
  <c r="H83" i="3"/>
  <c r="M79" i="3"/>
  <c r="L115" i="3"/>
  <c r="L100" i="3"/>
  <c r="K81" i="3"/>
  <c r="L8" i="3"/>
  <c r="G95" i="3"/>
  <c r="H57" i="3"/>
  <c r="AI38" i="1"/>
  <c r="K42" i="3"/>
  <c r="L38" i="3"/>
  <c r="G103" i="3"/>
  <c r="H27" i="3"/>
  <c r="AG65" i="1"/>
  <c r="D35" i="1"/>
  <c r="M65" i="1"/>
  <c r="K85" i="3"/>
  <c r="M75" i="3"/>
  <c r="M26" i="3"/>
  <c r="H18" i="3"/>
  <c r="Z89" i="1"/>
  <c r="G93" i="3"/>
  <c r="M73" i="3"/>
  <c r="H105" i="3"/>
  <c r="N121" i="3"/>
  <c r="G47" i="3"/>
  <c r="T36" i="1"/>
  <c r="E31" i="1"/>
  <c r="L95" i="3"/>
  <c r="AA31" i="1"/>
  <c r="AO57" i="1"/>
  <c r="G75" i="3"/>
  <c r="N116" i="3"/>
  <c r="H9" i="3"/>
  <c r="N92" i="3"/>
  <c r="N115" i="3"/>
  <c r="Q31" i="1"/>
  <c r="H108" i="3"/>
  <c r="AI92" i="1"/>
  <c r="L66" i="3"/>
  <c r="E80" i="1"/>
  <c r="M111" i="3"/>
  <c r="Z37" i="1"/>
  <c r="AG37" i="1"/>
  <c r="G7" i="3"/>
  <c r="G80" i="3"/>
  <c r="L36" i="3"/>
  <c r="L23" i="3"/>
  <c r="Z12" i="1"/>
  <c r="N114" i="3"/>
  <c r="K103" i="3"/>
  <c r="N113" i="3"/>
  <c r="L92" i="3"/>
  <c r="L108" i="3"/>
  <c r="H65" i="3"/>
  <c r="K53" i="3"/>
  <c r="Z62" i="1"/>
  <c r="K40" i="1"/>
  <c r="N83" i="3"/>
  <c r="AI61" i="1"/>
  <c r="T39" i="1"/>
  <c r="K51" i="3"/>
  <c r="H52" i="3"/>
  <c r="N110" i="3"/>
  <c r="H94" i="3"/>
  <c r="S83" i="1"/>
  <c r="M12" i="3"/>
  <c r="N82" i="3"/>
  <c r="H79" i="3"/>
  <c r="N51" i="3"/>
  <c r="H14" i="3"/>
  <c r="L28" i="3"/>
  <c r="H89" i="3"/>
  <c r="AG36" i="1"/>
  <c r="D90" i="1"/>
  <c r="AG60" i="1"/>
  <c r="M104" i="3"/>
  <c r="K28" i="3"/>
  <c r="G108" i="3"/>
  <c r="M64" i="3"/>
  <c r="L58" i="3"/>
  <c r="G15" i="3"/>
  <c r="G24" i="3"/>
  <c r="M33" i="3"/>
  <c r="N17" i="3"/>
  <c r="N21" i="3"/>
  <c r="K58" i="3"/>
  <c r="M115" i="3"/>
  <c r="K109" i="3"/>
  <c r="K87" i="3"/>
  <c r="N74" i="3"/>
  <c r="AE38" i="1"/>
  <c r="AG62" i="1"/>
  <c r="N112" i="3"/>
  <c r="K119" i="3"/>
  <c r="T61" i="1"/>
  <c r="H61" i="3"/>
  <c r="H97" i="3"/>
  <c r="AP62" i="1"/>
  <c r="H93" i="3"/>
  <c r="H60" i="3"/>
  <c r="H92" i="3"/>
  <c r="L13" i="3"/>
  <c r="AG86" i="1"/>
  <c r="N46" i="3"/>
  <c r="D87" i="1"/>
  <c r="D86" i="1"/>
  <c r="AP13" i="1"/>
  <c r="G26" i="3"/>
  <c r="M21" i="3"/>
  <c r="Z39" i="1"/>
  <c r="I36" i="1"/>
  <c r="M91" i="1"/>
  <c r="K74" i="3"/>
  <c r="H32" i="3"/>
  <c r="H6" i="3"/>
  <c r="G57" i="3"/>
  <c r="M31" i="3"/>
  <c r="C60" i="1"/>
  <c r="N109" i="3"/>
  <c r="N16" i="3"/>
  <c r="N13" i="3"/>
  <c r="H40" i="3"/>
  <c r="N91" i="3"/>
  <c r="M44" i="3"/>
  <c r="L111" i="3"/>
  <c r="D60" i="1"/>
  <c r="K15" i="3"/>
  <c r="N80" i="3"/>
  <c r="AP39" i="1"/>
  <c r="M92" i="3"/>
  <c r="K34" i="3"/>
  <c r="G13" i="3"/>
  <c r="H112" i="3"/>
  <c r="K76" i="3"/>
  <c r="H68" i="3"/>
  <c r="N66" i="3"/>
  <c r="N103" i="3"/>
  <c r="K68" i="3"/>
  <c r="T60" i="1"/>
  <c r="L121" i="3"/>
  <c r="E28" i="1"/>
  <c r="AI65" i="1"/>
  <c r="M98" i="3"/>
  <c r="AG90" i="1"/>
  <c r="H82" i="3"/>
  <c r="AG89" i="1"/>
  <c r="K111" i="3"/>
  <c r="G91" i="3"/>
  <c r="L106" i="3"/>
  <c r="Z60" i="1"/>
  <c r="N32" i="3"/>
  <c r="M50" i="3"/>
  <c r="M63" i="1"/>
  <c r="L104" i="3"/>
  <c r="AG31" i="1"/>
  <c r="G50" i="3"/>
  <c r="T92" i="1"/>
  <c r="M112" i="3"/>
  <c r="M61" i="1"/>
  <c r="L17" i="3"/>
  <c r="M41" i="3"/>
  <c r="M7" i="3"/>
  <c r="N96" i="3"/>
  <c r="AO83" i="1"/>
  <c r="H28" i="3"/>
  <c r="AM57" i="1"/>
  <c r="G78" i="3"/>
  <c r="N81" i="3"/>
  <c r="H119" i="3"/>
  <c r="AP40" i="1"/>
  <c r="M11" i="3"/>
  <c r="G90" i="3"/>
  <c r="T86" i="1"/>
  <c r="N23" i="3"/>
  <c r="AG14" i="1"/>
  <c r="N47" i="3"/>
  <c r="H10" i="3"/>
  <c r="K37" i="3"/>
  <c r="K49" i="3"/>
  <c r="AP64" i="1"/>
  <c r="M66" i="1"/>
  <c r="K83" i="1"/>
  <c r="G32" i="3"/>
  <c r="H31" i="1"/>
  <c r="L29" i="3"/>
  <c r="H106" i="3"/>
  <c r="AP63" i="1"/>
  <c r="N117" i="3"/>
  <c r="K57" i="1"/>
  <c r="G112" i="3"/>
  <c r="K87" i="1"/>
  <c r="AA57" i="1"/>
  <c r="K118" i="3"/>
  <c r="C89" i="1"/>
  <c r="G62" i="3"/>
  <c r="N20" i="3"/>
  <c r="H86" i="3"/>
  <c r="H111" i="3"/>
  <c r="M10" i="3"/>
  <c r="N49" i="3"/>
  <c r="I86" i="1"/>
  <c r="I92" i="1"/>
  <c r="G81" i="3"/>
  <c r="L9" i="3"/>
  <c r="H24" i="3"/>
  <c r="D66" i="1"/>
  <c r="D89" i="1"/>
  <c r="L31" i="3"/>
  <c r="K96" i="3"/>
  <c r="L54" i="3"/>
  <c r="L7" i="3"/>
  <c r="AG39" i="1"/>
  <c r="Y35" i="1"/>
  <c r="H59" i="3"/>
  <c r="K35" i="3"/>
  <c r="G43" i="3"/>
  <c r="H16" i="3"/>
  <c r="N79" i="3"/>
  <c r="H47" i="3"/>
  <c r="AE60" i="1"/>
  <c r="N87" i="3"/>
  <c r="M99" i="3"/>
  <c r="G121" i="3"/>
  <c r="M89" i="3"/>
  <c r="L83" i="3"/>
  <c r="L55" i="3"/>
  <c r="I66" i="1"/>
  <c r="Y89" i="1"/>
  <c r="G34" i="3"/>
  <c r="L65" i="3"/>
  <c r="M87" i="3"/>
  <c r="N9" i="3"/>
  <c r="L73" i="3"/>
  <c r="D91" i="1"/>
  <c r="AA4" i="1"/>
  <c r="L34" i="3"/>
  <c r="M13" i="3"/>
  <c r="N67" i="3"/>
  <c r="G83" i="3"/>
  <c r="N26" i="3"/>
  <c r="K23" i="3"/>
  <c r="K21" i="3"/>
  <c r="M72" i="3"/>
  <c r="AG11" i="1"/>
  <c r="H53" i="3"/>
  <c r="S57" i="1"/>
  <c r="AI9" i="1"/>
  <c r="L44" i="3"/>
  <c r="AA29" i="1"/>
  <c r="AE11" i="1"/>
  <c r="N102" i="3"/>
  <c r="H54" i="3"/>
  <c r="I64" i="1"/>
  <c r="M88" i="3"/>
  <c r="M32" i="3"/>
  <c r="H90" i="3"/>
  <c r="N88" i="3"/>
  <c r="H11" i="3"/>
  <c r="N53" i="3"/>
  <c r="D39" i="1"/>
  <c r="L52" i="3"/>
  <c r="L33" i="3"/>
  <c r="I63" i="1"/>
  <c r="K41" i="3"/>
  <c r="K59" i="3"/>
  <c r="N55" i="3"/>
  <c r="N108" i="3"/>
  <c r="G70" i="3"/>
  <c r="G53" i="3"/>
  <c r="G51" i="3"/>
  <c r="K99" i="3"/>
  <c r="N90" i="3"/>
  <c r="Y65" i="1"/>
  <c r="G54" i="3"/>
  <c r="M27" i="3"/>
  <c r="T87" i="1"/>
  <c r="H31" i="3"/>
  <c r="L37" i="3"/>
  <c r="H96" i="3"/>
  <c r="G37" i="3"/>
  <c r="AA83" i="1"/>
  <c r="M57" i="3"/>
  <c r="L50" i="3"/>
  <c r="Y11" i="1"/>
  <c r="AE86" i="1"/>
  <c r="AE14" i="1"/>
  <c r="Z15" i="1"/>
  <c r="M8" i="3"/>
  <c r="L40" i="3"/>
  <c r="M20" i="3"/>
  <c r="G118" i="3"/>
  <c r="AP60" i="1"/>
  <c r="G8" i="3"/>
  <c r="K16" i="3"/>
  <c r="S31" i="1"/>
  <c r="G66" i="3"/>
  <c r="H88" i="3"/>
  <c r="N37" i="3"/>
  <c r="H12" i="3"/>
  <c r="K30" i="3"/>
  <c r="G115" i="3"/>
  <c r="H55" i="3"/>
  <c r="K117" i="3"/>
  <c r="H95" i="3"/>
  <c r="AG66" i="1"/>
  <c r="L81" i="3"/>
  <c r="I38" i="1"/>
  <c r="K18" i="3"/>
  <c r="M102" i="3"/>
  <c r="AI86" i="1"/>
  <c r="AO6" i="1"/>
  <c r="AD83" i="1"/>
  <c r="L91" i="3"/>
  <c r="M24" i="3"/>
  <c r="K63" i="1"/>
  <c r="H23" i="3"/>
  <c r="K17" i="3"/>
  <c r="Z91" i="1"/>
  <c r="M95" i="3"/>
  <c r="N57" i="3"/>
  <c r="L47" i="3"/>
  <c r="N61" i="3"/>
  <c r="G85" i="3"/>
  <c r="K36" i="1"/>
  <c r="M29" i="3"/>
  <c r="K90" i="3"/>
  <c r="M100" i="3"/>
  <c r="M92" i="1"/>
  <c r="K56" i="3"/>
  <c r="G67" i="3"/>
  <c r="AJ57" i="1"/>
  <c r="N64" i="3"/>
  <c r="M97" i="3"/>
  <c r="AG88" i="1"/>
  <c r="AP87" i="1"/>
  <c r="K92" i="1"/>
  <c r="M34" i="1"/>
  <c r="M16" i="3"/>
  <c r="K57" i="3"/>
  <c r="C90" i="1"/>
  <c r="L74" i="3"/>
  <c r="L75" i="3"/>
  <c r="M14" i="3"/>
  <c r="K60" i="1"/>
  <c r="K43" i="3"/>
  <c r="I34" i="1"/>
  <c r="AJ83" i="1"/>
  <c r="G114" i="3"/>
  <c r="N105" i="3"/>
  <c r="L14" i="3"/>
  <c r="M82" i="3"/>
  <c r="M63" i="3"/>
  <c r="D64" i="1"/>
  <c r="M81" i="3"/>
  <c r="G99" i="3"/>
  <c r="G86" i="3"/>
  <c r="Y13" i="1"/>
  <c r="L48" i="3"/>
  <c r="M105" i="3"/>
  <c r="AI91" i="1"/>
  <c r="T38" i="1"/>
  <c r="L76" i="3"/>
  <c r="M66" i="3"/>
  <c r="G33" i="3"/>
  <c r="K88" i="1"/>
  <c r="AI87" i="1"/>
  <c r="M35" i="3"/>
  <c r="AP37" i="1"/>
  <c r="N48" i="3"/>
  <c r="K61" i="3"/>
  <c r="L86" i="3"/>
  <c r="C38" i="1"/>
  <c r="M86" i="3"/>
  <c r="Z61" i="1"/>
  <c r="G12" i="3"/>
  <c r="Y64" i="1"/>
  <c r="N40" i="3"/>
  <c r="AE10" i="1"/>
  <c r="AO31" i="1"/>
  <c r="N107" i="3"/>
  <c r="L85" i="3"/>
  <c r="Y9" i="1"/>
  <c r="AG9" i="1"/>
  <c r="G41" i="3"/>
  <c r="G104" i="3"/>
  <c r="K94" i="3"/>
  <c r="AE9" i="1"/>
  <c r="I89" i="1"/>
  <c r="H43" i="3"/>
  <c r="M53" i="3"/>
  <c r="N120" i="3"/>
  <c r="Y60" i="1"/>
  <c r="H115" i="3"/>
  <c r="M120" i="3"/>
  <c r="AP34" i="1"/>
  <c r="G11" i="3"/>
  <c r="G74" i="3"/>
  <c r="M84" i="3"/>
  <c r="H118" i="3"/>
  <c r="H107" i="3"/>
  <c r="M85" i="3"/>
  <c r="L112" i="3"/>
  <c r="AG13" i="1"/>
  <c r="AJ6" i="1"/>
  <c r="T91" i="1"/>
  <c r="K54" i="3"/>
  <c r="G58" i="3"/>
  <c r="M78" i="3"/>
  <c r="M39" i="3"/>
  <c r="AG92" i="1"/>
  <c r="Y10" i="1"/>
  <c r="K12" i="3"/>
  <c r="Z11" i="1"/>
  <c r="M67" i="3"/>
  <c r="AA28" i="1"/>
  <c r="AI12" i="1"/>
  <c r="E81" i="1"/>
  <c r="N62" i="3"/>
  <c r="L78" i="3"/>
  <c r="T62" i="1"/>
  <c r="T64" i="1"/>
  <c r="M40" i="1"/>
  <c r="H83" i="1"/>
  <c r="H73" i="3"/>
  <c r="AP11" i="1"/>
  <c r="H49" i="3"/>
  <c r="M121" i="3"/>
  <c r="AJ31" i="1"/>
  <c r="H44" i="3"/>
  <c r="H38" i="3"/>
  <c r="AP61" i="1"/>
  <c r="L24" i="3"/>
  <c r="N60" i="3"/>
  <c r="M60" i="1"/>
  <c r="Z66" i="1"/>
  <c r="H57" i="1"/>
  <c r="G55" i="3"/>
  <c r="H87" i="3"/>
  <c r="H63" i="3"/>
  <c r="M38" i="3"/>
  <c r="AI13" i="1"/>
  <c r="Y66" i="1"/>
  <c r="M55" i="3"/>
  <c r="Z34" i="1"/>
  <c r="K33" i="3"/>
  <c r="L6" i="3"/>
  <c r="K92" i="3"/>
  <c r="H84" i="3"/>
  <c r="G29" i="3"/>
  <c r="K62" i="1"/>
  <c r="G79" i="3"/>
  <c r="C88" i="1"/>
  <c r="K31" i="3"/>
  <c r="M23" i="3"/>
  <c r="AA6" i="1"/>
  <c r="C36" i="1"/>
  <c r="L109" i="3"/>
  <c r="AM83" i="1"/>
  <c r="E83" i="1"/>
  <c r="K8" i="3"/>
  <c r="K22" i="3"/>
  <c r="H29" i="3"/>
  <c r="H100" i="3"/>
  <c r="T40" i="1"/>
  <c r="AI40" i="1"/>
  <c r="G31" i="3"/>
  <c r="AE39" i="1"/>
  <c r="AG10" i="1"/>
  <c r="L107" i="3"/>
  <c r="M59" i="3"/>
  <c r="L53" i="3"/>
  <c r="AG15" i="1"/>
  <c r="K62" i="3"/>
  <c r="G76" i="3"/>
  <c r="K70" i="3"/>
  <c r="E29" i="1"/>
  <c r="L118" i="3"/>
  <c r="L72" i="3"/>
  <c r="N19" i="3"/>
  <c r="AP14" i="1"/>
  <c r="L49" i="3"/>
  <c r="K7" i="3"/>
  <c r="G38" i="3"/>
  <c r="H37" i="3"/>
  <c r="Y62" i="1"/>
  <c r="K80" i="3"/>
  <c r="Y88" i="1"/>
  <c r="M6" i="3"/>
  <c r="K98" i="3"/>
  <c r="K67" i="3"/>
  <c r="N111" i="3"/>
  <c r="M28" i="3"/>
  <c r="M62" i="1"/>
  <c r="K77" i="3"/>
  <c r="H66" i="3"/>
  <c r="M43" i="3"/>
  <c r="N70" i="3"/>
  <c r="K66" i="1"/>
  <c r="N73" i="3"/>
  <c r="H114" i="3"/>
  <c r="N104" i="3"/>
  <c r="E55" i="1"/>
  <c r="M56" i="3"/>
  <c r="G52" i="3"/>
  <c r="G36" i="3"/>
  <c r="AE62" i="1"/>
  <c r="L71" i="3"/>
  <c r="H8" i="3"/>
  <c r="AI89" i="1"/>
  <c r="N69" i="3"/>
  <c r="K24" i="3"/>
  <c r="K48" i="3"/>
  <c r="AE61" i="1"/>
  <c r="M9" i="3"/>
  <c r="M17" i="3"/>
  <c r="Y34" i="1"/>
  <c r="N35" i="3"/>
  <c r="K79" i="3"/>
  <c r="G28" i="3"/>
  <c r="T88" i="1"/>
  <c r="L68" i="3"/>
  <c r="H80" i="3"/>
  <c r="M93" i="3"/>
  <c r="G40" i="3"/>
  <c r="M18" i="3"/>
  <c r="Y12" i="1"/>
  <c r="K63" i="3"/>
  <c r="M19" i="3"/>
  <c r="M91" i="3"/>
  <c r="AI15" i="1"/>
  <c r="M106" i="3"/>
  <c r="AE63" i="1"/>
  <c r="L19" i="3"/>
  <c r="K86" i="3"/>
  <c r="C34" i="1"/>
  <c r="Y14" i="1"/>
  <c r="M65" i="3"/>
  <c r="L67" i="3"/>
  <c r="N12" i="3"/>
  <c r="M15" i="3"/>
  <c r="N11" i="3"/>
  <c r="AG57" i="1"/>
  <c r="H76" i="3"/>
  <c r="G89" i="3"/>
  <c r="AP86" i="1"/>
  <c r="L39" i="3"/>
  <c r="N38" i="3"/>
  <c r="D36" i="1"/>
  <c r="C65" i="1"/>
  <c r="K83" i="3"/>
  <c r="L79" i="3"/>
  <c r="G16" i="3"/>
  <c r="L96" i="3"/>
  <c r="G46" i="3"/>
  <c r="G110" i="3"/>
  <c r="K26" i="3"/>
  <c r="N77" i="3"/>
  <c r="N106" i="3"/>
  <c r="G101" i="3"/>
  <c r="AG91" i="1"/>
  <c r="L89" i="3"/>
  <c r="H13" i="3"/>
  <c r="C86" i="1"/>
  <c r="G19" i="3"/>
  <c r="G6" i="3"/>
  <c r="H15" i="3"/>
  <c r="G88" i="3"/>
  <c r="AE40" i="1"/>
  <c r="H34" i="3"/>
  <c r="M42" i="3"/>
  <c r="AG64" i="1"/>
  <c r="H78" i="3"/>
  <c r="L116" i="3"/>
  <c r="Y87" i="1"/>
  <c r="M64" i="1"/>
  <c r="N33" i="3"/>
  <c r="G39" i="3"/>
  <c r="K47" i="3"/>
  <c r="AE12" i="1"/>
  <c r="G45" i="3"/>
  <c r="AD57" i="1"/>
  <c r="N100" i="3"/>
  <c r="Z65" i="1"/>
  <c r="C39" i="1"/>
  <c r="L102" i="3"/>
  <c r="H56" i="3"/>
  <c r="N118" i="3"/>
  <c r="H101" i="3"/>
  <c r="K84" i="3"/>
  <c r="G9" i="3"/>
  <c r="G44" i="3"/>
  <c r="H85" i="3"/>
  <c r="M52" i="3"/>
  <c r="H19" i="3"/>
  <c r="N42" i="3"/>
  <c r="M46" i="3"/>
  <c r="G56" i="3"/>
  <c r="K52" i="3"/>
  <c r="H58" i="3"/>
  <c r="K73" i="3"/>
  <c r="G119" i="3"/>
  <c r="H48" i="3"/>
  <c r="H22" i="3"/>
  <c r="H36" i="3"/>
  <c r="T89" i="1"/>
  <c r="K114" i="3"/>
  <c r="G23" i="3"/>
  <c r="N65" i="3"/>
  <c r="L105" i="3"/>
  <c r="AI64" i="1"/>
  <c r="H42" i="3"/>
  <c r="L43" i="3"/>
  <c r="Z40" i="1"/>
  <c r="N83" i="1"/>
  <c r="G35" i="3"/>
  <c r="C37" i="1"/>
  <c r="L32" i="3"/>
  <c r="K78" i="3"/>
  <c r="M38" i="1"/>
  <c r="H41" i="3"/>
  <c r="AA55" i="1"/>
  <c r="N28" i="3"/>
  <c r="M118" i="3"/>
  <c r="AG38" i="1"/>
  <c r="AE35" i="1"/>
  <c r="G60" i="3"/>
  <c r="AA80" i="1"/>
  <c r="K66" i="3"/>
  <c r="E54" i="1"/>
  <c r="AE37" i="1"/>
  <c r="L70" i="3"/>
  <c r="AE36" i="1"/>
  <c r="G73" i="3"/>
  <c r="H51" i="3"/>
  <c r="H39" i="3"/>
  <c r="K89" i="1"/>
  <c r="M37" i="3"/>
  <c r="K101" i="3"/>
  <c r="K31" i="1"/>
  <c r="N6" i="3"/>
  <c r="AE88" i="1"/>
  <c r="N39" i="3"/>
  <c r="Y63" i="1"/>
  <c r="M110" i="3"/>
  <c r="H91" i="3"/>
  <c r="N97" i="3"/>
  <c r="I90" i="1"/>
  <c r="M89" i="1"/>
  <c r="K108" i="3"/>
  <c r="Z87" i="1"/>
  <c r="G120" i="3"/>
  <c r="N54" i="3"/>
  <c r="AI37" i="1"/>
  <c r="Y61" i="1"/>
  <c r="K38" i="1"/>
  <c r="N98" i="3"/>
  <c r="T66" i="1"/>
  <c r="Z35" i="1"/>
  <c r="Z14" i="1"/>
  <c r="G59" i="3"/>
  <c r="AI14" i="1"/>
  <c r="I37" i="1"/>
  <c r="N52" i="3"/>
  <c r="AP90" i="1"/>
  <c r="M47" i="3"/>
  <c r="K95" i="3"/>
  <c r="K90" i="1"/>
  <c r="AP15" i="1"/>
  <c r="AG12" i="1"/>
  <c r="L59" i="3"/>
  <c r="Z38" i="1"/>
  <c r="L11" i="3"/>
  <c r="L21" i="3"/>
  <c r="I62" i="1"/>
  <c r="G63" i="3"/>
  <c r="M45" i="3"/>
  <c r="T90" i="1"/>
  <c r="Z10" i="1"/>
  <c r="G71" i="3"/>
  <c r="N22" i="3"/>
  <c r="K29" i="3"/>
  <c r="N15" i="3"/>
  <c r="N31" i="1"/>
  <c r="M60" i="3"/>
  <c r="N58" i="3"/>
  <c r="L27" i="3"/>
  <c r="L35" i="3"/>
  <c r="K102" i="3"/>
  <c r="H50" i="3"/>
  <c r="L26" i="3"/>
  <c r="M103" i="3"/>
  <c r="G20" i="3"/>
  <c r="H113" i="3"/>
  <c r="K104" i="3"/>
  <c r="AI60" i="1"/>
  <c r="M36" i="3"/>
  <c r="L30" i="3"/>
  <c r="I61" i="1"/>
  <c r="L61" i="3"/>
  <c r="K115" i="3"/>
  <c r="K39" i="3"/>
  <c r="G22" i="3"/>
  <c r="H121" i="3"/>
  <c r="G100" i="3"/>
  <c r="Z13" i="1"/>
  <c r="M87" i="1"/>
  <c r="K13" i="3"/>
  <c r="H116" i="3"/>
  <c r="C91" i="1"/>
  <c r="AA3" i="1"/>
  <c r="AE90" i="1"/>
  <c r="K11" i="3"/>
  <c r="L57" i="3"/>
  <c r="K65" i="1"/>
  <c r="K20" i="3"/>
  <c r="Z64" i="1"/>
  <c r="N57" i="1"/>
  <c r="M22" i="3"/>
  <c r="N25" i="3"/>
  <c r="K6" i="3"/>
  <c r="M94" i="3"/>
  <c r="C63" i="1"/>
  <c r="AI39" i="1"/>
  <c r="N119" i="3"/>
  <c r="L88" i="3"/>
  <c r="G117" i="3"/>
  <c r="D88" i="1"/>
  <c r="L103" i="3"/>
  <c r="H30" i="3"/>
  <c r="G111" i="3"/>
  <c r="AI36" i="1"/>
  <c r="L120" i="3"/>
  <c r="M70" i="3"/>
  <c r="K19" i="3"/>
  <c r="K112" i="3"/>
  <c r="K64" i="3"/>
  <c r="M39" i="1"/>
  <c r="K46" i="3"/>
  <c r="D38" i="1"/>
  <c r="M48" i="3"/>
  <c r="M77" i="3"/>
  <c r="N59" i="3"/>
  <c r="K9" i="3"/>
  <c r="D61" i="1"/>
  <c r="L15" i="3"/>
  <c r="K37" i="1"/>
  <c r="K10" i="3"/>
  <c r="Z63" i="1"/>
  <c r="M40" i="3"/>
  <c r="G92" i="3"/>
  <c r="Y92" i="1"/>
  <c r="D62" i="1"/>
  <c r="H110" i="3"/>
  <c r="G69" i="3"/>
  <c r="N95" i="3"/>
  <c r="H104" i="3"/>
  <c r="N41" i="3"/>
  <c r="AA81" i="1"/>
  <c r="E57" i="1"/>
  <c r="L99" i="3"/>
  <c r="AP89" i="1"/>
  <c r="L62" i="3"/>
  <c r="K107" i="3"/>
  <c r="AI35" i="1"/>
  <c r="D65" i="1"/>
  <c r="L46" i="3"/>
  <c r="G21" i="3"/>
  <c r="L25" i="3"/>
  <c r="AG63" i="1"/>
  <c r="K72" i="3"/>
  <c r="T35" i="1"/>
  <c r="K113" i="3"/>
  <c r="K100" i="3"/>
  <c r="G102" i="3"/>
  <c r="L113" i="3"/>
  <c r="N71" i="3"/>
  <c r="M49" i="3"/>
  <c r="H21" i="3"/>
  <c r="L51" i="3"/>
  <c r="AI66" i="1"/>
  <c r="N99" i="3"/>
  <c r="AP91" i="1"/>
  <c r="K32" i="3"/>
  <c r="L80" i="3"/>
  <c r="N14" i="3"/>
  <c r="L77" i="3"/>
  <c r="L94" i="3"/>
  <c r="L60" i="3"/>
  <c r="K38" i="3"/>
  <c r="AP65" i="1"/>
  <c r="N43" i="3"/>
  <c r="L87" i="3"/>
  <c r="AP10" i="1"/>
  <c r="G97" i="3"/>
  <c r="M76" i="3"/>
  <c r="K116" i="3"/>
  <c r="M58" i="3"/>
  <c r="H120" i="3"/>
  <c r="C64" i="1"/>
  <c r="M51" i="3"/>
  <c r="AE34" i="1"/>
  <c r="H72" i="3"/>
  <c r="L69" i="3"/>
  <c r="Q57" i="1"/>
  <c r="Y15" i="1"/>
  <c r="K89" i="3"/>
  <c r="K45" i="3"/>
  <c r="AP36" i="1"/>
  <c r="K71" i="3"/>
  <c r="K69" i="3"/>
  <c r="M114" i="3"/>
  <c r="N34" i="3"/>
  <c r="L12" i="3"/>
  <c r="Z36" i="1"/>
  <c r="K60" i="3"/>
  <c r="M96" i="3"/>
  <c r="N30" i="3"/>
  <c r="AD31" i="1"/>
  <c r="K25" i="3"/>
  <c r="I40" i="1"/>
  <c r="C61" i="1"/>
  <c r="N85" i="3"/>
  <c r="M34" i="3"/>
  <c r="AI63" i="1"/>
  <c r="I35" i="1"/>
  <c r="N76" i="3"/>
  <c r="K121" i="3"/>
  <c r="G68" i="3"/>
  <c r="N84" i="3"/>
  <c r="M119" i="3"/>
  <c r="N50" i="3"/>
  <c r="L16" i="3"/>
  <c r="AE15" i="1"/>
  <c r="G106" i="3"/>
  <c r="N31" i="3"/>
  <c r="G98" i="3"/>
  <c r="H62" i="3"/>
  <c r="AE66" i="1"/>
  <c r="H69" i="3"/>
  <c r="K40" i="3"/>
  <c r="M35" i="1"/>
  <c r="H103" i="3"/>
  <c r="N45" i="3"/>
  <c r="K34" i="1"/>
  <c r="D40" i="1"/>
  <c r="K86" i="1"/>
  <c r="G77" i="3"/>
  <c r="Y42" i="1"/>
  <c r="G113" i="3"/>
  <c r="G116" i="3"/>
  <c r="H98" i="3"/>
  <c r="C87" i="1"/>
  <c r="N72" i="3"/>
  <c r="N78" i="3"/>
  <c r="K64" i="1"/>
  <c r="AE64" i="1"/>
  <c r="L97" i="3"/>
  <c r="G96" i="3"/>
  <c r="AP12" i="1"/>
  <c r="H77" i="3"/>
  <c r="G10" i="3"/>
  <c r="AG40" i="1"/>
  <c r="M116" i="3"/>
  <c r="N27" i="3"/>
  <c r="K105" i="3"/>
  <c r="K110" i="3"/>
  <c r="I65" i="1"/>
  <c r="N7" i="3"/>
  <c r="G64" i="3"/>
  <c r="N44" i="3"/>
  <c r="K14" i="3"/>
  <c r="G65" i="3"/>
  <c r="H26" i="3"/>
  <c r="AM31" i="1"/>
  <c r="K88" i="3"/>
  <c r="H117" i="3"/>
  <c r="AE91" i="1"/>
  <c r="Z88" i="1"/>
  <c r="M68" i="3"/>
  <c r="AE89" i="1"/>
  <c r="M62" i="3"/>
  <c r="M37" i="1"/>
  <c r="L45" i="3"/>
  <c r="M80" i="3"/>
  <c r="AG6" i="1"/>
  <c r="G87" i="3"/>
  <c r="L64" i="3"/>
  <c r="AA54" i="1"/>
  <c r="H70" i="3"/>
  <c r="G17" i="3"/>
  <c r="L63" i="3"/>
  <c r="N8" i="3"/>
  <c r="M107" i="3"/>
  <c r="K120" i="3"/>
  <c r="T63" i="1"/>
  <c r="G107" i="3"/>
  <c r="H7" i="3"/>
  <c r="H75" i="3"/>
  <c r="H67" i="3"/>
  <c r="N56" i="3"/>
  <c r="L110" i="3"/>
  <c r="L98" i="3"/>
  <c r="K61" i="1"/>
  <c r="AE13" i="1"/>
  <c r="H81" i="3"/>
  <c r="H25" i="3"/>
  <c r="G27" i="3"/>
  <c r="H102" i="3"/>
  <c r="G84" i="3"/>
  <c r="AI90" i="1"/>
  <c r="N93" i="3"/>
  <c r="H46" i="3"/>
  <c r="I87" i="1"/>
  <c r="D37" i="1"/>
  <c r="AP66" i="1"/>
  <c r="AG83" i="1"/>
  <c r="L93" i="3"/>
  <c r="K44" i="3"/>
  <c r="L114" i="3"/>
  <c r="AD6" i="1"/>
  <c r="Y91" i="1"/>
  <c r="AP38" i="1"/>
  <c r="Y36" i="1"/>
  <c r="M69" i="3"/>
  <c r="M113" i="3"/>
  <c r="Z90" i="1"/>
  <c r="AI10" i="1"/>
  <c r="K36" i="3"/>
  <c r="L82" i="3"/>
  <c r="M30" i="3"/>
  <c r="K35" i="1"/>
  <c r="AI88" i="1"/>
  <c r="G82" i="3"/>
  <c r="Z9" i="1"/>
  <c r="C40" i="1"/>
  <c r="G14" i="3"/>
  <c r="M54" i="3"/>
  <c r="Y17" i="1"/>
  <c r="I60" i="1"/>
  <c r="M25" i="3"/>
  <c r="H64" i="3"/>
  <c r="K106" i="3"/>
  <c r="M83" i="3"/>
  <c r="K27" i="3"/>
  <c r="I91" i="1"/>
  <c r="K97" i="3"/>
  <c r="AG35" i="1"/>
  <c r="M108" i="3"/>
  <c r="M90" i="1"/>
  <c r="AG34" i="1"/>
  <c r="K55" i="3"/>
  <c r="N36" i="3"/>
  <c r="M74" i="3"/>
  <c r="AP9" i="1"/>
  <c r="M71" i="3"/>
  <c r="AG61" i="1"/>
  <c r="G18" i="3"/>
  <c r="N63" i="3"/>
  <c r="H74" i="3"/>
  <c r="H17" i="3"/>
  <c r="N86" i="3"/>
  <c r="N89" i="3"/>
  <c r="AM6" i="1"/>
  <c r="H109" i="3"/>
  <c r="M101" i="3"/>
  <c r="M86" i="1"/>
  <c r="K50" i="3"/>
  <c r="Y37" i="1"/>
  <c r="Y38" i="1"/>
  <c r="G25" i="3"/>
  <c r="G42" i="3"/>
  <c r="N75" i="3"/>
  <c r="M90" i="3"/>
  <c r="L101" i="3"/>
  <c r="D34" i="1"/>
  <c r="G49" i="3"/>
  <c r="C42" i="1"/>
  <c r="L10" i="3"/>
  <c r="H35" i="3"/>
  <c r="N10" i="3"/>
  <c r="H71" i="3"/>
  <c r="AI11" i="1"/>
  <c r="C66" i="1"/>
  <c r="M117" i="3"/>
  <c r="L18" i="3"/>
  <c r="Y40" i="1"/>
  <c r="AP35" i="1"/>
  <c r="H33" i="3"/>
  <c r="K39" i="1"/>
  <c r="Y86" i="1"/>
  <c r="K82" i="3"/>
  <c r="T37" i="1"/>
  <c r="M88" i="1"/>
  <c r="I88" i="1"/>
  <c r="K75" i="3"/>
  <c r="G48" i="3"/>
  <c r="H45" i="3"/>
  <c r="G105" i="3"/>
  <c r="L56" i="3"/>
  <c r="L20" i="3"/>
  <c r="G72" i="3"/>
  <c r="D63" i="1"/>
  <c r="AP88" i="1"/>
  <c r="AE65" i="1"/>
  <c r="L90" i="3"/>
  <c r="N101" i="3"/>
  <c r="C92" i="1"/>
  <c r="C62" i="1"/>
  <c r="T34" i="1"/>
  <c r="N68" i="3"/>
  <c r="Z92" i="1"/>
  <c r="I39" i="1"/>
  <c r="N18" i="3"/>
  <c r="K65" i="3"/>
  <c r="L22" i="3"/>
  <c r="M61" i="3"/>
  <c r="L42" i="3"/>
  <c r="N29" i="3"/>
  <c r="G109" i="3"/>
  <c r="Z86" i="1"/>
  <c r="AI34" i="1"/>
  <c r="AC1" i="25" l="1" a="1"/>
  <c r="AC1" i="25" s="1"/>
  <c r="AB1" i="25" a="1"/>
  <c r="AB1" i="25" s="1"/>
  <c r="B6" i="3"/>
  <c r="B4" i="3" s="1"/>
  <c r="A6" i="3"/>
  <c r="A4" i="3"/>
  <c r="E9" i="1" s="1"/>
  <c r="AI57" i="3"/>
  <c r="AG57" i="3"/>
  <c r="AH30" i="3"/>
  <c r="AF30" i="3"/>
  <c r="AF75" i="3"/>
  <c r="AH75" i="3"/>
  <c r="AI109" i="3"/>
  <c r="AG109" i="3"/>
  <c r="AH58" i="3"/>
  <c r="AF58" i="3"/>
  <c r="AG9" i="3"/>
  <c r="AI9" i="3"/>
  <c r="AI22" i="3"/>
  <c r="AG22" i="3"/>
  <c r="AG79" i="3"/>
  <c r="AI79" i="3"/>
  <c r="AH26" i="3"/>
  <c r="AF26" i="3"/>
  <c r="AH78" i="3"/>
  <c r="AF78" i="3"/>
  <c r="AG95" i="3"/>
  <c r="AI95" i="3"/>
  <c r="AF94" i="3"/>
  <c r="AH94" i="3"/>
  <c r="AF55" i="3"/>
  <c r="AH55" i="3"/>
  <c r="AI77" i="3"/>
  <c r="AG77" i="3"/>
  <c r="AF88" i="3"/>
  <c r="AH88" i="3"/>
  <c r="AG18" i="3"/>
  <c r="AI18" i="3"/>
  <c r="AI50" i="3"/>
  <c r="AG50" i="3"/>
  <c r="AH14" i="3"/>
  <c r="AF14" i="3"/>
  <c r="AI78" i="3"/>
  <c r="AG78" i="3"/>
  <c r="AG29" i="3"/>
  <c r="AI29" i="3"/>
  <c r="AF104" i="3"/>
  <c r="AH104" i="3"/>
  <c r="AG13" i="3"/>
  <c r="AI13" i="3"/>
  <c r="AG116" i="3"/>
  <c r="AI116" i="3"/>
  <c r="AG104" i="3"/>
  <c r="AI104" i="3"/>
  <c r="AI75" i="3"/>
  <c r="AG75" i="3"/>
  <c r="AF17" i="3"/>
  <c r="AH17" i="3"/>
  <c r="AG112" i="3"/>
  <c r="AI112" i="3"/>
  <c r="AF119" i="3"/>
  <c r="AH119" i="3"/>
  <c r="AG106" i="3"/>
  <c r="AI106" i="3"/>
  <c r="AG81" i="3"/>
  <c r="AI81" i="3"/>
  <c r="AI83" i="3"/>
  <c r="AG83" i="3"/>
  <c r="AG93" i="3"/>
  <c r="AI93" i="3"/>
  <c r="AG48" i="3"/>
  <c r="AI48" i="3"/>
  <c r="AG65" i="3"/>
  <c r="AI65" i="3"/>
  <c r="AH24" i="3"/>
  <c r="AF24" i="3"/>
  <c r="AH29" i="3"/>
  <c r="AF29" i="3"/>
  <c r="AH27" i="3"/>
  <c r="AF27" i="3"/>
  <c r="AI74" i="3"/>
  <c r="AG74" i="3"/>
  <c r="AG40" i="3"/>
  <c r="AI40" i="3"/>
  <c r="AH31" i="3"/>
  <c r="AF31" i="3"/>
  <c r="AG56" i="3"/>
  <c r="AI56" i="3"/>
  <c r="AI53" i="3"/>
  <c r="AG53" i="3"/>
  <c r="AG80" i="3"/>
  <c r="AI80" i="3"/>
  <c r="AF70" i="3"/>
  <c r="AH70" i="3"/>
  <c r="AH111" i="3"/>
  <c r="AF111" i="3"/>
  <c r="AH67" i="3"/>
  <c r="AF67" i="3"/>
  <c r="AI26" i="3"/>
  <c r="AG26" i="3"/>
  <c r="AH12" i="3"/>
  <c r="AF12" i="3"/>
  <c r="AG14" i="3"/>
  <c r="AI14" i="3"/>
  <c r="AI17" i="3"/>
  <c r="AG17" i="3"/>
  <c r="A84" i="1"/>
  <c r="AH56" i="3"/>
  <c r="AF56" i="3"/>
  <c r="AG118" i="3"/>
  <c r="AI118" i="3"/>
  <c r="AH117" i="3"/>
  <c r="AF117" i="3"/>
  <c r="AG59" i="3"/>
  <c r="AI59" i="3"/>
  <c r="AG94" i="3"/>
  <c r="AI94" i="3"/>
  <c r="AH89" i="3"/>
  <c r="AF89" i="3"/>
  <c r="AG91" i="3"/>
  <c r="AI91" i="3"/>
  <c r="AG55" i="3"/>
  <c r="AI55" i="3"/>
  <c r="AG96" i="3"/>
  <c r="AI96" i="3"/>
  <c r="AF97" i="3"/>
  <c r="AH97" i="3"/>
  <c r="AI43" i="3"/>
  <c r="AG43" i="3"/>
  <c r="AH80" i="3"/>
  <c r="AF80" i="3"/>
  <c r="AI110" i="3"/>
  <c r="AG110" i="3"/>
  <c r="AF35" i="3"/>
  <c r="AH35" i="3"/>
  <c r="AH92" i="3"/>
  <c r="AF92" i="3"/>
  <c r="AG20" i="3"/>
  <c r="AI20" i="3"/>
  <c r="AI76" i="3"/>
  <c r="AG76" i="3"/>
  <c r="AI82" i="3"/>
  <c r="AG82" i="3"/>
  <c r="AF98" i="3"/>
  <c r="AH98" i="3"/>
  <c r="AF68" i="3"/>
  <c r="AH68" i="3"/>
  <c r="AH50" i="3"/>
  <c r="AF50" i="3"/>
  <c r="AF107" i="3"/>
  <c r="AH107" i="3"/>
  <c r="AF100" i="3"/>
  <c r="AH100" i="3"/>
  <c r="AG54" i="3"/>
  <c r="AI54" i="3"/>
  <c r="AI27" i="3"/>
  <c r="AG27" i="3"/>
  <c r="AI51" i="3"/>
  <c r="AG51" i="3"/>
  <c r="AG46" i="3"/>
  <c r="AI46" i="3"/>
  <c r="AI12" i="3"/>
  <c r="AG12" i="3"/>
  <c r="AH18" i="3"/>
  <c r="AF18" i="3"/>
  <c r="AG11" i="3"/>
  <c r="AI11" i="3"/>
  <c r="AG111" i="3"/>
  <c r="AI111" i="3"/>
  <c r="AF113" i="3"/>
  <c r="AH113" i="3"/>
  <c r="AI67" i="3"/>
  <c r="AG67" i="3"/>
  <c r="AF73" i="3"/>
  <c r="AH73" i="3"/>
  <c r="AG119" i="3"/>
  <c r="AI119" i="3"/>
  <c r="AG103" i="3"/>
  <c r="AI103" i="3"/>
  <c r="AF84" i="3"/>
  <c r="AH84" i="3"/>
  <c r="AI35" i="3"/>
  <c r="AG35" i="3"/>
  <c r="AF42" i="3"/>
  <c r="AH42" i="3"/>
  <c r="AF101" i="3"/>
  <c r="AH101" i="3"/>
  <c r="AI30" i="3"/>
  <c r="AG30" i="3"/>
  <c r="AG120" i="3"/>
  <c r="AI120" i="3"/>
  <c r="AH72" i="3"/>
  <c r="AF72" i="3"/>
  <c r="AI72" i="3"/>
  <c r="AG72" i="3"/>
  <c r="AH48" i="3"/>
  <c r="AF48" i="3"/>
  <c r="AF45" i="3"/>
  <c r="AH45" i="3"/>
  <c r="AF120" i="3"/>
  <c r="AH120" i="3"/>
  <c r="AF23" i="3"/>
  <c r="AH23" i="3"/>
  <c r="AF121" i="3"/>
  <c r="AH121" i="3"/>
  <c r="AI89" i="3"/>
  <c r="AG89" i="3"/>
  <c r="AI90" i="3"/>
  <c r="AG90" i="3"/>
  <c r="AF57" i="3"/>
  <c r="AH57" i="3"/>
  <c r="AG97" i="3"/>
  <c r="AI97" i="3"/>
  <c r="AH41" i="3"/>
  <c r="AF41" i="3"/>
  <c r="AH74" i="3"/>
  <c r="AF74" i="3"/>
  <c r="AF62" i="3"/>
  <c r="AH62" i="3"/>
  <c r="AG28" i="3"/>
  <c r="AI28" i="3"/>
  <c r="AI16" i="3"/>
  <c r="AG16" i="3"/>
  <c r="AG24" i="3"/>
  <c r="AI24" i="3"/>
  <c r="AF96" i="3"/>
  <c r="AH96" i="3"/>
  <c r="AF43" i="3"/>
  <c r="AH43" i="3"/>
  <c r="AG117" i="3"/>
  <c r="AI117" i="3"/>
  <c r="AF71" i="3"/>
  <c r="AH71" i="3"/>
  <c r="AF77" i="3"/>
  <c r="AH77" i="3"/>
  <c r="AH28" i="3"/>
  <c r="AF28" i="3"/>
  <c r="AG44" i="3"/>
  <c r="AI44" i="3"/>
  <c r="AI113" i="3"/>
  <c r="AG113" i="3"/>
  <c r="AI42" i="3"/>
  <c r="AG42" i="3"/>
  <c r="AG36" i="3"/>
  <c r="AI36" i="3"/>
  <c r="AI98" i="3"/>
  <c r="AG98" i="3"/>
  <c r="AG86" i="3"/>
  <c r="AI86" i="3"/>
  <c r="AH64" i="3"/>
  <c r="AF64" i="3"/>
  <c r="B58" i="1"/>
  <c r="AI107" i="3"/>
  <c r="AG107" i="3"/>
  <c r="AG84" i="3"/>
  <c r="AI84" i="3"/>
  <c r="AF61" i="3"/>
  <c r="AH61" i="3"/>
  <c r="AG121" i="3"/>
  <c r="AI121" i="3"/>
  <c r="AF34" i="3"/>
  <c r="AH34" i="3"/>
  <c r="AG100" i="3"/>
  <c r="AI100" i="3"/>
  <c r="AG45" i="3"/>
  <c r="AI45" i="3"/>
  <c r="AH59" i="3"/>
  <c r="AF59" i="3"/>
  <c r="AH116" i="3"/>
  <c r="AF116" i="3"/>
  <c r="AF95" i="3"/>
  <c r="AH95" i="3"/>
  <c r="AH115" i="3"/>
  <c r="AF115" i="3"/>
  <c r="AG62" i="3"/>
  <c r="AI62" i="3"/>
  <c r="AG34" i="3"/>
  <c r="AI34" i="3"/>
  <c r="AG70" i="3"/>
  <c r="AI70" i="3"/>
  <c r="AH66" i="3"/>
  <c r="AF66" i="3"/>
  <c r="AF9" i="3"/>
  <c r="AH9" i="3"/>
  <c r="A58" i="1"/>
  <c r="AF46" i="3"/>
  <c r="AH46" i="3"/>
  <c r="AH20" i="3"/>
  <c r="AF20" i="3"/>
  <c r="AI102" i="3"/>
  <c r="AG102" i="3"/>
  <c r="AF13" i="3"/>
  <c r="AH13" i="3"/>
  <c r="AF91" i="3"/>
  <c r="AH91" i="3"/>
  <c r="AH51" i="3"/>
  <c r="AF51" i="3"/>
  <c r="AG60" i="3"/>
  <c r="AI60" i="3"/>
  <c r="AI58" i="3"/>
  <c r="AG58" i="3"/>
  <c r="AH33" i="3"/>
  <c r="AF33" i="3"/>
  <c r="AG39" i="3"/>
  <c r="AI39" i="3"/>
  <c r="AG33" i="3"/>
  <c r="AI33" i="3"/>
  <c r="AF10" i="3"/>
  <c r="AH10" i="3"/>
  <c r="AH15" i="3"/>
  <c r="AF15" i="3"/>
  <c r="AF114" i="3"/>
  <c r="AH114" i="3"/>
  <c r="AI114" i="3"/>
  <c r="AG114" i="3"/>
  <c r="AF19" i="3"/>
  <c r="AH19" i="3"/>
  <c r="AI69" i="3"/>
  <c r="AG69" i="3"/>
  <c r="AI105" i="3"/>
  <c r="AG105" i="3"/>
  <c r="AF108" i="3"/>
  <c r="AH108" i="3"/>
  <c r="AI15" i="3"/>
  <c r="AG15" i="3"/>
  <c r="AG38" i="3"/>
  <c r="AI38" i="3"/>
  <c r="AG37" i="3"/>
  <c r="AI37" i="3"/>
  <c r="AG10" i="3"/>
  <c r="AI10" i="3"/>
  <c r="AH11" i="3"/>
  <c r="AF11" i="3"/>
  <c r="AI108" i="3"/>
  <c r="AG108" i="3"/>
  <c r="AI19" i="3"/>
  <c r="AG19" i="3"/>
  <c r="A32" i="1"/>
  <c r="AH86" i="3"/>
  <c r="AF86" i="3"/>
  <c r="AI68" i="3"/>
  <c r="AG68" i="3"/>
  <c r="AI101" i="3"/>
  <c r="AG101" i="3"/>
  <c r="AF79" i="3"/>
  <c r="AH79" i="3"/>
  <c r="AH44" i="3"/>
  <c r="AF44" i="3"/>
  <c r="AH53" i="3"/>
  <c r="AF53" i="3"/>
  <c r="AG49" i="3"/>
  <c r="AI49" i="3"/>
  <c r="AI21" i="3"/>
  <c r="AG21" i="3"/>
  <c r="AF69" i="3"/>
  <c r="AH69" i="3"/>
  <c r="AH39" i="3"/>
  <c r="AF39" i="3"/>
  <c r="AI63" i="3"/>
  <c r="AG63" i="3"/>
  <c r="AF90" i="3"/>
  <c r="AH90" i="3"/>
  <c r="AG73" i="3"/>
  <c r="AI73" i="3"/>
  <c r="AG32" i="3"/>
  <c r="AI32" i="3"/>
  <c r="AI31" i="3"/>
  <c r="AG31" i="3"/>
  <c r="AH85" i="3"/>
  <c r="AF85" i="3"/>
  <c r="AF16" i="3"/>
  <c r="AH16" i="3"/>
  <c r="AH65" i="3"/>
  <c r="AF65" i="3"/>
  <c r="AH110" i="3"/>
  <c r="AF110" i="3"/>
  <c r="AG61" i="3"/>
  <c r="AI61" i="3"/>
  <c r="AF40" i="3"/>
  <c r="AH40" i="3"/>
  <c r="AH38" i="3"/>
  <c r="AF38" i="3"/>
  <c r="AF93" i="3"/>
  <c r="AH93" i="3"/>
  <c r="AG88" i="3"/>
  <c r="AI88" i="3"/>
  <c r="AH105" i="3"/>
  <c r="AF105" i="3"/>
  <c r="AF82" i="3"/>
  <c r="AH82" i="3"/>
  <c r="AH22" i="3"/>
  <c r="AF22" i="3"/>
  <c r="AI64" i="3"/>
  <c r="AG64" i="3"/>
  <c r="AH112" i="3"/>
  <c r="AF112" i="3"/>
  <c r="AF118" i="3"/>
  <c r="AH118" i="3"/>
  <c r="AH52" i="3"/>
  <c r="AF52" i="3"/>
  <c r="AI25" i="3"/>
  <c r="AG25" i="3"/>
  <c r="AF87" i="3"/>
  <c r="AH87" i="3"/>
  <c r="AG99" i="3"/>
  <c r="AI99" i="3"/>
  <c r="AH21" i="3"/>
  <c r="AF21" i="3"/>
  <c r="AH36" i="3"/>
  <c r="AF36" i="3"/>
  <c r="AH109" i="3"/>
  <c r="AF109" i="3"/>
  <c r="AG87" i="3"/>
  <c r="AI87" i="3"/>
  <c r="AH47" i="3"/>
  <c r="AF47" i="3"/>
  <c r="AI52" i="3"/>
  <c r="AG52" i="3"/>
  <c r="AG115" i="3"/>
  <c r="AI115" i="3"/>
  <c r="AH49" i="3"/>
  <c r="AF49" i="3"/>
  <c r="B84" i="1"/>
  <c r="AF60" i="3"/>
  <c r="AH60" i="3"/>
  <c r="AH32" i="3"/>
  <c r="AF32" i="3"/>
  <c r="AI71" i="3"/>
  <c r="AG71" i="3"/>
  <c r="AI47" i="3"/>
  <c r="AG47" i="3"/>
  <c r="AH76" i="3"/>
  <c r="AF76" i="3"/>
  <c r="AF106" i="3"/>
  <c r="AH106" i="3"/>
  <c r="AG92" i="3"/>
  <c r="AI92" i="3"/>
  <c r="B32" i="1"/>
  <c r="AI85" i="3"/>
  <c r="AG85" i="3"/>
  <c r="AH103" i="3"/>
  <c r="AF103" i="3"/>
  <c r="AH99" i="3"/>
  <c r="AF99" i="3"/>
  <c r="AF83" i="3"/>
  <c r="AH83" i="3"/>
  <c r="AH102" i="3"/>
  <c r="AF102" i="3"/>
  <c r="AI41" i="3"/>
  <c r="AG41" i="3"/>
  <c r="AG23" i="3"/>
  <c r="AI23" i="3"/>
  <c r="AH54" i="3"/>
  <c r="AF54" i="3"/>
  <c r="AF63" i="3"/>
  <c r="AH63" i="3"/>
  <c r="AF81" i="3"/>
  <c r="AH81" i="3"/>
  <c r="AH37" i="3"/>
  <c r="AF37" i="3"/>
  <c r="AI66" i="3"/>
  <c r="AG66" i="3"/>
  <c r="AH25" i="3"/>
  <c r="AF25" i="3"/>
  <c r="O22" i="1" l="1"/>
  <c r="E11" i="1"/>
  <c r="S22" i="1"/>
  <c r="D3" i="3" l="1"/>
  <c r="G3" i="25"/>
  <c r="G3" i="3"/>
  <c r="D3" i="25"/>
  <c r="H9"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<sst xmlns="http://schemas.openxmlformats.org/spreadsheetml/2006/main" count="3716" uniqueCount="1037">
  <si>
    <t>Trench Crusade</t>
  </si>
  <si>
    <t>Warband Roster Sheet</t>
  </si>
  <si>
    <t>Ducats</t>
  </si>
  <si>
    <t>Glory</t>
  </si>
  <si>
    <t>Name</t>
  </si>
  <si>
    <t>Type</t>
  </si>
  <si>
    <t>Keywords</t>
  </si>
  <si>
    <t>Move</t>
  </si>
  <si>
    <t>Ranged</t>
  </si>
  <si>
    <t>Melee</t>
  </si>
  <si>
    <t>Armor</t>
  </si>
  <si>
    <t>Base Ducats</t>
  </si>
  <si>
    <t>Cost</t>
  </si>
  <si>
    <t>Range</t>
  </si>
  <si>
    <t>Modifiers</t>
  </si>
  <si>
    <t>Abilities</t>
  </si>
  <si>
    <t>Injuries</t>
  </si>
  <si>
    <t>Scars:</t>
  </si>
  <si>
    <t>! Glorious Deeds !</t>
  </si>
  <si>
    <t>Players score one Glory Point for every model that completes any of the following Glorious Deeds.
Victory Points for these can only be gained once – whichever player completes them first gets the Glory!</t>
  </si>
  <si>
    <t>Battle 1</t>
  </si>
  <si>
    <t>Equipment</t>
  </si>
  <si>
    <t>Other Notes</t>
  </si>
  <si>
    <t>Costs</t>
  </si>
  <si>
    <t>1 Handed</t>
  </si>
  <si>
    <t>Gain +2D to Injuries</t>
  </si>
  <si>
    <t>Risky</t>
  </si>
  <si>
    <t>Bolt action Rifle</t>
  </si>
  <si>
    <t>Semi Automatic Rifle</t>
  </si>
  <si>
    <t>Pistol</t>
  </si>
  <si>
    <t>Silenced Pistol</t>
  </si>
  <si>
    <t>Grenades</t>
  </si>
  <si>
    <t>Gas Grenades</t>
  </si>
  <si>
    <t>Incendiary Grenades</t>
  </si>
  <si>
    <t>Submachine Gun</t>
  </si>
  <si>
    <t>Shotgun</t>
  </si>
  <si>
    <t>Machine Gun</t>
  </si>
  <si>
    <t>Trench Knife</t>
  </si>
  <si>
    <t>Bayonet</t>
  </si>
  <si>
    <t>Trench Club</t>
  </si>
  <si>
    <t>Sword/Axe</t>
  </si>
  <si>
    <t>Polearm</t>
  </si>
  <si>
    <t>Great Hammer/Maul</t>
  </si>
  <si>
    <t>Great Sword/Axe</t>
  </si>
  <si>
    <t>Tartarus Claws</t>
  </si>
  <si>
    <t>Blasphemous Staff</t>
  </si>
  <si>
    <t>Standard Armour</t>
  </si>
  <si>
    <t>Reinforced Armour</t>
  </si>
  <si>
    <t>Trench Sheild</t>
  </si>
  <si>
    <t>Combat Helmet</t>
  </si>
  <si>
    <t>Gas Mask</t>
  </si>
  <si>
    <t>Unholy Trinket</t>
  </si>
  <si>
    <t>Unholy Relic</t>
  </si>
  <si>
    <t>Shovel</t>
  </si>
  <si>
    <t>Infernal Brand Mark</t>
  </si>
  <si>
    <t>Restrictions</t>
  </si>
  <si>
    <t>Limit: 2</t>
  </si>
  <si>
    <t>Bayonet Lug</t>
  </si>
  <si>
    <t>Elite Only</t>
  </si>
  <si>
    <t>Bayonet Lug, Sheild Combo</t>
  </si>
  <si>
    <t>Elite Only, Anointed Only</t>
  </si>
  <si>
    <t>Consumable</t>
  </si>
  <si>
    <t>2 Handed</t>
  </si>
  <si>
    <t>12''/Melee</t>
  </si>
  <si>
    <t>-</t>
  </si>
  <si>
    <t>A model armed with a pistol can use it in melee as well as ranged combat (using Ranged Characteristic), including as an off-hand weapon to execute an additional melee attack.</t>
  </si>
  <si>
    <t>24''</t>
  </si>
  <si>
    <t>24"</t>
  </si>
  <si>
    <t>Bayonet Lug, Assault</t>
  </si>
  <si>
    <t>Gain +1D to Hit In Cover</t>
  </si>
  <si>
    <t>Assault</t>
  </si>
  <si>
    <t>A model armed with a silenced pistol can use it in melee as well as ranged combat (using Ranged
Characteristic), including as an off-hand weapon to execute an additional melee attack. Add +1 DICE to hit rolls if
shot from behind any terrain obstacles.</t>
  </si>
  <si>
    <t>Grenade</t>
  </si>
  <si>
    <t>8"</t>
  </si>
  <si>
    <t>Assault, Shrapnel, Blast 2"</t>
  </si>
  <si>
    <t>Grenades have BLAST 2” – all models within 2" of a model are hit, but models other than the original target roll injuries with -1 DICE</t>
  </si>
  <si>
    <t>Gain -1D to Injure</t>
  </si>
  <si>
    <t>Gas Grenades ignore all penalties for cover and armour but roll injuries with -1 DICE. Gas Grenades hit all models within 3” of a target they hit.</t>
  </si>
  <si>
    <t>Assault, Gas, Blast 3"</t>
  </si>
  <si>
    <t>Assault, Fire</t>
  </si>
  <si>
    <t>Incendiary Grenades ignore all penalties for terrain/cover</t>
  </si>
  <si>
    <t>16"</t>
  </si>
  <si>
    <t>2 Attacks</t>
  </si>
  <si>
    <t>3 Attacks</t>
  </si>
  <si>
    <t>Bayonet Lug, Sheild Combo, Assault</t>
  </si>
  <si>
    <t>Can make two attack ACTIONS instead of one. These can be against a single target or two separate ones.</t>
  </si>
  <si>
    <t>12"</t>
  </si>
  <si>
    <t>Gain +1D to Hit</t>
  </si>
  <si>
    <t>Owing to its high accuracy, add +1 DICE to all rolls to hit. However, injuries are rolled with -1 DICE at long
range due to its low penetration power.</t>
  </si>
  <si>
    <t>Owing to its high accuracy, add +1 DICE to all rolls to hit. However, injuries are rolled with -1 DICE at long range due to its low penetration power.</t>
  </si>
  <si>
    <t>36"</t>
  </si>
  <si>
    <t>Ignore Cover</t>
  </si>
  <si>
    <t>Heavy, Shrapnel, Blast 3"</t>
  </si>
  <si>
    <t>Ignores all penalties for cover. This weapon has a blast radius of 3” – all models within this range are hit.</t>
  </si>
  <si>
    <t>Heavy</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</si>
  <si>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t>
  </si>
  <si>
    <t>Fire</t>
  </si>
  <si>
    <t xml:space="preserve">A Flamethrower hits one model within range automatically with its attack ACTION, ignoring armour. Injuries caused by a Flamethrower are rolled with an additional -1 DICE. It also has the Keyword FIRE, so it causes an
additional +1 BLOOD MARKER on enemies it hits. </t>
  </si>
  <si>
    <t>10"</t>
  </si>
  <si>
    <t>Heavy, Fire</t>
  </si>
  <si>
    <t>Hits up to two models within range automatically with an Attack Action as long as they are within 6” of each
other. Ignores armour. It also has the Keyword FIRE, so it causes an additional +1 BLOOD MARKER on enemies it
hits, even if no other damage is caused.</t>
  </si>
  <si>
    <t>Heavy, Critical</t>
  </si>
  <si>
    <t>Gain +1D to Injure, Ignores Armor</t>
  </si>
  <si>
    <t xml:space="preserve">Ignores armour. Add +1 DICE when rolling on the Injury Chart. </t>
  </si>
  <si>
    <t>Unarmed Attack</t>
  </si>
  <si>
    <t>Specail</t>
  </si>
  <si>
    <t>Gain -1D To hit &amp; Injure</t>
  </si>
  <si>
    <t>Unarmed models suffer -1 DICE every time you fight unarmed in combat, both to see if the attack hits and
when rolling on the Injury Chart. Note that you can never use Unarmed Strike as a second melee attack. These rules
simply cover all instances where the model fights unarmed and has no other Melee Actions in their profile.</t>
  </si>
  <si>
    <t>Gain -1D to hit</t>
  </si>
  <si>
    <t>Add -1 DICE every time you use a knife to see if the attack hits</t>
  </si>
  <si>
    <t>Sheild Combo, Cumbersome</t>
  </si>
  <si>
    <t>`</t>
  </si>
  <si>
    <t>Critical</t>
  </si>
  <si>
    <t>If Charged, That unit Gains -1D to hit</t>
  </si>
  <si>
    <t>Gain +1 total to Injury Rolls</t>
  </si>
  <si>
    <t>Takes two hands to use in melee. Rolls injuries with +1 to all Injury Rolls.</t>
  </si>
  <si>
    <t>Gain +1D to Injuries</t>
  </si>
  <si>
    <t>Rolls all injuries with +1 DICE</t>
  </si>
  <si>
    <t>Polearms take two hands to use. Melee attacks made against this model are made with -1 DICE if the
attacking model Charged this turn.</t>
  </si>
  <si>
    <t xml:space="preserve">Bayonets can only be attached to weapons indicated in each Warband’s Armoury with ‘Bayonet lug’. They do
not count towards the maximum Melee weapons a model can carry. </t>
  </si>
  <si>
    <t>The Hellblade has +1 DICE when rolling for injuries. It also has the Keyword FIRE, so it causes an
additional +1 BLOOD MARKER on enemies it hits.</t>
  </si>
  <si>
    <t>Cumbersome</t>
  </si>
  <si>
    <t>Tartarus Claws always come as a pair and do not allow the use of any other melee weapons or shield. You
can make two Attack ACTIONS with the Claws without the usual -1 DICE for the second attack. If the opponent
is taken Down or Out of Action with either of the Claws you may immediately move the model up to 6” in any
direction. If the move takes you into contact with another enemy model, this counts as a charge and you can make a
second Melee Attack ACTION with both claws. You can only do this follow-up move once per Activation.</t>
  </si>
  <si>
    <t>Fire, Critical</t>
  </si>
  <si>
    <t>Gain -1 To injure Against this model</t>
  </si>
  <si>
    <t>Armour</t>
  </si>
  <si>
    <t>Self</t>
  </si>
  <si>
    <t>Gain -2 To injure Against this model</t>
  </si>
  <si>
    <t>Immune Shrapnel</t>
  </si>
  <si>
    <t>Ignores additional BLOOD MARKERS caused by the Keyword SHRAPNEL.</t>
  </si>
  <si>
    <t>Immune Gas, If Gas Suffer -1D to Injure</t>
  </si>
  <si>
    <t>Negates the extra BLOOD MARKER from attacks with the keyword GAS. Any such attacks suffer -1 DICE
penalty to all injury rolls.</t>
  </si>
  <si>
    <t>Gear</t>
  </si>
  <si>
    <t>When a model equipped with an Unholy Trinket fails a RISKY ACTION, that model may use this item. If it
does, its Activation is not ended. Keyword: CONSUMABLE.</t>
  </si>
  <si>
    <t>Gain Keyword FEAR</t>
  </si>
  <si>
    <t>A model equipped with an Unholy relic radiates a truly malignant aura and causes FEAR</t>
  </si>
  <si>
    <t>Before the battle begins, a model may use this item to grant a “rifle” or “pistol” weapon that they are equipped
with the FIRE keyword until the end of the battle. Keywords: FIRE, CONSUMABLE.</t>
  </si>
  <si>
    <t>A model equipped with a Shovel always starts the game in Cover if deployed on ground level, even if placed
in open terrain. As soon as the model moves, it is no longer in Cover. A model that has Cover in this way retains the
benefit of Cover even if the attacking model has an unobstructed view of it. If a model equipped with a Shovel has
two hands free, it can use it in Melee Combat as if it were a Trench Club.</t>
  </si>
  <si>
    <t>Immune Fire, If Fire Suffer -1 Dice to Injure</t>
  </si>
  <si>
    <t>Negates the extra BLOOD MARKER from attacks with the keyword FIRE. Any such attacks suffer -1 DICE
penalty to all injury rolls</t>
  </si>
  <si>
    <t>Head</t>
  </si>
  <si>
    <t>Face</t>
  </si>
  <si>
    <t>Gain +1D to Morale if Not Down or OoA</t>
  </si>
  <si>
    <t>Grants +1 DICE for all Morale tests as long as the model with the flag is not Down or Out of Action.
Requires one hand to use.</t>
  </si>
  <si>
    <t>All Friendly within 4" if not Down add +1D to Dash</t>
  </si>
  <si>
    <t>Any friendly models within 4” of the musician who is not Down can add +1 DICE to their Dash ACTIONS.
Musical Instruments take one hand to use at all times as if it were a weapon.</t>
  </si>
  <si>
    <t xml:space="preserve">Gain +1D to Dice to Climbing </t>
  </si>
  <si>
    <t>A model with this kit adds +1 DICE to any Climbing ACTION roll</t>
  </si>
  <si>
    <t>When Taken OoA, All Melee Range take 1BM, if Not Immune Fire</t>
  </si>
  <si>
    <t>When this model is taken Out of Action, any model in melee combat with them immediately suffers +1
BLOOD MARKER unless the model ignores damage from sources with the Keyword FIRE.</t>
  </si>
  <si>
    <t>If Fail Risky, May Consume and Do not end Activation</t>
  </si>
  <si>
    <t xml:space="preserve">Start Game In Cover, Can be 2 handed Trench Club </t>
  </si>
  <si>
    <t>Molotov Cocktail</t>
  </si>
  <si>
    <t>Musket</t>
  </si>
  <si>
    <t>Sniper Rifle</t>
  </si>
  <si>
    <t>Warcross</t>
  </si>
  <si>
    <t>Misericordia</t>
  </si>
  <si>
    <t>Counts as Reinforced Armor, Gas mask, Combat Helm, See rules</t>
  </si>
  <si>
    <t>The suit counts as Reinforced Armour, a helmet and gas mask. When an enemy declares a charge, they must
charge the model wearing this armour if it is visible, not in Cover and within 12” of the wearer, and the charging
model could reach this model without climbing, leaping or crossing dangerous terrain. If the wearer of the armour is
already in melee combat, this power has no effect.</t>
  </si>
  <si>
    <t>Grants +1D to Morale if not Down or OoA, See Rules</t>
  </si>
  <si>
    <t>Grants +1 DICE for all Morale tests as long as the model with the standard is not Down or Out of Action.
Requires one hand to use as if it was a weapon, both in ranged and melee combat. Any enemy entering melee combat
against the model carrying this banner must make a successful ACTION or the model goes Down and cannot get up
as long as they are in melee combat with the bearer of the standard</t>
  </si>
  <si>
    <t>The area within 3” of the altar is Difficult Terrain for all models in the opposing Warband. This affects
even models that can Fly. The model carrying the Altar may drop the altar at any point during their Activation.
Once placed down, the Golden Calf Altar cannot be picked up again. It has a 25mm base</t>
  </si>
  <si>
    <t>Area within 3'' Difficult terrain for Enemies even if fly, 25mm Base Deploy</t>
  </si>
  <si>
    <t>Gain +1D to Injure, if Cause BM Gain one Blessing marker</t>
  </si>
  <si>
    <t>1''</t>
  </si>
  <si>
    <t>Heavy, Consumable</t>
  </si>
  <si>
    <t>Roll all injuries with +1 DICE. When you cause a BLOOD MARKER in Melee with this weapon, the
model wielding the Hammer gains one BLESSING MARKER</t>
  </si>
  <si>
    <t>Holy Icon Shield</t>
  </si>
  <si>
    <t>Iron Capirote</t>
  </si>
  <si>
    <t>Blessed Icon</t>
  </si>
  <si>
    <t>Holy Relic</t>
  </si>
  <si>
    <t>Medi Kit</t>
  </si>
  <si>
    <t>Holy Icon Armor</t>
  </si>
  <si>
    <t>Sacrificail Lamb</t>
  </si>
  <si>
    <t>Cavalcade only</t>
  </si>
  <si>
    <t>12"/Melee</t>
  </si>
  <si>
    <t>A model armed with an automatic pistol can use it in melee as well as ranged combat (using Ranged
Characteristic), including as an off-hand weapon to execute an additional melee attack. You can make two Attack
ACTIONS with the automatic pistol instead of one if used as a ranged weapon. They can be against the same target or
two different ones.</t>
  </si>
  <si>
    <t>18"</t>
  </si>
  <si>
    <t>Due to its low power, add -1 DICE for all Injury Chart rolls with the musket.</t>
  </si>
  <si>
    <t>48"</t>
  </si>
  <si>
    <t>Risky, Critical</t>
  </si>
  <si>
    <t>Flail/Scourge/Battlewhip</t>
  </si>
  <si>
    <t>Gain +1D to Hit if not offhand</t>
  </si>
  <si>
    <t>Add +1 DICE to their Hit Rolls. This bonus does not apply if used as an off-hand weapon.</t>
  </si>
  <si>
    <t>If Down, Ignores Armor</t>
  </si>
  <si>
    <t>Ignores the armour of opponents that are Down.</t>
  </si>
  <si>
    <t>Gain -1 to injure Against this model, This cannot be Ignored</t>
  </si>
  <si>
    <t>Takes one hand to use in both melee and in ranged combat. Grants -1 to all injury rolls against the model. This
shield is effective even against weapons and attacks that would normally ignore armour</t>
  </si>
  <si>
    <t xml:space="preserve"> Grants -1 to all Injury Chart rolls against the model wearing this armour. This armour is effective even against
weapons and attacks that would normally ignore armour.</t>
  </si>
  <si>
    <t>6"</t>
  </si>
  <si>
    <t>-1 DICE on injury rolls. Molotov Cocktails ignore all penalties for terrain/cover, as well as ignoring all armour
on a Critical Attack roll.</t>
  </si>
  <si>
    <t>Does not count as one of the Ranged weapons carried by the model. Cannot be carried with Grenades. Ignores penalties for long range. A model with the weapon will not run out of them.</t>
  </si>
  <si>
    <t>Owing to its high accuracy and lethal shot, Punt Guns add +1 DICE to all rolls to hit and to injury rolls.
Before a model shoots with the Punt Gun, you can overcharge it with shot, giving the weapon BLAST a 3” radius. If
you do this, the Shooting ACTION with the Punt Gun always ends the shooter’s Activation and causes one BLOOD
MARKER on the shooter. A model cannot Make a Ranged Attack with the Punt Gun unless it is either STRONG or
another friendly model is in base contact with it.</t>
  </si>
  <si>
    <t>Heavy, Shrapnel, (Blast 3" Suffer BM)</t>
  </si>
  <si>
    <t>Gain +1D to Hit &amp; Injure, Can Overcharge</t>
  </si>
  <si>
    <t>No Long Range Penalty, Affected by Cover</t>
  </si>
  <si>
    <t>Gain +1D to Injuries, Ignore Armor, Suffer BM</t>
  </si>
  <si>
    <t>Jezzail</t>
  </si>
  <si>
    <t>Siege Jezzail</t>
  </si>
  <si>
    <t>Alaybozan</t>
  </si>
  <si>
    <t>Sappers Only</t>
  </si>
  <si>
    <t>Elite Only, Janissaries Only</t>
  </si>
  <si>
    <t>Halberd Gun</t>
  </si>
  <si>
    <t>Elite only</t>
  </si>
  <si>
    <t>Titan Zulfiquar</t>
  </si>
  <si>
    <t>Assassin's Dagger</t>
  </si>
  <si>
    <t>Marid Shovel</t>
  </si>
  <si>
    <t>Brazen Bull Only</t>
  </si>
  <si>
    <t>Alchemical Ammunition</t>
  </si>
  <si>
    <t>Binoculars</t>
  </si>
  <si>
    <t>30"</t>
  </si>
  <si>
    <t>Roll all injuries with +1 DICE.</t>
  </si>
  <si>
    <t>Shield Combo, Shrapnel</t>
  </si>
  <si>
    <t>See Rules</t>
  </si>
  <si>
    <t>Heavy, Blast 3"</t>
  </si>
  <si>
    <t>Choose a point on the battlefield that is visible to the model and within 36” and make a Ranged Attack
ACTION. If the roll is unsuccessful, the bomb is off-target and will deviate 1” from your nominated target point for
each degree of failure of the Ranged Attack ACTION in a direction determined by your opponent (for example, if you
rolled 5, the bomb lands 2” away, as 7-5=2). The direction is decided by your opponent. All models within 3” of the
1x1mm landing spot are hit as the bomb explodes – no roll to hit is needed. If the bomb lands directly on top of any
model, roll with 3D6 on the Injury Chart and add the dice together to see what happens! Other models hit by the
Bombard suffer a Down result due the booming shockwave, but do not incur any BLOOD MARKERS or other effects
from this attack.</t>
  </si>
  <si>
    <t>12" Line, Auto Hit, Ignore Armor</t>
  </si>
  <si>
    <t>When this weapon is fired, draw an imaginary straight line 1mm wide and 12” long from the Brazen Bull.
Every model along the path of the line is hit automatically by this attack – roll for their injuries intermediately.
Armour does not protect against the Flame Cannon. Due to the Keyword FIRE, its hits cause an additional +1
BLOOD MARKER. This is applied after rolling for injuries.</t>
  </si>
  <si>
    <t>Gain -1D to Injure, Auto Hit, Ignore Armor</t>
  </si>
  <si>
    <t>Auto Hit, Ignore Armor</t>
  </si>
  <si>
    <t>24"/Melee</t>
  </si>
  <si>
    <t>Assault, Cumbersome</t>
  </si>
  <si>
    <t>Enemies charging a model equipped with a Halberd-gun add -1 DICE in Melee combat when rolling to hit.
This only applies when a model attacks after a charge, not on subsequent rounds of Melee.</t>
  </si>
  <si>
    <t>Gain +2 Total to Injuries</t>
  </si>
  <si>
    <t>Add +2 to the result of all injuries caused by this weapon (i.e. a roll of 7 on the Injury Chart becomes 9).</t>
  </si>
  <si>
    <t>Assassin Only</t>
  </si>
  <si>
    <t>Gain +1 total to Injury Rolls, If BM caused Can Disenguage without OpAttack</t>
  </si>
  <si>
    <t xml:space="preserve"> Adds +1 to injury rolls (i.e. a roll of 7 on the Injury Chart becomes 8). If the Assassin hits an enemy and
causes at least one BLOOD MARKER, the Assassin can move away from combat with the model the Assassin wounded
during this Activation without giving the opponent a chance to attack them, as the poison paralyses their enemy
momentarily. Assassins can use both normal and Dash moves to do this, though this may not be used for charging</t>
  </si>
  <si>
    <t xml:space="preserve">Gain -2 To injure Against this model, Immune Fire &amp; Gas </t>
  </si>
  <si>
    <t>Counts as Heavy Armour and therefore grants a -2 modifier to all injury rolls made against the model wearing
it. In addition it makes the Alchemist immune to all damage with the Keywords FIRE and/or GAS.</t>
  </si>
  <si>
    <t>A shovel with Keyword HEAVY</t>
  </si>
  <si>
    <t>The Marid Shovel has the Keyword HEAVY which allows a Brazen Bull to use it. Otherwise it works exactly
like a normal shovel.</t>
  </si>
  <si>
    <t>Adds +1 DICE to Ranged Attack rolls on the Action Success Chart. Can only be used with Jezzails,
Alaybozan and Siege Jezzails.</t>
  </si>
  <si>
    <t>Cover Gives -2D Penalty to hit Instead of -1D For Ranged attacks</t>
  </si>
  <si>
    <t>All ranged attacks against a model that is in cover suffer -2 DICE penalty instead of -1 DICE. All the normal rules for cover apply otherwise.</t>
  </si>
  <si>
    <t>Immune Shrapnel, Immune Fear</t>
  </si>
  <si>
    <t>Negates the additional BLOOD MARKERS from weapons with SHRAPNEL Keyword. Makes the model immune to the effects of FEAR.</t>
  </si>
  <si>
    <t>When a model equipped with a Blessed Icon fails a RISKY ACTION, that model may use this item. If it does,
its Activation is not ended. Can be used once per Battle.</t>
  </si>
  <si>
    <t>Start Game with Blessing Marker</t>
  </si>
  <si>
    <t>This model starts each game with +1 BLESSING MARKER.</t>
  </si>
  <si>
    <t>Risky action: Remove 1 BM from Friendly model within 1" or Raise Down</t>
  </si>
  <si>
    <t>Models with a Medi-kit can take a RISKY ACTION to remove one BLOOD MARKER from any one friendly model (including themselves) within 1” or allow one friendly model (including themselves) who is Down to regain their footing. The model who recovered from Down this way can move at full speed during its next Activation</t>
  </si>
  <si>
    <t>Infiltrators cannot deploy within 16" of this model</t>
  </si>
  <si>
    <t>Fida'i Only</t>
  </si>
  <si>
    <t>Gain +1 Total to injuries, If 1 Handed: 2 Attacks/ If Both Hands: 3 Attacks</t>
  </si>
  <si>
    <t>Add +1 to the result of all injuries caused by this weapon (i.e. a roll of 7 on the Injury Chart becomes 8). A
model armed with a Golden Khanjar can make two Attacks instead of one in melee per Melee Attack ACTION. This
effect also applies to a Golden Khanjar wielded off-hand. Thus a model armed with Khanjar and additional 1-handed
melee weapon can make a total of three Melee attacks during a single Activation</t>
  </si>
  <si>
    <t>40"</t>
  </si>
  <si>
    <t>Ignore Armor, If causes BM Can teleport into Melee, Does not cost Movement</t>
  </si>
  <si>
    <t>Ignores Armour. If the Assassin hits a model and causes at least one BLOOD MARKER, the Assassin may
instantly place itself into Melee Combat with that model, if there is a legal space that the Assassin could occupy
within 1” of the model, regardless of the distance to the target or any interposing models/obstacles. The Assassin is
considered to have charged that model, although it does not count as a Charge ACTION and therefore the Assassin
can take a Move ACTION at a later point in the turn, if it hasn’t already. Note that if the bow takes the target Out of
Action, no BLOOD MARKERS are inflicted and this movement cannot be made.</t>
  </si>
  <si>
    <t>Gain Keyword STRONG til End of Battle</t>
  </si>
  <si>
    <t xml:space="preserve"> Gives the model consuming the potion Keyword STRONG for the duration of a single battle. CONSUMABLE</t>
  </si>
  <si>
    <t>Gives the model consuming the Elixir Keyword TOUGH for the duration of a single battle. It cannot be given
to Lions of Jabir, Brazen Bulls or Homunculi.</t>
  </si>
  <si>
    <t>Gain Keyword TOUGH til End of Battle</t>
  </si>
  <si>
    <t>Gain -1 To injure Against this model, Immune Fire, If Fire -1D to Injure</t>
  </si>
  <si>
    <t xml:space="preserve">Always takes one hand to use in both melee and in ranged combat. Grants -1 to all injury rolls against the
model. This bonus stacks with any armour the model wears, unless otherwise indicated. Any attack against this model
that has the Keyword FIRE will suffer -1 DICE on injury rolls and will not cause an additional BLOOD MARKER. </t>
  </si>
  <si>
    <t>Engineer Body Armour</t>
  </si>
  <si>
    <t>Field Shrine</t>
  </si>
  <si>
    <t>Heavy, Shield Combo</t>
  </si>
  <si>
    <t>Owing to its high accuracy, add +1 DICE to all hit rolls. At Short range they roll Injuries
with +2 DICE.</t>
  </si>
  <si>
    <t>Lochaber Axe</t>
  </si>
  <si>
    <t>2 handed</t>
  </si>
  <si>
    <t>Gain +1D to Injure, If Charged, That unit Gains -1D to hit</t>
  </si>
  <si>
    <t>Heavy, Critical, Cumbersome</t>
  </si>
  <si>
    <t>All injuries are rolled with +1 added to the result (i.e. a roll of 7 on the Injury Chart becomes 8). Models
equipped with a Lochaber Axe impose a -1 DICE to hit penalty on any charging enemies in Melee combat. This
only applies when a charging model attacks, not in subsequent rounds of Melee.</t>
  </si>
  <si>
    <t>Aim at Ground, Gain +1D to injure, If Direct Ignore Armor</t>
  </si>
  <si>
    <t>You can aim the Satchel Charge at any point on the ground as well as against an enemy model within range.
Next, take a Ranged Attack ACTION. If the roll fails (i.e. you roll 6 or less), the bomb lands 1” away from its intended
location, multiplied by the number representing the degree of failure (for example, if you rolled 5, the satchel charge
lands 2” away, as 7-5=2). The direction is decided by your opponent. The Satchel Charge adds +1 DICE to injury
rolls and has a blast radius of 3” hitting all models within this range. Additionally, if the Satchel Charge lands directly
on top of a model, it ignores that model’s armour.</t>
  </si>
  <si>
    <t>Gain -3 To injure against this model, Down Result = Minor, 40mm Base</t>
  </si>
  <si>
    <t>Grants a -3 modifier to all injury rolls against the model wearing this armour. Due to its bulk the wearer rolls
D3 for a charge extra distance instead of D6. Machine armour cannot be combined with any shield. Models wearing
Machine Armour may have a base size of 40mm if you wish. Treats injury results of Down as a Minor Hit. Note that
the model wearing a suit of Machine Armour can still suffer Down from other sources (MURAD Bombard, TOUGH,
converting Out of Action into Down etc).</t>
  </si>
  <si>
    <t>Combat Engineer Only</t>
  </si>
  <si>
    <t>Gain -2 To injure Against this model, Immune Shrapnel, If Shrapnel -1D to injure</t>
  </si>
  <si>
    <t>Grants a -2 modifier to injury rolls made against
the Combat Engineer (this is included in the Combat Engineer’s profile). All
weapons with keyword SHRAPNEL suffer -1 DICE on all injury rolls against the
Combat Engineer and SHRAPNEL attacks do not cause extra BLOOD MARKERS
on a model wearing this suit. The effects relating to SHRAPNEL work even against
attacks that ignore armour</t>
  </si>
  <si>
    <t>Before the battle begins, a model may use this item. If it does, injuries rolled against it suffer -1 DICEuntil the
end of the battle and the model is not affected by FEAR</t>
  </si>
  <si>
    <t xml:space="preserve"> Gain -1D vs Injure for battle, Immune to Fear, Considered OoA after </t>
  </si>
  <si>
    <t>1"</t>
  </si>
  <si>
    <t>In Deploy Zone, Acts as 3 Models for Morale tests, 40mm</t>
  </si>
  <si>
    <t>Can be placed on the battlefield in your deployment zone. Can be destroyed if any type of attack hits it. Acts
as three models for Morale Tests. It has a base size of 40mm</t>
  </si>
  <si>
    <t>Alba Only</t>
  </si>
  <si>
    <t>Infested Rifle</t>
  </si>
  <si>
    <t>Parasite Grenades</t>
  </si>
  <si>
    <t>Black Grail Shield</t>
  </si>
  <si>
    <t>When resolving hits from an Infested Rifle, the modifier to injury rolls offered by a model’s armour is reduced
by 1. Thus Heavy armour would only offer a -1 modifier to injury rolls, Standard Armour would offer no modifier
and so on.</t>
  </si>
  <si>
    <t>Ignore Up to 1 Point of Armor</t>
  </si>
  <si>
    <t>Gas</t>
  </si>
  <si>
    <t>A Corruption Belcher hits one model within range automatically with its ranged attack ACTION. It ignores
Armour. Injuries caused by a Corruption Belcher are rolled with an additional -1 DICE. It also has the Keyword
GAS, so it inflicts an additional +1 BLOOD MARKER on enemies it hits.</t>
  </si>
  <si>
    <t>Assault, Bayonet Lug, Sheild Combo</t>
  </si>
  <si>
    <t>Whenever an injury roll caused by the Putrid Shotgun indicates the enemy incurring a BLOOD MARKER they gain an INFECTION MARKER instead. The Putrid Shotgun adds +1 DICE to hit on its Ranged Attacks.</t>
  </si>
  <si>
    <t>Gain +2D to hit, If Give BM, May Suffer to 3 BM to give enemy Same Number of BM</t>
  </si>
  <si>
    <t>The Viscera Cannon has additional +2 DICE on Ranged Attack rolls as even the slightest splash can kill. If it
hits the enemy, roll to injure as normal. After rolling for injuries, you can boost the damage by up to three additional
BLOOD MARKERS per hit by taking the same number of BLOOD MARKERS on the shooter itself.</t>
  </si>
  <si>
    <t>Infection Instead of BM</t>
  </si>
  <si>
    <t>Whenever a model suffers a BLOOD MARKER as a result of an injury caused by a hit from a Plague Blade, they
will gain an INFECTION MARKER instead.</t>
  </si>
  <si>
    <t>Works exactly as a standard shield. In addition, if a model carrying a Black Grail Shield is targeted by a ranged attack, before rolling to hit it can immediately take an ACTION without an Activation. If successful, the ranged attack suffers -2 DICE to the roll determining whether the attack hits, as the power of the Black Grail disturbs the flow of reality. If the roll is a Critical, the attack misses automatically.</t>
  </si>
  <si>
    <t>Gain -1 To injure Against this model, See Rules</t>
  </si>
  <si>
    <t>If Hit Move Model up to 3" any direction, Even into Melee</t>
  </si>
  <si>
    <t>Requires FEAR To still work</t>
  </si>
  <si>
    <t>If a Parasite Grenade hits a model, the Black Grail player can move this model up 3” into any direction they
wish. This can be used to move the model out of cover, to fall from a high position, or even into Melee with their
enemies. This additional effect does not work on models with the Keyword FEAR or ones unaffected by FEAR.</t>
  </si>
  <si>
    <t xml:space="preserve">Start of Activation, Each model in Melee Gains Infection </t>
  </si>
  <si>
    <t>In the beginning of the Activation of the model wearing the Crown, it causes one INFECTION MARKER on
each enemy model in melee combat with it. Despite its name, this item is not Headgear.</t>
  </si>
  <si>
    <t>3"</t>
  </si>
  <si>
    <t>Ranged attacks to Friends in 3" Gain -1D to Hit, Even if ignores Cover</t>
  </si>
  <si>
    <t>All ranged attacks against a model carrying the Urn and any other models fully with 3” acquire a -1 DICE
penalty against any Ranged Attack ACTIONS targeting them which stacks with any other ranged modifiers such as
Long Range. This applies even to weapons that ignore Cover such as Grenade Launchers.</t>
  </si>
  <si>
    <t>Blunderbus</t>
  </si>
  <si>
    <t>Shrapnel</t>
  </si>
  <si>
    <t>Ignore Long Range Penaltys, Only with Rifles</t>
  </si>
  <si>
    <t>Up to 4 Thralls or 1 Elite: Gain +1D to dash for battle</t>
  </si>
  <si>
    <t>Gain +1 Total to Injure</t>
  </si>
  <si>
    <t>Gain +1D to Injure, Ignore Armor, Push Unit 1d3 Directly away</t>
  </si>
  <si>
    <t>Add +1 DICE to all Injury rolls to hit and ignore armour. If an RPG hits a target but does
not take it out of action, the target is pushed back by 1D3” directly away from the shooter. If they
hit another model or a solid object, they stop. A model may carry a single RPG and any one
other Ranged Weapon with them.</t>
  </si>
  <si>
    <t>Rolls all injuries with +1 added to the result (ie. roll of 7 on Injury Chart becomes 8).</t>
  </si>
  <si>
    <t>The weapon ignores penalties from Long Range.
Only usable with Bolt Action Rifles, Automatic Rifles, Semi-automatic rifles, Anti-Materiel Rifles
and Sniper Rifles.</t>
  </si>
  <si>
    <t>Up to 4 Thralls can drink from a single Cup, and it grants them +1 DICE to Dash ACTIONS for
the duration of a single battle. Alternatively, a single ELITE model can drink it to gain the
same effect.</t>
  </si>
  <si>
    <t>Gain +1D to Injure if Black Grail or Demonic</t>
  </si>
  <si>
    <t>Holy Grenades have a blast radius of 2” -all model within 2” the target are hit but other
models than the original target roll Injuries with -1 DICE. Adds +1 DICE to Injury rolls against
targets with the Keyword BLACK GRAIL or DEMONIC.</t>
  </si>
  <si>
    <t>No Long range/Cover Penalty, Cannot Damage, Pull Target, Cant Retreat</t>
  </si>
  <si>
    <t>Tormentor Chain suffers no penalties for range or for Cover, and causes no damage
except for the BLOOD MARKER it causes due the SHRAPNEL. If the wielder hits a target with this
weapon, the target is moved into a straight line directly towards the wielder, ending in the legal
space that puts it closest to the wielder. This typically ends with the target and the wielder in
base contact and in Melee Combat. This movement can place the target in Melee Combat with
multiple enemy models. Additionally, no enemy models may Retreat when in Melee Combat with
the wielder.</t>
  </si>
  <si>
    <t>Target Ground, Ignore Armor/Cover, Causes Double BM</t>
  </si>
  <si>
    <t>Blast 3"</t>
  </si>
  <si>
    <t>You can aim the Demonic Aura Grenade against either a 1mmx1mm point on the
ground or an enemy model within range. Next, take a Ranged Attack ACTION. If the roll fails (ie.
you roll 6 or less), the Demonic Aura Grenade lands 1” away from its intended location,
multiplied by the number representing the degree of failure (for example, if you rolled 5, the
grenade lands 2” away, as 7-5=2). The direction is decided by your opponent. The Demonic
Aura Grenade ignores armour and it’s BLAST ignores interposing scenery. This weapon causes
double BLOOD MARKERS.</t>
  </si>
  <si>
    <t>For each BM enemy Deals from action, They Suffer 1BM as well</t>
  </si>
  <si>
    <t>Any model that causes a BLOOD MARKER on the bearer of this mark through any
ACTION suffers 1 BLOOD MARKER themselves in return for each one they inflict.</t>
  </si>
  <si>
    <t>Warband</t>
  </si>
  <si>
    <t>After Battle</t>
  </si>
  <si>
    <t>Gain extra D6*5 Ducats for Income After each battle</t>
  </si>
  <si>
    <t>You may roll extra D6X5 ducats for Income after each Battle</t>
  </si>
  <si>
    <t>No Fire into Melee Check, +1D to hit , See Rules</t>
  </si>
  <si>
    <t>You can shoot at opponents in melee without having to randomise between friendly and
enemy models. Masterwork Jezzail is loaded with Alchemical Ammunition, so it has +1 DICE on
all to hit rolls. If you roll greater than required 7 on Action Success Chart to hit, you can also hit
another enemy model with it in distance equal to the number you beat the 7 by. Roll Injuries
separately for both models.</t>
  </si>
  <si>
    <t>Gain -2 To injure Against this model, Cannot Be Ignored, Add 1 Scar Slot, Cannot Be Stolen</t>
  </si>
  <si>
    <t>This Armour confers a -2 modifier to any Injury Rolls. This modifier applies even against
attacks that ignore Armour. It adds +1 to the Scars of the model.
Only one model can ever wear this armour and it cannot be swapped for another model.. Even if
this armour is captured by the enemy, it cannot be worn by a model that does not have the
Keyword SULTANATE</t>
  </si>
  <si>
    <t>You will always gain an additional 1 Glory Point after each battle.</t>
  </si>
  <si>
    <t>Before Battle</t>
  </si>
  <si>
    <t>Apply Fire Keyword to Pistol or Rifle</t>
  </si>
  <si>
    <t>Ignore First BM or Infection Suffered in Combat</t>
  </si>
  <si>
    <t>Before the battle, this lamb is sacrificed to God’s glory,
and the pilgrim then anoints themselves with its blood,
averting the wrath of Yahweh while fighting for His
cause. The model ignores the first BLOOD MARKER or
INFECTION MARKER it suffers in combat.</t>
  </si>
  <si>
    <t>May Deploy, Quarter of Battlefield Covered in smoke, All ranged Gain -1D to hit</t>
  </si>
  <si>
    <t>At the beginning of the battle, the model equipped with this smoke screen may deploy it.
If they do, one quarter of the battlefield becomes covered in a thick layer of smoke. All Ranged
ATTACKs that pass through any part of it suffer -1 DICE to hit.</t>
  </si>
  <si>
    <t>Gain -1D To Injure, Ignore Armor, See Rules</t>
  </si>
  <si>
    <t>If you successfully hit a target with the Locust Spitter, the mindless hunger of the
Lord of Flies compels the swarm to continue devouring. Subtract the distance of the
target from your maximum range, and then target the closest non-BLACK GRAIL model,
friend or foe, that is wholly within the remaining distance. That target is also hit, and you
may repeat this process until there are no targets still in range. Each model may only be
hit by the Locust Spitter once.</t>
  </si>
  <si>
    <t>Increase LIMIT of any Weapon or Armor by 1. Remains even if Unit lost</t>
  </si>
  <si>
    <t>You can increase the LIMIT of any Weapon or Armour by 1. This benefit remains even if the Promoted model is lost</t>
  </si>
  <si>
    <t>Cant Dash, Action: Bestow 1 Bless Marker</t>
  </si>
  <si>
    <t>The Model gains an ACTION which can be used to bestow 1 BLESS MARKER (if successful) to any model within 12”. A model with the book of Battle Prayers must always reserve one hand to carry the book, and may not Dash, as they must maintain their continuous litany of Prayers</t>
  </si>
  <si>
    <t>Gain +2D to Injure</t>
  </si>
  <si>
    <t>Add +2 DICE to Injury rolls when using this weapon.</t>
  </si>
  <si>
    <t>Gain +2D to Injure, Attack 2</t>
  </si>
  <si>
    <t>Rolls all injuries with +2 DICE. If the Axe hits an enemy in Melee, the model armed with it
can take a second Melee Attack ACTION after resolving the damage from the first strike. This
attack can be against the same or a different target.</t>
  </si>
  <si>
    <t>Gain -3 To injure, Gain -1D to dash, Any Model OoA, Gain Blessing</t>
  </si>
  <si>
    <t>Grants a -3 modifier to all injury rolls against the model wearing this armour. cannot be
combined with any shield. Gains -1 DICE to Dash due the weight of the Sins of the wearer. Each
time any model in the wearer’s Warband (including any Allies) is taken Out of Action,the Model
gains +1 BLESSINGS MARKER</t>
  </si>
  <si>
    <t>Counts as Machine Armor, Gain speed 10"/Flying</t>
  </si>
  <si>
    <t>Counts as a suit of Machine Armour. The model gains speed of 10” and movement type
of FLYING. A model must also have Knighthood or Promotion Glory Item in order to wear it.</t>
  </si>
  <si>
    <t>Once Per Battle</t>
  </si>
  <si>
    <t>A model with the Horn of Joshua may take a RISKY ACTION with +1 DICE. If successful,
select any piece of terrain of up to 8”x8” size within 12” the model can see (a house, 8”
woods, a wall etc. This terrain piece is destroyed and it is removed from the table. Any
models inside/touching/on top of this terrain must roll immediately on the Injury Chart. If
they are not taken Out of Action they are placed on the ground in their previous spots. If the
target is a trench it is not removed from the table, but the models touching it/inside the
Trench all roll on the Injury chart on an 8” length of a Trench. This Trench segment is
selected by the player using the Horn.
The Horn can be used successfully only once per battle.</t>
  </si>
  <si>
    <t>Risky +1D :Destroy Terrain Object &amp; Cause Injury Inside, See Rules</t>
  </si>
  <si>
    <t>Action: If Success = Negate a Scar, If Snake eyes, Roll extra Scar</t>
  </si>
  <si>
    <t>One Model Per Battle</t>
  </si>
  <si>
    <t>In a post-battle sequence, you can try to negate a Scar from a model that was taken Out
of Action and rolled a result on The Serious Injury Chart that caused a Scar. Roll on the Action
Success Chart. If you roll double 1, it means that the model now gains additional Scar, on
success (7+) you can remove 1 Scar from the model. Only one model per Battle can be treated
by the Field Hospital. The Warband must include a Combat Medic or an Alchemist in order to
use the Field Hospital</t>
  </si>
  <si>
    <t>Reinforced Armor and Combat Helm, Gain Move 8"/Fly, See rules</t>
  </si>
  <si>
    <t>The model gains movement type of FLYING and Movement characteristic of 8”. This suit of
Heavy Armour includes a helmet. which allows one additional Melee Attack ACTION with +1 DICE
per Activation. If this attack hits, do not roll on the Injury chart but instead the target suffers and
automatic BLOOD MARKER.</t>
  </si>
  <si>
    <t>Consume to negate any result from Injury chart that causes a model to Die</t>
  </si>
  <si>
    <t>Resurrection Engine can be used to completely negate any result from the Injury Chart
that causes a model to die (gaining 3rd Scar, Death etc.)</t>
  </si>
  <si>
    <t>Never Fail Morale test, Can Volenteer to leave if 50% forces OoA</t>
  </si>
  <si>
    <t>The Warband never fails a Morale test while the Great Banner is in Play, but can
voluntarily leave the battle if 50% of its models are Out of Action. Takes the use of one hand at
all times.</t>
  </si>
  <si>
    <t>Sultanate Grand Cannon</t>
  </si>
  <si>
    <t>Gain +2D to Injure, Ignore Armor. Does not OoA Target, Push 1d6"</t>
  </si>
  <si>
    <t>Add +2 DICE to all Injury rolls and ignores all armour. If this attack hits its target, but does
not take it Out of Action, the target is pushed 1d6” directly away from the attacker, stopping if
they hit another model or solid piece of terrain.</t>
  </si>
  <si>
    <t>Lose Arms, Gain 4 Melee Attack, See Rules</t>
  </si>
  <si>
    <t>The model loses its own arms but gains 4 Melee Attack ACTIONS resolved exactly as if it
was armed with 4 trench clubs without off-hand penalty. If all of them hit, and the target is on a
32mm or smaller base, it is immediately taken Out of Action, regardless of any rules it may have
(such as the Keyword TOUGH)</t>
  </si>
  <si>
    <t>Arquebus</t>
  </si>
  <si>
    <t>Torture Instrument</t>
  </si>
  <si>
    <t>Shrapnel, Sheild Combo</t>
  </si>
  <si>
    <t>Yoke Fiend/ Wretched Only</t>
  </si>
  <si>
    <t>Elite only, Pit Locusts Only</t>
  </si>
  <si>
    <t>Can be used as 2H Trench Club</t>
  </si>
  <si>
    <t>If a model equipped with an Arquebus has two hands free, it can use it in Melee Combat
as if it were a Trench Club.</t>
  </si>
  <si>
    <t>Ignores Long Range Penalty, Gains +1D to hit if Long, Gains +1 to hit if Cover</t>
  </si>
  <si>
    <t>Ranged Attacks with the Ophidian rifle do not suffer Long Range or Cover penalties and
instead gain +1 DICE bonus to Hit at Long range and +1 DICE to hit against enemies in Cover.</t>
  </si>
  <si>
    <t>Heavy, Assault, Gas</t>
  </si>
  <si>
    <t>Serpent Gun can make two Attack Actions instead of one. These attacks can target two
different targets, as long as all targets are within 6” of each other.</t>
  </si>
  <si>
    <t>1D6 To injure (not 2d6, Bloodbath still adds +1d6), Add Additional BM for each Injury</t>
  </si>
  <si>
    <t>When rolling on the Injury Table for this weapon, roll one D6 instead of 2D6. If you
trigger Bloodbath with this weapon, roll 2d6 instead of 3d6. This weapon causes an additional
BLOOD MARKER for each BLOOD MARKER it inflicts from an Injury Result.</t>
  </si>
  <si>
    <t>If Target Not activated: Gain +2D to Injure</t>
  </si>
  <si>
    <t>Attacks made with this weapon have +2 to injure against targets that have not been
Activated this turn.</t>
  </si>
  <si>
    <t>The Hellblade has +1 DICE when rolling for injuries. It also has the Keyword FIRE, so it
causes an additional +1 BLOOD MARKER on enemies it hits.</t>
  </si>
  <si>
    <t>This enormous evil sword rolls 3D6 on the Injury Chart, adding the results together</t>
  </si>
  <si>
    <t>Rolls 3d6 In total to Injure (Like Bloodbath)</t>
  </si>
  <si>
    <t>Gain -2 To injure Against this model, Cannot Be Ignored</t>
  </si>
  <si>
    <t>Grants -2 to all Injury Chart rolls against the model wearing this armour. This armour is
effective even against weapons and attacks that would normally ignore armour.</t>
  </si>
  <si>
    <t>When Ends Activation, Each Enemy in Melee Gains 1 BM, If Immune Fire Ignore this</t>
  </si>
  <si>
    <t>When this model ends its Activation, each enemy model in Melee Combat with it suffers
a BLOOD MARKER. Any effect or ability that negates BLOOD MARKERS from the Keyword FIRE negates
this BLOOD MARKER.</t>
  </si>
  <si>
    <t>Battle 2</t>
  </si>
  <si>
    <t>Battle 3</t>
  </si>
  <si>
    <t>Battle 4</t>
  </si>
  <si>
    <t>Battle 5</t>
  </si>
  <si>
    <t>Battle 6</t>
  </si>
  <si>
    <t>Battle 7</t>
  </si>
  <si>
    <t>Battle 8</t>
  </si>
  <si>
    <t>Battle 9</t>
  </si>
  <si>
    <t>Battle 10</t>
  </si>
  <si>
    <t>Battle 11</t>
  </si>
  <si>
    <t>Battle 12</t>
  </si>
  <si>
    <r>
      <rPr>
        <b/>
        <sz val="10"/>
        <color theme="6"/>
        <rFont val="Arial"/>
        <family val="2"/>
      </rPr>
      <t xml:space="preserve">Blood Sacrifice: </t>
    </r>
    <r>
      <rPr>
        <sz val="10"/>
        <color theme="6"/>
        <rFont val="Arial"/>
        <family val="2"/>
      </rPr>
      <t>One of your models takes out of action at least three enemies during the Battle.</t>
    </r>
  </si>
  <si>
    <r>
      <rPr>
        <b/>
        <sz val="10"/>
        <color theme="6"/>
        <rFont val="Arial"/>
        <family val="2"/>
      </rPr>
      <t>Bodyguard:</t>
    </r>
    <r>
      <rPr>
        <sz val="10"/>
        <color theme="6"/>
        <rFont val="Arial"/>
        <family val="2"/>
      </rPr>
      <t xml:space="preserve"> The model you nominated as the one to be kept alive is not taken out</t>
    </r>
  </si>
  <si>
    <r>
      <rPr>
        <b/>
        <sz val="10"/>
        <color theme="6"/>
        <rFont val="Arial"/>
        <family val="2"/>
      </rPr>
      <t>Cast them Down:</t>
    </r>
    <r>
      <rPr>
        <sz val="10"/>
        <color theme="6"/>
        <rFont val="Arial"/>
        <family val="2"/>
      </rPr>
      <t xml:space="preserve"> Make an enemy fall from a height of 3”+ thanks to your action (shooting, melee, Supernatural Power etc.)</t>
    </r>
  </si>
  <si>
    <r>
      <rPr>
        <b/>
        <sz val="10"/>
        <color theme="6"/>
        <rFont val="Arial"/>
        <family val="2"/>
      </rPr>
      <t>Daring Raid:</t>
    </r>
    <r>
      <rPr>
        <sz val="10"/>
        <color theme="6"/>
        <rFont val="Arial"/>
        <family val="2"/>
      </rPr>
      <t xml:space="preserve"> Attacker completes this Glorious Deed if they Destroy 1 Objective Marker in the Opponent’s Deployment Zone</t>
    </r>
  </si>
  <si>
    <r>
      <rPr>
        <b/>
        <sz val="10"/>
        <color theme="6"/>
        <rFont val="Arial"/>
        <family val="2"/>
      </rPr>
      <t>Good Hunting:</t>
    </r>
    <r>
      <rPr>
        <sz val="10"/>
        <color theme="6"/>
        <rFont val="Arial"/>
        <family val="2"/>
      </rPr>
      <t xml:space="preserve"> Take out an enemy in a Trench with a ranged attack at Long Range</t>
    </r>
  </si>
  <si>
    <r>
      <rPr>
        <b/>
        <sz val="10"/>
        <color theme="6"/>
        <rFont val="Arial"/>
        <family val="2"/>
      </rPr>
      <t>High risk, High Reward</t>
    </r>
    <r>
      <rPr>
        <sz val="10"/>
        <color theme="6"/>
        <rFont val="Arial"/>
        <family val="2"/>
      </rPr>
      <t>: Your nominated model to be kept alive takes out one of the target enemy ELITES.</t>
    </r>
  </si>
  <si>
    <r>
      <rPr>
        <b/>
        <sz val="10"/>
        <color theme="6"/>
        <rFont val="Arial"/>
        <family val="2"/>
      </rPr>
      <t>Hold your Ground:</t>
    </r>
    <r>
      <rPr>
        <sz val="10"/>
        <color theme="6"/>
        <rFont val="Arial"/>
        <family val="2"/>
      </rPr>
      <t xml:space="preserve"> Pass a Morale Test.</t>
    </r>
  </si>
  <si>
    <r>
      <rPr>
        <b/>
        <sz val="10"/>
        <color theme="6"/>
        <rFont val="Arial"/>
        <family val="2"/>
      </rPr>
      <t>Kill their leaders</t>
    </r>
    <r>
      <rPr>
        <sz val="10"/>
        <color theme="6"/>
        <rFont val="Arial"/>
        <family val="2"/>
      </rPr>
      <t>: Take out all the ELITES you nominated as targets.</t>
    </r>
  </si>
  <si>
    <r>
      <rPr>
        <b/>
        <sz val="10"/>
        <color theme="6"/>
        <rFont val="Arial"/>
        <family val="2"/>
      </rPr>
      <t>King of the Hill:</t>
    </r>
    <r>
      <rPr>
        <sz val="10"/>
        <color theme="6"/>
        <rFont val="Arial"/>
        <family val="2"/>
      </rPr>
      <t xml:space="preserve"> Control all three Objectives at the same time.</t>
    </r>
  </si>
  <si>
    <r>
      <rPr>
        <b/>
        <sz val="10"/>
        <color theme="6"/>
        <rFont val="Arial"/>
        <family val="2"/>
      </rPr>
      <t>Lead the Charge:</t>
    </r>
    <r>
      <rPr>
        <sz val="10"/>
        <color theme="6"/>
        <rFont val="Arial"/>
        <family val="2"/>
      </rPr>
      <t xml:space="preserve"> Charge an enemy model with two or more models this Turn and take that model Out of Action at the same Turn.</t>
    </r>
  </si>
  <si>
    <r>
      <rPr>
        <b/>
        <sz val="10"/>
        <color theme="6"/>
        <rFont val="Arial"/>
        <family val="2"/>
      </rPr>
      <t>Lord of War:</t>
    </r>
    <r>
      <rPr>
        <sz val="10"/>
        <color theme="6"/>
        <rFont val="Arial"/>
        <family val="2"/>
      </rPr>
      <t xml:space="preserve"> Take 2+ enemy models Out of Action in a single turn with Melee attacks with one of your own models.</t>
    </r>
  </si>
  <si>
    <r>
      <rPr>
        <b/>
        <sz val="10"/>
        <color theme="6"/>
        <rFont val="Arial"/>
        <family val="2"/>
      </rPr>
      <t>Protect the Relic:</t>
    </r>
    <r>
      <rPr>
        <sz val="10"/>
        <color theme="6"/>
        <rFont val="Arial"/>
        <family val="2"/>
      </rPr>
      <t xml:space="preserve"> Take out an enemy that is touching one of the Reliquary Markers.</t>
    </r>
  </si>
  <si>
    <r>
      <rPr>
        <b/>
        <sz val="10"/>
        <color theme="6"/>
        <rFont val="Arial"/>
        <family val="2"/>
      </rPr>
      <t xml:space="preserve">Rampage: </t>
    </r>
    <r>
      <rPr>
        <sz val="10"/>
        <color theme="6"/>
        <rFont val="Arial"/>
        <family val="2"/>
      </rPr>
      <t>Attacker completes this Glorious Deed if a single model destroys 2+ Objective Markers.</t>
    </r>
  </si>
  <si>
    <r>
      <rPr>
        <b/>
        <sz val="10"/>
        <color theme="6"/>
        <rFont val="Arial"/>
        <family val="2"/>
      </rPr>
      <t>Relic Hunter:</t>
    </r>
    <r>
      <rPr>
        <sz val="10"/>
        <color theme="6"/>
        <rFont val="Arial"/>
        <family val="2"/>
      </rPr>
      <t xml:space="preserve"> One of your models claims at least two Reliquary Markers during the game.</t>
    </r>
  </si>
  <si>
    <r>
      <rPr>
        <b/>
        <sz val="10"/>
        <color theme="6"/>
        <rFont val="Arial"/>
        <family val="2"/>
      </rPr>
      <t>Save the Supplies:</t>
    </r>
    <r>
      <rPr>
        <sz val="10"/>
        <color theme="6"/>
        <rFont val="Arial"/>
        <family val="2"/>
      </rPr>
      <t xml:space="preserve"> Defender completes this Glorious Deed if 4 or more Supplies are left at the end of the 4th Turn.</t>
    </r>
  </si>
  <si>
    <r>
      <rPr>
        <b/>
        <sz val="10"/>
        <color theme="6"/>
        <rFont val="Arial"/>
        <family val="2"/>
      </rPr>
      <t>Sharpshooter:</t>
    </r>
    <r>
      <rPr>
        <sz val="10"/>
        <color theme="6"/>
        <rFont val="Arial"/>
        <family val="2"/>
      </rPr>
      <t xml:space="preserve"> Take out an enemy in Cover while shooting from Long Range.</t>
    </r>
  </si>
  <si>
    <r>
      <rPr>
        <b/>
        <sz val="10"/>
        <color theme="6"/>
        <rFont val="Arial"/>
        <family val="2"/>
      </rPr>
      <t>Sniper:</t>
    </r>
    <r>
      <rPr>
        <sz val="10"/>
        <color theme="6"/>
        <rFont val="Arial"/>
        <family val="2"/>
      </rPr>
      <t xml:space="preserve"> Take out an enemy Elite with a shooting Attack.</t>
    </r>
  </si>
  <si>
    <r>
      <rPr>
        <b/>
        <sz val="10"/>
        <color theme="6"/>
        <rFont val="Arial"/>
        <family val="2"/>
      </rPr>
      <t>Stop them in their Tracks:</t>
    </r>
    <r>
      <rPr>
        <sz val="10"/>
        <color theme="6"/>
        <rFont val="Arial"/>
        <family val="2"/>
      </rPr>
      <t xml:space="preserve"> Defender completes this Glorious Deed if they take an enemy model Out of Action in the Attacker’s Deployment Zone</t>
    </r>
  </si>
  <si>
    <r>
      <rPr>
        <b/>
        <sz val="10"/>
        <color theme="6"/>
        <rFont val="Arial"/>
        <family val="2"/>
      </rPr>
      <t>Suicidal Bravery:</t>
    </r>
    <r>
      <rPr>
        <sz val="10"/>
        <color theme="6"/>
        <rFont val="Arial"/>
        <family val="2"/>
      </rPr>
      <t xml:space="preserve"> Charge two enemy models with one of yours during a single Activation</t>
    </r>
  </si>
  <si>
    <r>
      <rPr>
        <b/>
        <sz val="10"/>
        <color theme="6"/>
        <rFont val="Arial"/>
        <family val="2"/>
      </rPr>
      <t>Throw them back:</t>
    </r>
    <r>
      <rPr>
        <sz val="10"/>
        <color theme="6"/>
        <rFont val="Arial"/>
        <family val="2"/>
      </rPr>
      <t xml:space="preserve"> As a Defender, take an enemy in a Trench Out of Action when there were no Defenders in the Trench before you activated the model that takes the enemy out.</t>
    </r>
  </si>
  <si>
    <r>
      <rPr>
        <b/>
        <sz val="10"/>
        <color theme="6"/>
        <rFont val="Arial"/>
        <family val="2"/>
      </rPr>
      <t>Victory of Death:</t>
    </r>
    <r>
      <rPr>
        <sz val="10"/>
        <color theme="6"/>
        <rFont val="Arial"/>
        <family val="2"/>
      </rPr>
      <t xml:space="preserve"> Win the Battle.</t>
    </r>
  </si>
  <si>
    <t>Results</t>
  </si>
  <si>
    <t>Win?</t>
  </si>
  <si>
    <t>Notes</t>
  </si>
  <si>
    <t>Death Commandos Only</t>
  </si>
  <si>
    <t>Gain +1D to Hit, Ignore Armor on Crit</t>
  </si>
  <si>
    <t>Add +1 DICE when making a Ranged Weapon Attack with a Sniper Rifle. On a Critical Hit this weapon also ignores armor. If equipped with a Scope (see
Equipment), the Sniper Rifle also ignores the penalty for Long Range, even if it has moved this turn.</t>
  </si>
  <si>
    <t>Jezail / Siege Jezail / Halberd Gun /Alayboyzan</t>
  </si>
  <si>
    <t>Once Per battle, Add 3" of Movement to this unit, Must be declared as Activated</t>
  </si>
  <si>
    <t>As Activated</t>
  </si>
  <si>
    <t>Once per Deployment, You may add +3" to the Movement Characteristic of this model, This effect must be declared as it is activated.</t>
  </si>
  <si>
    <t>Gain +2D to Injuries, Infection instead of BM</t>
  </si>
  <si>
    <t>Whenever a model suffers a BLOOD MARKER as a result of an injury caused by a hit from Beelzebub’s Axe,
they will gain an INFECTION MARKER instead. Injury rolls by this weapon are made with +2 DICE.</t>
  </si>
  <si>
    <t>Elite and Jannisaries Only</t>
  </si>
  <si>
    <t>Trench Cleric (0-1)</t>
  </si>
  <si>
    <t>Sniper Preist (0-2)</t>
  </si>
  <si>
    <t>Shocktrooper (0-5)</t>
  </si>
  <si>
    <t>Combat Engineers (0-2)</t>
  </si>
  <si>
    <t>Mechanised Heavy Infantry (0-3)</t>
  </si>
  <si>
    <t>Combat Medic (0-1)</t>
  </si>
  <si>
    <t>Trench Dog</t>
  </si>
  <si>
    <t>Heretic Death Commando (0-1)</t>
  </si>
  <si>
    <t>Heretic Chorister (0-1)</t>
  </si>
  <si>
    <t>Heretic Trooper</t>
  </si>
  <si>
    <t>Annointed Heavy Infantry (0-5)</t>
  </si>
  <si>
    <t>War Wolf Assault Beast (0-1)</t>
  </si>
  <si>
    <t>Artillery Witches (0-1)</t>
  </si>
  <si>
    <t>Castigator(0-1)</t>
  </si>
  <si>
    <t>Communicant (0-1)</t>
  </si>
  <si>
    <t>Trench Pilgrim</t>
  </si>
  <si>
    <t>Ecclisiastic Prisoners</t>
  </si>
  <si>
    <t>Stigmatic Nuns (0-4)</t>
  </si>
  <si>
    <t>Anchorite Shrine (0-1)</t>
  </si>
  <si>
    <t>Azebs</t>
  </si>
  <si>
    <t>Sultanate Sappers (0-2)</t>
  </si>
  <si>
    <t>Jabirean Alchemist (0-1)</t>
  </si>
  <si>
    <t>Sultanate Assassin (0-1)</t>
  </si>
  <si>
    <t>Lions of Jabir (0-2)</t>
  </si>
  <si>
    <t>Janissaries (0-6)</t>
  </si>
  <si>
    <t>Brazen Bull (0-1)</t>
  </si>
  <si>
    <t>Corpse Guard (0-2)</t>
  </si>
  <si>
    <t>Hounds of the Black Grail (0-3)</t>
  </si>
  <si>
    <t>Grail Thrall</t>
  </si>
  <si>
    <t>Fly Thrall</t>
  </si>
  <si>
    <t>Herald of Beelzebub (0-4)</t>
  </si>
  <si>
    <t>Amalgam (0-1)</t>
  </si>
  <si>
    <t>Praetor (0-1)</t>
  </si>
  <si>
    <t>Sorcerer (0-1)</t>
  </si>
  <si>
    <t>Hunter of the Left-Handed Path (0-1)</t>
  </si>
  <si>
    <t>Hell Knight (0-3)</t>
  </si>
  <si>
    <t xml:space="preserve">Yoke Fiend </t>
  </si>
  <si>
    <t>Pit Locust (0-3)</t>
  </si>
  <si>
    <t>Desecrated Saint (0-1)</t>
  </si>
  <si>
    <t>Combat Medic</t>
  </si>
  <si>
    <t>Hellhound</t>
  </si>
  <si>
    <t>Martyrdom Dog</t>
  </si>
  <si>
    <t>Guard Dog</t>
  </si>
  <si>
    <t>Mercy Dog</t>
  </si>
  <si>
    <t>Unseen Advance Upgrade (0-3)</t>
  </si>
  <si>
    <t>Non-Elite Only ,Raiding Party Only</t>
  </si>
  <si>
    <t>New Antioch Item</t>
  </si>
  <si>
    <t>Iron Sultanate Item</t>
  </si>
  <si>
    <t>Goetic Warlock (0-1)</t>
  </si>
  <si>
    <t>Zealot Strength Upgrade</t>
  </si>
  <si>
    <t>Cavalcade Only</t>
  </si>
  <si>
    <t>Master Assassin (1)</t>
  </si>
  <si>
    <t>Fida'I Only</t>
  </si>
  <si>
    <t>Assassin Acolytes Upgrade (0-3)</t>
  </si>
  <si>
    <t>Fida'I Only, Assassin Only</t>
  </si>
  <si>
    <t>Kavass Upgrade</t>
  </si>
  <si>
    <t>Wisdom Only</t>
  </si>
  <si>
    <t>New Antioch/Trench Weapon</t>
  </si>
  <si>
    <t>Medicine Upgrade (0-1)</t>
  </si>
  <si>
    <t>Secrets of Takwin (0-1)</t>
  </si>
  <si>
    <t>Hallucinogen Disguise  (0-1)</t>
  </si>
  <si>
    <t>Thunderbolt of Alamut  (0-1)</t>
  </si>
  <si>
    <t>Mirage of Time  (0-1)</t>
  </si>
  <si>
    <t>Secret Paths (0-1)</t>
  </si>
  <si>
    <t>Cartography &amp; Geo (0-1)</t>
  </si>
  <si>
    <t>Chemistry &amp; Alchemy (0-1)</t>
  </si>
  <si>
    <t>Philosophy, Poetry, Theology (0-1)</t>
  </si>
  <si>
    <t>Wisdom Only, Alchemist Only</t>
  </si>
  <si>
    <t>Homunculus Only</t>
  </si>
  <si>
    <t>Wings</t>
  </si>
  <si>
    <t>Wisdom Only ,Homunculus Only</t>
  </si>
  <si>
    <t>Elemental Resistance Fire</t>
  </si>
  <si>
    <t>Elemental Resistance Gas</t>
  </si>
  <si>
    <t>Enslaved Mind</t>
  </si>
  <si>
    <t>Human Hands</t>
  </si>
  <si>
    <t>Terrifying Appearance</t>
  </si>
  <si>
    <t>Two Heads</t>
  </si>
  <si>
    <t>Startling Speed</t>
  </si>
  <si>
    <t>Seal Of Solomon</t>
  </si>
  <si>
    <t>Regenerative Tissue</t>
  </si>
  <si>
    <t>Trench Mole Upgrade (0-2)</t>
  </si>
  <si>
    <t xml:space="preserve">MHI Armor Upgrade </t>
  </si>
  <si>
    <t>Non Elite Only, Papal Only</t>
  </si>
  <si>
    <t>Swiss Guard Upgrade (0-4)</t>
  </si>
  <si>
    <t>Fianna Upgrade</t>
  </si>
  <si>
    <t>Shocktrooper Only, Eire only</t>
  </si>
  <si>
    <t>Lieutenant/Fianna Only, Eire Only</t>
  </si>
  <si>
    <t>Forward Positions Upgrade (0-2)</t>
  </si>
  <si>
    <t>Berserker Upgrade (0-1)</t>
  </si>
  <si>
    <t>Rapid Assault</t>
  </si>
  <si>
    <t>Lieutenant/ Shocktrooper Only, Prussia Only</t>
  </si>
  <si>
    <t>Shocktrooper Only, Prussia only</t>
  </si>
  <si>
    <t>Bagpipes</t>
  </si>
  <si>
    <t>Non elite Only, Alba Only</t>
  </si>
  <si>
    <t>Claymore (Greatsword/Axe)</t>
  </si>
  <si>
    <t>Executor (1)</t>
  </si>
  <si>
    <t>Dirge Only</t>
  </si>
  <si>
    <t>Bereaved Gunner</t>
  </si>
  <si>
    <t>Burning Inferno</t>
  </si>
  <si>
    <t>Sorcerer only</t>
  </si>
  <si>
    <t>Elite only, Wrath only</t>
  </si>
  <si>
    <t>Envious Eyes</t>
  </si>
  <si>
    <t>Praetor/Sorcerer only, Envy Only</t>
  </si>
  <si>
    <t>Coveted Position</t>
  </si>
  <si>
    <t>What is Yours is Mine</t>
  </si>
  <si>
    <t>Elite Only, Envy Only</t>
  </si>
  <si>
    <t>Forbidden Pleasures</t>
  </si>
  <si>
    <t>Praetor/Sorcerer only, Lust Only</t>
  </si>
  <si>
    <t>Elite Only, Lust Only</t>
  </si>
  <si>
    <t>Exquisite Pain</t>
  </si>
  <si>
    <t>Call of the Flesh</t>
  </si>
  <si>
    <t>Elite only, Pride Only</t>
  </si>
  <si>
    <t>Praetor/Sorcerer only, Pride Only</t>
  </si>
  <si>
    <t>Proud Defiance</t>
  </si>
  <si>
    <t>Too Proud to Fall</t>
  </si>
  <si>
    <t>Light of the Morning Star</t>
  </si>
  <si>
    <t>Morphean Mind</t>
  </si>
  <si>
    <t>Praetor/Sorcerer Only, Sloth Only</t>
  </si>
  <si>
    <t>Elite Only, Sloth only</t>
  </si>
  <si>
    <t>Charm of Acedia</t>
  </si>
  <si>
    <t>Wretched</t>
  </si>
  <si>
    <t>Heavy, Gas , Blast 3"</t>
  </si>
  <si>
    <t>Gain -1D to injure, Ignore Cover/Armor</t>
  </si>
  <si>
    <t>Chewa Upgrade</t>
  </si>
  <si>
    <t>Shocktrooper/Elite only, Abyssinia Only</t>
  </si>
  <si>
    <t>Vanguard Upgrade (0-4)</t>
  </si>
  <si>
    <t>Abyssinia Only</t>
  </si>
  <si>
    <t>Shotel</t>
  </si>
  <si>
    <t>Ignores Sheild</t>
  </si>
  <si>
    <t>Chewa/Elite Only, Abyssinya Only</t>
  </si>
  <si>
    <t>Gain +1D on Action that would Remove BM or Infection</t>
  </si>
  <si>
    <t>Gain +1D to Melee, Immune to Fear</t>
  </si>
  <si>
    <t>If Heal BM or Infection Gain +1 Blessing</t>
  </si>
  <si>
    <t>Ophidian Rifle (0-3)</t>
  </si>
  <si>
    <t>Automatic Rifle (0-2)</t>
  </si>
  <si>
    <t xml:space="preserve">Automatic Shotgun </t>
  </si>
  <si>
    <t>Machine Gun (0-1)</t>
  </si>
  <si>
    <t>Flamethrower (0-3)</t>
  </si>
  <si>
    <t>Heavy Flamethrower (0-2)</t>
  </si>
  <si>
    <t>Anti Material Rifle (0-1)</t>
  </si>
  <si>
    <t>Sacrificial Knife (0-2)</t>
  </si>
  <si>
    <t>Hellblade (0-2)</t>
  </si>
  <si>
    <t>Incendiary Bullets (0-1)</t>
  </si>
  <si>
    <t>Troop Flag (0-1)</t>
  </si>
  <si>
    <t>Musical Instrument (0-1)</t>
  </si>
  <si>
    <t>Mountaineer Kit (0-2)</t>
  </si>
  <si>
    <t>Hellbound Soul Contract (0-3)</t>
  </si>
  <si>
    <t xml:space="preserve"> Troopers/Legionares Only</t>
  </si>
  <si>
    <t>Tarnished Armor (0-1)</t>
  </si>
  <si>
    <t>Standard of Mammon (0-1)</t>
  </si>
  <si>
    <t>Knights of Avarice Only</t>
  </si>
  <si>
    <t>Golden Calf Altar (0-3)</t>
  </si>
  <si>
    <t>Coin Hammer (0-2)</t>
  </si>
  <si>
    <t>Sniper Scope (0-2)</t>
  </si>
  <si>
    <t>Rocket Propelled Grenade (0-1)</t>
  </si>
  <si>
    <t>Tormentor Chain (0-2)</t>
  </si>
  <si>
    <t>Demon Aura Grenade (0-1)</t>
  </si>
  <si>
    <t>Mark of Cain (0-1)</t>
  </si>
  <si>
    <t>Knighthood (0-1)</t>
  </si>
  <si>
    <t>Executioner's Axe (0-1)</t>
  </si>
  <si>
    <t>Armour of Cobar (0-1)</t>
  </si>
  <si>
    <t xml:space="preserve">Automatic Pistol (0-2) </t>
  </si>
  <si>
    <t>Punt Gun (0-2)</t>
  </si>
  <si>
    <t>Misericordia (0-1)</t>
  </si>
  <si>
    <t>Non-Elite only</t>
  </si>
  <si>
    <t>Holy Grenade (0-3)</t>
  </si>
  <si>
    <t>Donkey's Jawbone (0-1)</t>
  </si>
  <si>
    <t>Horn of Joshua (0-1)</t>
  </si>
  <si>
    <t>Wrath of God Upgrade (0-1)</t>
  </si>
  <si>
    <t>Stolen Communicants (0-1)</t>
  </si>
  <si>
    <t xml:space="preserve"> Brazen Bull Only</t>
  </si>
  <si>
    <t>MURAD Bombard (0-1)</t>
  </si>
  <si>
    <t>Flame Cannon (0-1)</t>
  </si>
  <si>
    <t>Equipment (Limit)</t>
  </si>
  <si>
    <t>Alchemist Armour (0-1)</t>
  </si>
  <si>
    <t>Cloak of Alamut (0-1)</t>
  </si>
  <si>
    <t>Wind Amulet (0-2)</t>
  </si>
  <si>
    <t>Bow of Alamut (0-1)</t>
  </si>
  <si>
    <t>Elixer of Al Khidr (0-1)</t>
  </si>
  <si>
    <t>Fire Shield (0-2)</t>
  </si>
  <si>
    <t>Kilij (0-2)</t>
  </si>
  <si>
    <t>Rocket Propelled Grenade (0-2)</t>
  </si>
  <si>
    <t>Masterworks Jezzail (0-1)</t>
  </si>
  <si>
    <t>Damascus Armour (0-1)</t>
  </si>
  <si>
    <t>Field Hospital (0-1)</t>
  </si>
  <si>
    <t>Alchemist Required</t>
  </si>
  <si>
    <t>Additional Arm (0-1)</t>
  </si>
  <si>
    <t>Massive Size (50mm)</t>
  </si>
  <si>
    <t>Inhuman Strength (32mm)</t>
  </si>
  <si>
    <t>Gargantuan Size (60mm)</t>
  </si>
  <si>
    <t>Mamluk Faris (0-1)</t>
  </si>
  <si>
    <t>Automatic Rifle (0-1)</t>
  </si>
  <si>
    <t>Automatic Pistol (0-3)</t>
  </si>
  <si>
    <t>Submachine Gun (0-2)</t>
  </si>
  <si>
    <t>Automatic Shotgun (0-2)</t>
  </si>
  <si>
    <t>Incendiary Grenades (0-2)</t>
  </si>
  <si>
    <t>Machine Gun (0-2)</t>
  </si>
  <si>
    <t>Heavy Flamethrower (0-1)</t>
  </si>
  <si>
    <t>Satchel Charge (0-3)</t>
  </si>
  <si>
    <t>One Per Model</t>
  </si>
  <si>
    <t>Machine Armour (0-1)</t>
  </si>
  <si>
    <t>Elite only, Excluding MHI</t>
  </si>
  <si>
    <t>Mountaineer Kit (0-4)</t>
  </si>
  <si>
    <t>Heavy Shotgun (0-2)</t>
  </si>
  <si>
    <t>Anfarro (Warriors Crown) (0-6)</t>
  </si>
  <si>
    <t>Chewa/Elite Only</t>
  </si>
  <si>
    <t>Abyssinya Only</t>
  </si>
  <si>
    <t>Tabot (0-1)</t>
  </si>
  <si>
    <t xml:space="preserve"> Trench Cleric Only, Abyssinya Only</t>
  </si>
  <si>
    <t>Salvage Golem (0-1)</t>
  </si>
  <si>
    <t>Smokescreen (0-1)</t>
  </si>
  <si>
    <t>Promotion (0-1)</t>
  </si>
  <si>
    <t>Book of Battle Prayers (0-1)</t>
  </si>
  <si>
    <t>Ducal Winged Armour (0-1)</t>
  </si>
  <si>
    <t>Knighthood/Promotion Required</t>
  </si>
  <si>
    <t>Medic required</t>
  </si>
  <si>
    <t>Resurrection Engine (0-1)</t>
  </si>
  <si>
    <t>Great Banner of New Antioch (0-1)</t>
  </si>
  <si>
    <t>Corruption Belcher (0-2)</t>
  </si>
  <si>
    <t>Putrid Shotgun (0-2)</t>
  </si>
  <si>
    <t>Plague Blade (0-2)</t>
  </si>
  <si>
    <t>Beelzebub's Axe (0-1)</t>
  </si>
  <si>
    <t>Viscera Cannon (0-1)</t>
  </si>
  <si>
    <t>Urn of Bitter Ashes (0-1)</t>
  </si>
  <si>
    <t>Elite Only, Dirge only</t>
  </si>
  <si>
    <t>Elite only, Dirge only</t>
  </si>
  <si>
    <t>Cup of Filth (0-2)</t>
  </si>
  <si>
    <t>Locust Spitter (0-1)</t>
  </si>
  <si>
    <t>Armour of the Fly (0-1)</t>
  </si>
  <si>
    <t>Beelzebub's Embrace (0-1)</t>
  </si>
  <si>
    <t>Sin Eater (0-1)</t>
  </si>
  <si>
    <t>Serpent Assault Gun (0-2)</t>
  </si>
  <si>
    <t>Headtaker (0-2)</t>
  </si>
  <si>
    <t>Malebranche Sword (0-1)</t>
  </si>
  <si>
    <t>Sorcerer/Praetor Only</t>
  </si>
  <si>
    <t>Infernal Iron Armor (0-1)</t>
  </si>
  <si>
    <t xml:space="preserve">Crown of Hellfire </t>
  </si>
  <si>
    <t>Charge of Hatred (0-3)</t>
  </si>
  <si>
    <t>Blind Rage (0-3)</t>
  </si>
  <si>
    <t>Uncaring Gluttony (0-1)</t>
  </si>
  <si>
    <t>Praetor/Sorcerer Only, Gluttony Only</t>
  </si>
  <si>
    <t>Grenade Launcher (0-2)</t>
  </si>
  <si>
    <t>Equipment/ Unit</t>
  </si>
  <si>
    <t>Gas Grenade Launcher (0-2)</t>
  </si>
  <si>
    <t>Anti Tank Hammer (0-3)</t>
  </si>
  <si>
    <t>Martyrdom Pills (0-3)</t>
  </si>
  <si>
    <t>Mountaineer Kit (0-1)</t>
  </si>
  <si>
    <t>Castigator Only</t>
  </si>
  <si>
    <t>Sacred Affliction Only, Trench Pilgrim Only</t>
  </si>
  <si>
    <t>Trench Pilgrim Only, Not Cavalcade</t>
  </si>
  <si>
    <t>Prisoners Only</t>
  </si>
  <si>
    <t>Sacred Affliction Only, Trench Pilgrim / Castigator only</t>
  </si>
  <si>
    <t>Affliction Zealot Strength Upgrade (0-3)</t>
  </si>
  <si>
    <t>Sniper Rifle (0-2)</t>
  </si>
  <si>
    <t>Hashashin Leaf (0-4)</t>
  </si>
  <si>
    <t>Golden Khanjar (0-2)</t>
  </si>
  <si>
    <t xml:space="preserve">Takwin Homunculus </t>
  </si>
  <si>
    <t>Re-creation</t>
  </si>
  <si>
    <t>Wisdom Only, Limit To Number of Alchemists</t>
  </si>
  <si>
    <t>Hypnotic Eyes (Limit: Heads)</t>
  </si>
  <si>
    <t>Hawk Eyes  (Limit: Heads)</t>
  </si>
  <si>
    <t>Sniper Rifle (0-3)</t>
  </si>
  <si>
    <t>Combat Medic Only</t>
  </si>
  <si>
    <t>Martyrdom Pills (0-2)</t>
  </si>
  <si>
    <t>Yeoman* (Mandatory Bolt Rifle Not Included)</t>
  </si>
  <si>
    <t>Elite Only, Sacred Affliction Only</t>
  </si>
  <si>
    <t>Wisdom Only, Not Lions, Bulls, Homunculi</t>
  </si>
  <si>
    <t>Plague Knight Only</t>
  </si>
  <si>
    <t>Sheild Combo, Shrapnel</t>
  </si>
  <si>
    <t>Broken Crown (0-1)</t>
  </si>
  <si>
    <t>Holy Water of Lalibela (0-4)</t>
  </si>
  <si>
    <t>Not Dirge</t>
  </si>
  <si>
    <t>Flamethrower (0-2)</t>
  </si>
  <si>
    <t>Hellblade (0-3)</t>
  </si>
  <si>
    <t>Lesser mark of Cain (0-1)</t>
  </si>
  <si>
    <t>Daemonium Meridianum (0-1)</t>
  </si>
  <si>
    <t>Warband Power</t>
  </si>
  <si>
    <t>Warband Limit</t>
  </si>
  <si>
    <t>Gain +1D to Hit, Ignore Long range</t>
  </si>
  <si>
    <t>Gain +1D to Hit, Ignore Long Range</t>
  </si>
  <si>
    <t>Ignore Long range</t>
  </si>
  <si>
    <t>Gain +1D to Hit, +2D to Injure if within Close, Ignore Long range</t>
  </si>
  <si>
    <t>Gain +1D to hit, Gain Infection instead of BM, Ignore Long range</t>
  </si>
  <si>
    <t>Lost</t>
  </si>
  <si>
    <t>Bought</t>
  </si>
  <si>
    <t>Using</t>
  </si>
  <si>
    <t>Reserve Wargear/Calculator</t>
  </si>
  <si>
    <t>Warchest Calculations</t>
  </si>
  <si>
    <t>Campaign Battle Log</t>
  </si>
  <si>
    <t>Unit Counter</t>
  </si>
  <si>
    <t>of</t>
  </si>
  <si>
    <t>Total Elites Counter</t>
  </si>
  <si>
    <t>Total Units Counter</t>
  </si>
  <si>
    <t>Gunslinger Upgrade</t>
  </si>
  <si>
    <t>Liuetenent Only, Red Brigade Only</t>
  </si>
  <si>
    <t>Trench Dogs of the Red Brigade</t>
  </si>
  <si>
    <t>Grenades Upgrade</t>
  </si>
  <si>
    <t>Attack Dog Specilization</t>
  </si>
  <si>
    <t>Fireteam Upgrade (0-2)</t>
  </si>
  <si>
    <t>Red Brigade Only</t>
  </si>
  <si>
    <t>Trench Dog Only, Red Brigade Only</t>
  </si>
  <si>
    <t>Give unit SKIRMISHER</t>
  </si>
  <si>
    <t>Blood Cloak (0-4)</t>
  </si>
  <si>
    <t>Purchases Gunslinger feat from Campaign Rules</t>
  </si>
  <si>
    <t>Fireteam with any Model in Warband</t>
  </si>
  <si>
    <t>Anyone but Dog/Allies/Medic within 1" Can use Grenade</t>
  </si>
  <si>
    <t>No infiltrators in 12", Charge without Sight 4"</t>
  </si>
  <si>
    <t>Med Kit, Drag Models within 1" At half Speed, Does not Trigger AoO</t>
  </si>
  <si>
    <t>Gain +1D to Melee Attacks</t>
  </si>
  <si>
    <t>Never Retreat if not OoA, Shaken instead</t>
  </si>
  <si>
    <t>Guard Dog Specilization (0-1)</t>
  </si>
  <si>
    <t>Mercy Dog Specilization (0-2)</t>
  </si>
  <si>
    <t>Red Banner (0-1)</t>
  </si>
  <si>
    <t>Bloody Communicant (0-1)</t>
  </si>
  <si>
    <t>Machine Gun Alt Cost (0-2)</t>
  </si>
  <si>
    <t>Submachine gun Alt Cost (0-1)</t>
  </si>
  <si>
    <t>Automatic Rifle Alt Cost (0-1)</t>
  </si>
  <si>
    <t>St. Methodist Only</t>
  </si>
  <si>
    <t>Heavy Flamer</t>
  </si>
  <si>
    <t>Anti-Material Rifle</t>
  </si>
  <si>
    <t>Punt Gun</t>
  </si>
  <si>
    <t>Trench Mortar</t>
  </si>
  <si>
    <t>2H</t>
  </si>
  <si>
    <t>Ignore Cover, +1D to injure</t>
  </si>
  <si>
    <t>Heavy, Fire, Blast 3"</t>
  </si>
  <si>
    <t>St. Methodist Only, Anchorite Only</t>
  </si>
  <si>
    <t>Auto hit, Ignore Armor, Target 2 within 6"</t>
  </si>
  <si>
    <t>Ignore Armor, +1D to injure</t>
  </si>
  <si>
    <t>Specify a point on the battlefield within 36” (must be in line of sight) that you want to
target. Next, take a Ranged Attack ACTION. If the roll fails (i.e. you roll 6 or less), the bomb
lands 1” away from its intended location, multiplied by the number representing the degree of
failure (for example, if you rolled 5, the bombard shot lands 2” away, as 7-5=2). The direction is
decided by your opponent. All models within 3” of the 1x1mm landing spot are hit as the shell
explodes – no roll to hit is needed. This weapon has a BLAST radius of 3” – all models within
this range are hit. Add +1 DICE to all injury rolls.</t>
  </si>
  <si>
    <t>Autocannon</t>
  </si>
  <si>
    <t>3 Attacks, +1D to Injure, 5 Attacks If Risky Each</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</si>
  <si>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 Add +1 DICE to all Injury rolls. They can shoot up to 5 times instead of 3 if they take all the
attacks as RISKY ACTIONs.</t>
  </si>
  <si>
    <t>Gas Censer</t>
  </si>
  <si>
    <t>6" (Self Only)</t>
  </si>
  <si>
    <t>Hits Freindlys as well, No LoS Needed, Ignores Armor</t>
  </si>
  <si>
    <t>Heavy, Gas</t>
  </si>
  <si>
    <t xml:space="preserve"> The Anchorite may make an Injury roll against all models within 6” except the Anchorite
itself. Note that all models within range, friend or foe, are hit if the weapon is used. No Line of
Sight is needed. The attack has the Keyword GAS and Ignores Armour.</t>
  </si>
  <si>
    <t>Counts as Gas Mask</t>
  </si>
  <si>
    <t>Gas Filters Upgrade</t>
  </si>
  <si>
    <t>Holy Diesel Engine Upgrade</t>
  </si>
  <si>
    <t>Piston Legs Upgrade</t>
  </si>
  <si>
    <t>Wrathful Cherub Face Upgrade</t>
  </si>
  <si>
    <t>Grand Anchorite Upgrade (0-1)</t>
  </si>
  <si>
    <t>Sacred Geometry Upgrade (0-1)</t>
  </si>
  <si>
    <t>Gain +2D to dash, If successful Suffer 1BM</t>
  </si>
  <si>
    <t>Gain +1D to ranged characteristic</t>
  </si>
  <si>
    <t>Allways Disengauge without AoO, Move out of Melee with Move/Charge/Dash</t>
  </si>
  <si>
    <t>Extra Attack Against Downed if 32mm or Smaller, as Trench Club Ignores Armour</t>
  </si>
  <si>
    <t>Enemies in Melee Cannot Stand Up at Start of Activation</t>
  </si>
  <si>
    <t>The Anchorite is installed with an holy incense system that cleanses and purifies the air the
monk inside the Anchorite breathes.
This upgrade counts as a gas mask.</t>
  </si>
  <si>
    <t>The Anchorite is equipped with an advanced diesel engine with an experimental cooling system.
The Anchorite can add +2 DICE to its Dash ACTIONS, but it automatically gains 1 BLOOD MARKER if it
succeeds in a Dash ACTION</t>
  </si>
  <si>
    <t>Built to an extraordinary size, the Anchorite Shrine is all but impossible to stop or slow down
once it starts moving.
The Anchorite Shrine can always move out of melee combat with any enemy without the enemy
having a chance to attack it. Additionally, it can move out of melee combat as part of a Standard
Move, Charge, or Dash.</t>
  </si>
  <si>
    <t>The monk controlling this Anchorite is well-versed in geometries intended to make the viewer
see the world through mathematics, and through this understanding, gain a better
understanding of the divine. This allows the Anchorite to target its enemies with far more
accuracy.
This upgrade increases its Ranged Characteristic to +1 DICE.</t>
  </si>
  <si>
    <t>The feet of the Anchorite Shrine are equipped with special piston engines designed to grind its
enemies into a shattered ruin of broken bones and burst flesh.
Once during its Activation, the Anchorite Shrine may make an extra Melee Attack ACTION
against a Downed enemy model on a 32mm or smaller base. Resolve the attack as if the
Anchorite Shrine was armed with a Trench Club. This attack Ignores armour as the Anchorite
stomps their enemies into pulp.</t>
  </si>
  <si>
    <t>The Anchorite is decorated with an angelic face that is the very image of the wrath of the Lord.
All must cower before the face of the LORD.
Downed Enemy models in Melee Combat with this model cannot automatically Stand at the
start of their Activation.</t>
  </si>
  <si>
    <t>Heavy, Blast 3" Consumable</t>
  </si>
  <si>
    <t>Gain +1D to Ranged Attacks, Only Jezail, Halberd Gun,  Siege Jezail or Alayboyzan</t>
  </si>
  <si>
    <t>Subfaction</t>
  </si>
  <si>
    <t>Heretic</t>
  </si>
  <si>
    <t>Pilgrim</t>
  </si>
  <si>
    <t>Sultanate</t>
  </si>
  <si>
    <t>Antioch</t>
  </si>
  <si>
    <t>Grail</t>
  </si>
  <si>
    <t>Court</t>
  </si>
  <si>
    <t>Experience Tracker</t>
  </si>
  <si>
    <t>TROOPS</t>
  </si>
  <si>
    <t>ELITES</t>
  </si>
  <si>
    <t>Unit Name</t>
  </si>
  <si>
    <t>Movement</t>
  </si>
  <si>
    <t>Base</t>
  </si>
  <si>
    <t>6" Infantry</t>
  </si>
  <si>
    <t>32mm</t>
  </si>
  <si>
    <t>The Heretic Priest can be equipped with any melee weapon, armour or equipment from the Heretic Legion Armoury.</t>
  </si>
  <si>
    <t>+2 Dice</t>
  </si>
  <si>
    <t>- Puppet Master: Select a target model, friend or foe (including the Priest), within 12”. As a RISKY ACTION you can move the model D6” in any one direction, including forcing it to jump/fall down or enter into melee combat with any enemy model (as if it had Charged), or leave Combat (as if it had Retreated, including granting any enemies within range free attacks).
- Tough: Demonic vitality makes the Heretic Priests very difficult to slay. They are subject to the rules for TOUGH creatures.</t>
  </si>
  <si>
    <t>HERETIC, ELITE, TOUGH</t>
  </si>
  <si>
    <t>+1 Dice</t>
  </si>
  <si>
    <t>The Death Commando can be equipped with any melee weapon, armour or equipment from the Heretic Legion Armoury. The only ranged weapons they can buy are silenced pistols, a Tormentor Chain and/or Gas Grenades.</t>
  </si>
  <si>
    <t>- Infiltrator: The Death Commando can be placed anywhere on the table out of line of sight of any enemies, but at least 8” away from the closest enemy. Deployed after all other models without the Keyword INFILTRATOR.
- Stealth Generator: Ranged attacks against a Death Commando suffer -1 DICE to all the attack rolls.
- Hide: As a RISKY ACTION with +1 DICE the Commando can hide if any piece of scenery the model is touching can block line of sight in any direction, even partially, regardless of whether an enemy currently has a clear LOS. If successful, enemies cannot target the Commando with ranged attacks or Charges. Weapons with the Keyword BLAST affect the Commando as normal if it is in the radius of the weapon. This effect ends if the Commando moves from its exact position in any way, it makes a Ranged Attack or an enemy model comes within 1.5” of it.</t>
  </si>
  <si>
    <t>HERETIC, ELITE, INFILTRATOR</t>
  </si>
  <si>
    <t>-2 Dice</t>
  </si>
  <si>
    <t>The Chorister can be equipped with any melee weapon, armour or equipment from the Heretic Legion Armoury.</t>
  </si>
  <si>
    <t>HERETIC, ELITE, FEAR</t>
  </si>
  <si>
    <t>0</t>
  </si>
  <si>
    <t>25mm</t>
  </si>
  <si>
    <t>Heretic Troopers can be equipped with any melee weapon, armour or equipment from
the Heretic Legion armoury. You can upgrade up to half (rounding down) of your
Heretic Troopers into Heretic Legionnaires at the cost of +10 ducats each. You can select to upgrade either the Ranged or Melee characteristic of all your Legionnaires by +1 DICE. All Legionnaires must have the same bonus.</t>
  </si>
  <si>
    <t>HERETIC</t>
  </si>
  <si>
    <t>- Strong: The Heretic Heavy Infantry ignores the effect of the Keyword HEAVY on any weapon they wield.</t>
  </si>
  <si>
    <t>HERETIC, STRONG</t>
  </si>
  <si>
    <t>8" Infantry</t>
  </si>
  <si>
    <t>50mm</t>
  </si>
  <si>
    <t>You cannot buy additional equipment, weapons or armour for War Wolves. Each War Wolf is encased in a nigh impregnable suit of Tartarus Armour that is reflected in its profile above. Additionally, each War Wolf has a set of Shredding Claws and a vicious Chainsaw Mouth. These pieces of equipment are built into the integrity of its construction and cannot be removed or lost in any way. The weapons are detailed below. The War Wolf may make one attack ACTION with each of these weapons in Melee Combat and may make no other attacks during its Activation (so it can make two attacks per Activation).
- Chainmaw: The War Wolf treats its Chainsaw Mouth as a melee weapon withthe Keyword RISKY that grants a +1 DICE bonus to hit (for total of +3D).Additionally, the attack ignores any armour worn by the target and has a +1 DICEbonus to injure. The Chainsaw Mouth does not take any hands to wield.
- Shredding Claws: The War Wolf treats its Shredding Claws as a two-handedmelee weapon with the Keywords RISKY and CUMBERSOME. The ShreddingClaws have a +1 DICE bonus to injure. Because the Shredding Claws are wieldedalongside the Chainsaw Mouth, they are treated as an Off-Hand Weapon andsuffer penalties accordingly.</t>
  </si>
  <si>
    <t>- Tough: War Wolves are hugecreatures with unnatural vitalityand are subject to the rules forTOUGH creatures.
- Loping Dash: A War Wolfmay take its Dash ACTION with+2 DICE. The War Wolf ignoresmovement penalties caused byDifficult Terrain.
- Terrifying: A War Wolf isa blasphemous creation ofHell and causes FEAR.</t>
  </si>
  <si>
    <t>HERETIC, FEAR, TOUGH, ARTIFICIAL</t>
  </si>
  <si>
    <t>-1 Dice</t>
  </si>
  <si>
    <t>0 25mm</t>
  </si>
  <si>
    <t>An Artillery Witch is always equipped with an endless supply of Infernal Bombs (see below) and can carry no other ranged weapons. Otherwise, she can be equipped with any melee weapon, armour or equipment from the Heretic Legion Armoury.</t>
  </si>
  <si>
    <t>- Infernal Bomb: This wicked infernal weapon is treated as a one-handedRanged weapon with the Keyword BLAST 3”. Specify a 1x1mm point on thebattlefield within 36” that the Witch can see and that you want to target. Next,make a Ranged Attack ACTION. If the roll fails (i.e. you roll 6 or less with the twolowest Dice), the bomb lands 1” away from its intended location, multiplied by thenumber representing the degree of failure (for example, if you rolled 5, the bomblands 2” away, as 7-5=2). The direction is decided by your opponent. Roll on theInjury Chart for each model within the BLAST radius.If the bomb lands exactly on top of any model, roll with 3D6 on the Injury Chartand add the dice together! Other models hit by the bomb roll on the Injury Chartas standard. Any model hit, but not taken Out of Action, by this attack is blownD3” directly away from the point of impact (roll for each model separately),stopping if they hit other models/buildings/objects. This attack has the KeywordSHRAPNEL and therefore causes an additional +1 BLOOD MARKER. Cover, rangeand higher position do not affect attacks by the Infernal Bomb. Roll injuries formodels that would benefit from Cover from the perspective of the BLAST pointwith -1 DICE. The Activation of the Witch ends immediately after using theInfernal Bomb.
- Artificial Life: Artillery Witches are not affected by FEAR. Additionally,attacks with the Keyword GAS suffer a -1 DICE penalty to injure the Witch andthey do not suffer additional BLOOD MARKERS from the Keyword GAS.
- Levitate: The Artillery Witch can Climb up without takingan ACTION and does not roll on the Injury Chartwhen falling.</t>
  </si>
  <si>
    <t>HERETIC, ARTIFICIAL</t>
  </si>
  <si>
    <t>The Wretched can be equipped with any melee weapon, armour or equipment from the Heretic Armoury List. None of their weapons, armour or equipment can cost more than 10 ducats each. Every Wretched must be equipped with at least one weapon.</t>
  </si>
  <si>
    <t>- Law of Hell: If a Wretch manages to take any enemy ELITE model Out ofAction or performs a Glorious Deed, it gains its freedom and is immediatelyremoved from the battle and from your warband permanently. It does not countas a casualty, but your warband’s total size for this battle is reduced by one forpurposes of Morale.
- Dark Blessing: If a Wretch is taken Out of Action in battle, one ofyour models with Keywords HERETIC and ELITE gains one BLESSINGMARKER.
- Chattel: Wretched can be sold at any time for their full ducat value betweenbattles. Note that their weapons, armour and equipment still only fetch half price.</t>
  </si>
  <si>
    <t>Heretic Troopers can be equipped with any melee weapon, armour or equipment from
the Heretic Legion armoury. You can upgrade up to half (rounding down) of your Heretic Troopers into Heretic Legionnaires at the cost of +10 ducats each. You can select to upgrade either the Ranged or Melee characteristic of all your Legionnaires by +1 DICE. All Legionnaires must have the same bonus.</t>
  </si>
  <si>
    <t xml:space="preserve">Anointed are always equipped with a suit of Reinforced Armour and Infernal brand
mark which are included in the cost. This armour can never be removed. Otherwise they can be equipped with any melee weapon, armour or equipment from the Heretic Legion Armoury and may purchase a Trench Shield.
</t>
  </si>
  <si>
    <t xml:space="preserve">- Unholy Hymns: All enemy models within 8” of the Chorister suffer an additional -1 DICE for all ACTIONS they attempt.
- Unholy Horror: The Chorister causes FEAR.
</t>
  </si>
  <si>
    <t>Legionaire Upgrade (0-Half Troopers)</t>
  </si>
  <si>
    <t>Source</t>
  </si>
  <si>
    <t>Heretic Preist (1)
---
Your Warband must include a Heretic Priest when it is created</t>
  </si>
  <si>
    <t>Reserve Equipment</t>
  </si>
  <si>
    <t>Gained</t>
  </si>
  <si>
    <t>Remaining</t>
  </si>
  <si>
    <t>Ducets</t>
  </si>
  <si>
    <t>Subfaction Rules/Quick Notes</t>
  </si>
  <si>
    <t>[Warband Name goes here]</t>
  </si>
  <si>
    <t>The War Prophet can be equipped with any weapons, armour or equipment from the Trench Pilgrims Equipment List.</t>
  </si>
  <si>
    <t>- Loudspeakers: The War Prophet blares out holy sermons and dire propheciesat 100 decibels to inspire the faithful. The Prophet can take a RISKY ACTIONwith +2 DICE once during each Activation. If the action is successful, all friendlymodels within 8” of the Prophet (including the Prophet) that are not engaged inmelee can immediately move up to 3” towards any enemy model they can see bythe optimal path that reduces the distance between the moving model and theenemy. This move allows them to enter combat as if they charged the enemy andare considered to have done so until the end of the turn.
- Memento Mori: The War Prophet is touched by a higher power and therevealed truth allows them a degree of protection against premature death. Onceper battle, when the War Prophet is taken Out of Action for any reason, ignore theresult as if nothing had happened.
- Laying on Hands: With a successful ACTION, you may remove D3 BLOODMARKERs from any friendly model within 6” (including the Prophet).</t>
  </si>
  <si>
    <t>ELITE, PILGRIM</t>
  </si>
  <si>
    <t>The Castigator can be equipped with any weapon, armour and equipment from the Trench Pilgrims Equipment List.</t>
  </si>
  <si>
    <t>- Enforced Orthodoxy: At any point during its Activation, a Castigator maytake a RISKY ACTION with +1 DICE. If successful, all friendly models that areDown and within 8” of the Castigator may immediately stand up at no penalty orcost.
- Whip of God: Unlike other models, a Castigator is allowed to attack friendlymodels with melee attacks within 1”. They can do this without declaring a charge.Each time the Castigator takes a friendly model Out of Action with a melee attack,set a die aside in a pool as the act of piety inspires the troops. The next time yourwarband makes a Morale roll, add an amount of +DICE to that roll equal to theamount of dice in the pool and empty it.
- Zealot Strength: The Castigator may have the Keyword STRONG at the cost of+5 ducats.</t>
  </si>
  <si>
    <t>-3 Dice</t>
  </si>
  <si>
    <t>40mm</t>
  </si>
  <si>
    <t>The Communicant can be equipped with any weapon, armour and equipment from the Trench Pilgrim Equipment List. They always carry a Communicant Cross (see below).
- The Communicant Cross: A sacred cross is nailed on the face of theCommunicant. This counts as an Iron Capirote,Combat Helmet and a Gas Mask.</t>
  </si>
  <si>
    <t>- Strong: A Communicant ignores thepenalties of weapons with the Keyword HEAVY
- Tough: Communicants are subject to the rulesfor TOUGH Creatures.
- Miracle of Regeneration: At the start of eachof their Activations, the Communicant can removeone BLOOD MARKER from themselves, if theyhave any.
- Bodyguard: If any model with the PILGRIMKeyword within 1” of the Communicant is hitby a ranged or melee weapon (excluding BLASTweapons), you can choose to redirect the hitagainst the Communicant instead. Determinethe injuries exactly as if the weapon just hitthe Communicant.</t>
  </si>
  <si>
    <t>PILGRIM, ELITE, STRONG, TOUGH</t>
  </si>
  <si>
    <t>Martyr Penitent</t>
  </si>
  <si>
    <t>Trench Pilgrim can be equipped with any weapon, armour and equipment from the Trench Pilgrim Equipment List</t>
  </si>
  <si>
    <t>- Resurrection: When a Trench Pilgrim dies, you may elect to re-buy them afterthe battle as a Martyr-Penitent resurrected by a Meta-Christ for a cost of 45 ducats.When hit, any attacks against a Martyr-Penitent add -1 DICE when rolling onthe Injury Table. Their Melee bonus is increased to +1 DICE (reflected on theprofile above). Martyr-Penitents retain any possessions they had before dying andbeing resurrected.
- Zealot Strength: One Trench Pilgrim may have the Keyword STRONG at thecost of +5 ducats.</t>
  </si>
  <si>
    <t xml:space="preserve">PILGRIM </t>
  </si>
  <si>
    <t>PILGRIM</t>
  </si>
  <si>
    <t>N/A</t>
  </si>
  <si>
    <t>Ecclesiastic Prisoners are equipped with Iron Capirotes and this equipment cannotbe removed, except by being Broken on the Wheel. Prisoners fight unarmed in melee,flailing feebly with their manacled arms. The -1D penalty to melee combat is alreadyincluded in the profile above. Ecclesiastic Prisoners cannot be equipped with anyweapons, armour or equipment from the Trench Pilgrims Armoury. They may beequipped with Martyrdom Devices for 35 ducats (LIMIT: 4, CONSUMABLE).
- Martyrdom Device: A Prisoner strapped with a Martyrdom Device can triggerit at any point during their Activation. This does not require an ACTION. Whendetonated, the explosion is treated as a BLAST 3” weapon targeting the prisonermodel. Models within 1” of the prisoner hit by the explosion roll their injuries with+1 DICE. The prisoner rolls 4d6 and adds them together to determine the resultsof their injury roll. If the explosive goes off and the prisoner somehow survives thebattle, you can buy them a new explosive for 35 ducats as normal, or simply fieldthem without.
- Awaited: If the Ecclesiastic Prisoner is taken Out of Action by its MartyrdomDevice, it does not count as being Out of Action for any rules related to Morale</t>
  </si>
  <si>
    <t>- Mad Dash: Ecclesiastic Prisoner can add +1 DICE to their Dash ACTION.</t>
  </si>
  <si>
    <t>Stigmatic Nuns can be equipped with any melee weapons, armour or equipment fromthe Trench Pilgrim Armoury. The only ranged weapons that Nuns can be equippedwith are pistols, automatic pistols and warcrosses.</t>
  </si>
  <si>
    <t>- Blessed Stigmata: At the start of each of their Activations,any Stigmatic Nun can remove one BLOOD MARKER (butnot an INFECTION MARKER) from themselves andconvert it into a BLESSING MARKER.
- Agile: Stigmatic Nuns may take any Dash ACTIONor jump/climb/Diving Charge ACTION with +1 DICE.</t>
  </si>
  <si>
    <t>60mm</t>
  </si>
  <si>
    <t>You cannot buy additional equipment, weapons or armour for Anchorite Shrines. EachAnchorite Shrine is equipped with a suit of Machine Armour, a Combat Helmet, aCatherine Wheel and a Bonebreaker Mace. These pieces of equipment are built intothe integrity of its construction and cannot be removed or lost in any way. The weaponsare detailed below. The Anchorite may make one attack ACTION with each of theseweapons in Melee Combat and may make no other attacks during its Activation (so itcan make two attacks per Activation).
- Catherine Wheel: The Anchorite Shrine treats the Catherine Wheel as aone-handed melee weapon with the Keywords RISKY and HEAVY that grants a+1 DICE bonus to hit (for a total of +3 DICE due to its Melee Characteristic).Because of the enormous weight and the skill of the Anchorite Shrine in inflictingmaximum pain, the Catherine Wheel rolls on the Injury Chart with 3D6 (insteadof usual 2D6), adding all three dice together!
- Bonebreaker Mace: The Anchorite Shrine treats the Bonebreaker Mace as aone-handed melee weapon with the Keyword RISKY. The Bonebreaker Mace hasa +1 DICE bonus to injure. Because the Mace is wielded alongside the CatherineWheel, it is treated as an Off-Hand Weapon and suffers penalties accordingly</t>
  </si>
  <si>
    <t>- Tough: The Shrine Anchorite is a huge, hulking mound of metal and is subjectto the rules for TOUGH creatures.
- Fear: The Anchorite causes FEAR.
- Broken on the Wheel: Before the start of the battle, one Trench Pilgrim orEcclesiastic Prisoner may voluntarily be broken on the wheel to show their pietyand devotion (permanently remove all weapons, armour and equipment from thevictim and use/store them as you wish). The Anchorite Shrine will then shatter thebones of the volunteer and carry the broken victim to the battle on its Wheel. Aslong as the volunteer is not taken Out of Action, any Attacks against the Anchoriteare redirected to the volunteer. The volunteer cannot be independently targetedby any abilities or attacks (including BLAST weapons). For all rules purposes andattack effects (such as forced movement), the two models are treated as a singlemodel, including sharing BLOOD, INFECTION and BLESSING MARKERS. TreatDown results against the volunteer as a Minor Hit. The volunteer cannot take anyACTIONS, be Activated separately or move – for obvious reasons. At the end ofthe battle, even if the volunteer may have survived, the model dies and is removedfrom your warband</t>
  </si>
  <si>
    <t>PILGRIM, FEAR, TOUGH, STRONG</t>
  </si>
  <si>
    <t>War Prophet (1)
--
Your warband must include a War Prophet when it is created.</t>
  </si>
  <si>
    <t>Yuzbasi Captain (1)
--
Your warband must include a Yüzbaşı Captain when it is created.</t>
  </si>
  <si>
    <t>Yüzbaşı can be equipped with any weapon, armour and equipment from the Iron Sultanate Equipment List.</t>
  </si>
  <si>
    <t>- Tough: Yüzbaşı captains are selected amongst the very best soldiers of theSultanate, and their bodies are hardened against injury by the Jabirean arts. Theyare subject to the rules for TOUGH creatures.
- Mubarizun: Yüzbaşı is expected to face the mightiest of their enemies inpersonal combat, inspiring the troops to victory with their personal prowess.Yüzbaşı are immune to the effects of the Keyword FEAR and add +1 DICE toinjury rolls against TOUGH opponents</t>
  </si>
  <si>
    <t>ELITE, SULTANATE, TOUGH</t>
  </si>
  <si>
    <t>The Alchemist can be equipped with any weapon, armour and equipment from the Iron Sultanate Armoury.</t>
  </si>
  <si>
    <t>- Mastery of the Elements: At the beginning of a battle, all ranged and meleeweapons that an Alchemist has been equipped with may be assigned one of thefollowing Keywords: SHRAPNEL, FIRE or GAS added to them. All the weaponsthe Alchemist has will share the same Keyword. With a RISKY ACTION with +1DICE, the Alchemist can change this Keyword into one of the others.</t>
  </si>
  <si>
    <t xml:space="preserve">ELITE, SULTANATE </t>
  </si>
  <si>
    <t>The Assassin can be equipped with any weapon, armour or equipment from the Iron Sultanate Armoury.</t>
  </si>
  <si>
    <t>- Time Slip: If any type of attack (melee, ranged, mine etc.) misses the Assassin,they may slip into a moment in the future. The Assassin can moveinto any unoccupied space within 6”, though they cannot bemoved within 1” of any enemy model or leave the gaming table. Ifmoving out of melee this way, enemies do not get free attacks.
- Temporal Assassin: After the Assassin makes a Charge Roll,but before it moves toward its target, you may instead choose tohave the Assassin split itself through time if it has not alreadytaken a Melee Attack ACTION this Activation. Choose up to twoenemy models within the charging distance of the Assassin. Then,place the Assassin into base contact with each enemy model, oneafter the other. It may make a Melee Attack against each one witha single melee weapon that it is equipped with. After the attacks(and any resulting effects) have been resolved, place the Assassinat either location. The Assassin cannot make any further meleeattacks during this Activation.
- Infiltrator: The Assassin can be placed anywhere on the tableout of line of sight of any enemies, but at least 8”away from the closest enemy. Deployed after all othermodels without the Keyword INFILTRATOR.</t>
  </si>
  <si>
    <t>ELITE, SULTANATE, INFILTRATOR</t>
  </si>
  <si>
    <t>Azebs can be equipped with any weapon, armour and equipment from the Iron SultanateArmoury. Any Azebs can be converted to SKIRMISHERS at the cost of +5 ducats permodel. Unless engaged in melee, when an enemy model declares a charge against anySkirmisher Azeb, they can immediately move D3” in any direction they wish (exceptwithin 1” of any enemy or out of the battlefield). After this manoeuvre, the charging modelis moved as normal. This may lead to the charger being unable to enter melee. This movecannot be taken by a model that is Down.</t>
  </si>
  <si>
    <t>SULTANATE</t>
  </si>
  <si>
    <t>Sappers are equipped with shovels. This equipment can never be removed. They can be equipped with any weapon, armour and equipment from the Iron Sultanate Armoury.</t>
  </si>
  <si>
    <t>- Mine-setting: As an ACTION with +2 DICE, the Sapper can mine a piece ofterrain they alone are touching, no bigger than 8” x 8” (an 8” section of trench, a wall,a tree, a building etc). If successful, the terrain piece is now mined. Any model (exceptthe Sapper who set the mine) who moves into contact with the terrain piece willtrigger the mine. Roll on the Injury Chart to see what happens to the model. The minehas the Keyword SHRAPNEL. After this, the terrain piece is no longer mined.
- De-mine: As a RISKY ACTION the Sapper can disable any mine (see Scenarios)they move in contact with. If they fail, the mine blows causing damage as per the rules.
- Forward Positions: When the Sapper is set up during standard deployment, it canbe placed up to 6” away from its player’s Deployment Zone. If deployed in this way,it must be in contact with a piece of scenery. This ability cannot be used if playing ascenario that does not allow the use of INFILTRATORS.
- Fortify: During their Activation, a Sapper can take a RISKY ACTION with +1DICE. If successful, the Sapper is considered to be in Cover until the model moves.This ACTION cannot be used if the model is in melee combat</t>
  </si>
  <si>
    <t>30x60mm Oval</t>
  </si>
  <si>
    <t>Lions can be equipped with armour (except shields) and Wind Amulets. They cannot be equipped with any other items. They do not suffer penalties for fighting unarmed.</t>
  </si>
  <si>
    <t>- Artificial Body: Created through the Jabirean alchemy, the Lions have no vitalorgans and they must be dismembered in order to kill them. All injury rolls againstthe Lion are made with -1 DICE.
- Mauling: A Downed opponent cannot stand up if it is in melee combat with aLion of Jabir (even if the Lion is Down itself ), unless it is on a 40mm or larger base.
- Lion’s Grace: Lions of Jabir may take any Dash/Jump/Climb/Diving ChargeACTION with a +1 DICE bonus.</t>
  </si>
  <si>
    <t>Janissaries can be equipped with any weapon, armour and equipment from the Iron Sultanate Armoury.</t>
  </si>
  <si>
    <t>- Strong: Janissaries ignore the effect of the Keyword HEAVY on any weaponthey wield.
- Counter-Charge: If the first ACTION a Janissary makes during their Activationis a Charge, they can add +1 DICE to their subsequent Melee Attack ACTIONSduring this Activation.</t>
  </si>
  <si>
    <t>SULTANATE, STRONG</t>
  </si>
  <si>
    <t>A Brazen Bull can be equipped with any weapon, armour and equipment from the IronSultanate Armoury. Due to its vast strength and size it can only use weapons with theKeyword HEAVY – it will simply crush weapons of normal size by accident. It can carryup to two Brazen Bull Only weapons.</t>
  </si>
  <si>
    <t>- Tough: Brazen Bulls are almost impervious to pain. They are subject to therules for TOUGH creatures.
- Strong: The Brazen Bull ignores the effect of the Keyword HEAVY on anyweapon they wield.
- Artificial Body: Created through the Jabirean alchemy, the Brazen Bulls haveno vital organs and they have to be hacked apart to kill them. All attacks againstthe Brazen Bull roll injuries with -1 DICE.
- Trample: Once during its Activation, the Brazen Bull may make an extraMelee Attack ACTION against a Downed enemy model on a 32mm or smaller base.Resolve the attack as if the Brazen Bull was armed with a Trench Club. This attackignores armour as the Brazen Bull stomps their enemies into a pulp.
- Terrifying: The Brazen Bull is a monstrous, gigantic creature that causes FEAR.</t>
  </si>
  <si>
    <t>SULTANATE, FEAR, TOUGH, STRONG</t>
  </si>
  <si>
    <t>Liuetenent (1)
--
Your warband must include a Lieutenant when it is created.</t>
  </si>
  <si>
    <t>The Lieutenant can be equipped with any weapon, armour and equipment from the New Antioch Armoury.</t>
  </si>
  <si>
    <t>- Tough: To survive for any length in the Trenches, any officer of the NewAntioch is chosen from amongst the toughest soldiers. They are subject to the rulesfor TOUGH creatures.
- On my command!: Once per Turn, as an ACTION the Lieutenant can insteadforce the opponent to activate one of their models that the Lieutenant can selectfrom amongst the models they can see. This ends the Activation of the Lieutenant.</t>
  </si>
  <si>
    <t>ELITE, NEW ANTIOCH, TOUGH</t>
  </si>
  <si>
    <t>A Cleric can be equipped with any weapon, armour and equipment from the New Antioch Armoury.</t>
  </si>
  <si>
    <t>A Shocktrooper can be equipped with any weapon, armour and equipment from the New Antioch Armoury.</t>
  </si>
  <si>
    <t>- God is With Us!: Select one friendly model within 6” of the Priest (includingthe Priest) and take a RISKY ACTION. If successful, the model immediately gainsa BLESSING MARKER.
- Onwards, Christian Soldiers!: All friendly models that are within 8” of theTrench Cleric at the start of their Activation are not affected by FEAR.</t>
  </si>
  <si>
    <t xml:space="preserve">ELITE, NEW ANTIOCH </t>
  </si>
  <si>
    <t>A Sniper Priest can be equipped with any weapon, armour and equipment from the New Antioch Armoury.</t>
  </si>
  <si>
    <t>- Aim: A Sniper Priest may take a RISKY ACTION to aim. If successful then thePriest may add +2 DICE to any Ranged attack rolls during this same Activation.
- Absolute Faith: Sniper Priests do not use their eyesight to aim at their enemies.The opponent cannot apply any BLOOD MARKERs when they use a Rangedweapon. They still suffer penalties for Range and Cover as standard.</t>
  </si>
  <si>
    <t>ELITE, NEW ANTIOCH</t>
  </si>
  <si>
    <t xml:space="preserve">- </t>
  </si>
  <si>
    <t>Each yeoman is equipped with a bolt action rifle. You can swap this rifle for anotherranged weapon of lower, equal or greater cost. If the cost is greater, you must pay the difference in ducats.
Yeomen can be equipped with any weapon, armour and equipment from the NewAntioch Armoury. At the cost of +10 ducats per model, up to two yeomen can beupgraded to Trench Moles (up to three in warbands of over 1000 ducats value), scouts who make use of tunnels that criss-cross No Man’s Land. They gain the Keyword INFILTRATOR.</t>
  </si>
  <si>
    <t>NEW ANTIOCH</t>
  </si>
  <si>
    <t>NEW ANTIOCH, INFILTRATOR</t>
  </si>
  <si>
    <t>- Shock Charge: When a Shocktrooper charges, roll 2D6 instead of 1D6and then add the highest of the two dice to their charge move.
- Assault Drill: Shocktroopers ignore the effects of Keyword HEAVYon Melee weapons. The Shocktrooper can still only carry a single HEAVYitem, unless they are STRONG</t>
  </si>
  <si>
    <t>Combat Engineers are equipped with a Shovel and Engineer Body Armour. Thisequipment and armour can never be removed. A Combat Engineer can be equippedwith any weapon or equipment from the New Antioch Armoury.
- Engineer Body Armour: Grants a -2 modifier to injury rolls made againstthe Combat Engineer (this is included in the Combat Engineer’s profile). Allweapons with keyword SHRAPNEL suffer -1 DICE on all injury rolls against theCombat Engineer and SHRAPNEL attacks do not cause extra BLOOD MARKERSon a model wearing this suit. The effects relating to SHRAPNEL work even againstattacks that ignore armour</t>
  </si>
  <si>
    <t>- Battlefield Demolition: The Engineer ignores HEAVY rules for SatchelCharges.
- Fortify: During their Activation, an Engineer can take a RISKY ACTION with+1 DICE. If successful, the engineer is considered to be in Cover until the modelmoves. This ACTION cannot be used if the model is in Melee combat.
- De-mine: As a RISKY ACTION the Engineer can disable any mine or trappedterrain they move in contact with. If they fail, the mine blows up as described inapplicable rules.</t>
  </si>
  <si>
    <t>32/40mm</t>
  </si>
  <si>
    <t>Mechanized Heavy Infantry always wear Light Machine Armour which counts asReinforced Armour (32mm Base). This is reflected in the cost and profile above. This canbe upgraded to Machine Armour (despite not being ELITE and LIMIT: 1) for +10Ducats (40mm Base). They can be equipped with any weapon, armour and equipmentfrom the New Antioch Armoury.</t>
  </si>
  <si>
    <t>- Strong: The Mechanized Heavy Infantry ignores the effect of the KeywordHEAVY on any weapon they wield.</t>
  </si>
  <si>
    <t>NEW ANTIOCH, STRONG</t>
  </si>
  <si>
    <t>The medic carries a Misericordia and a Medi-kit. They wear a gas mask and suit of standard armour (reflected on the profile above).
You cannot modify the equipment, armour and weapons of the medic in any way</t>
  </si>
  <si>
    <t>- Finish the Fallen: Due their knowledge of anatomy and physiology, medics areexperts at inflicting debilitating injuries and excruciating pain. Unless the targethas the Keyword DEMONIC or BLACK GRAIL, add +1 BONUS DICE to anyinjury rolls the medic makes in melee against opponents who are Down.
- Expert Medic: Medic adds +1 BONUS DICE whenever they use their MediKit to aid friendly models.
- Convent Conditioning: The medic is immune to FEAR.</t>
  </si>
  <si>
    <t>Lord of Tumours (1)
--
Your warband must include a Lord of Tumours or Plague Knight when it is created. If you select a Plague Knight leader, you can purchase a second Plague Knight as well.</t>
  </si>
  <si>
    <t>+4 Dice</t>
  </si>
  <si>
    <t>A Lord of Tumours can be equipped with any weapon, armour and equipment from the Black Grail Armoury</t>
  </si>
  <si>
    <t>- Beelzebub’s Touch: As long as the Lord of Tumours has onefree hand (which carries no weapons or a shield), it can make anACTION against any non-BLACK GRAIL model it is fightingin melee combat. If successful, the target model gains +D3INFECTION MARKERS. It can still fight with the other handas normal.
- Undead Fortitude: All injury rolls against the Lord ofTumours are made with -1 DICE, unless the attack has theKeyword FIRE, in which case it works normally. This modeldoes not suffer additional BLOOD MARKERS from attacks withthe Keyword GAS.
- Tough: The Lord of Tumours is extremely difficult to bringdown with conventional weapons. It is subject to the rules forTOUGH Creatures.
- Fear: The Lord of Tumours is unspeakably terrifyingin its putrid and bubonic glory and therefore causesFEAR.
- Strong: The Lord of Tumours ignores theeffect of the Keyword HEAVY on any weaponthey wield.</t>
  </si>
  <si>
    <t>BLACK GRAIL, ELITE, TOUGH, STRONG, FEAR</t>
  </si>
  <si>
    <t>Plague Knight (0-1)
--
Your warband must include a Lord of Tumours or Plague Knight when it is created. If you select a Plague Knight leader, you can purchase a second Plague Knight as well.</t>
  </si>
  <si>
    <t>A Plague Knight must always wear a suit of armour of some kind. In addition, it can be equipped with any weapon, armour and equipment from the Black Grail Armoury.</t>
  </si>
  <si>
    <t>- Undead Fortitude: All injury rolls against the Plague Knight are made with -1DICE, unless the attack has the Keyword FIRE, in which case it works normally.This model does not suffer additional BLOOD MARKERS from attacks withKeyword GAS.
- Fear: Plague Knights are unnatural, horrifying creatures and as such cause FEAR.
- Strong: Ignores the effect of the Keyword HEAVY on any weapon they wield.</t>
  </si>
  <si>
    <t>BLACK GRAIL, ELITE, FEAR, STRONG</t>
  </si>
  <si>
    <t>Corpse Guard can be equipped with any weapon, armour and equipment from the Black Grail Armoury</t>
  </si>
  <si>
    <t>- Parasitic Tick: If a Corpse Guard melee attack causes a BLOOD or INFECTIONMARKER on a creature without the Keyword BLACK GRAIL in melee combat, theCorpse Guard can remove one of their own BLOOD or INFECTION MARKERS.
- Bodyguard: If any BLACK GRAIL model within 1” of the Corpse Guard ishit by a ranged or melee weapon (excluding BLAST weapons), you can choose toredirect the hit against the Corpse Guard instead. Determine the injuries exactly asif the weapon just hit the Corpse Guard.
- Undead Fortitude: All injury rolls against the Corpse Guard are made with -1DICE, unless the attack has the Keyword FIRE, in which case it works normally.This model does not suffer additional BLOOD MARKERS from attacks with theKeyword GAS.
- Fear: Corpse Guard are unnatural, horrifying creature and as such cause FEAR.</t>
  </si>
  <si>
    <t xml:space="preserve">BLACK GRAIL, ELITE, FEAR </t>
  </si>
  <si>
    <t>30x60mm</t>
  </si>
  <si>
    <t>The Hounds never carry any type of weapons, armour or equipment. They do not suffer penalties for fighting unarmed. At the cost of +5 ducats, they cause INFECTION MARKERS with their unarmed attacks instead of BLOOD MARKERS.</t>
  </si>
  <si>
    <t>- Undead Fortitude: All injury rolls against the Hound are made with -1DICE, unless the attack has the Keyword FIRE, in which case it works normally.This model does not suffer additional BLOOD MARKERS from attacks withKeyword GAS.
- Frightening Speed: The hounds take Dash actions with +1 DICE. In addition,they can get up from being Down without any movement penalty.
- Fear: Hounds are unnatural and horrifying creatures and therefore cause FEAR.</t>
  </si>
  <si>
    <t>BLACK GRAIL, FEAR</t>
  </si>
  <si>
    <t>5" Infantry</t>
  </si>
  <si>
    <t>6" Flying</t>
  </si>
  <si>
    <t>The Thrall never carries any type of weapons, armour or equipment. They suffer no penalties to their combat ability for being unarmed.</t>
  </si>
  <si>
    <t>- Overwhelming Horde: For each friendly BLACK GRAIL model within 3” ofthe Thrall, it gains +1 DICE to its Melee attack rolls, up to maximum +4 DICE.
- Undead Fortitude: All injury rolls against the Grail Thrallare made with -1 DICE, unless the attack has the KeywordFIRE, in which case it works normally. This model doesnot suffer additional BLOOD MARKERS from attackswith Keyword GAS. Note: Fly Thralls lack this ability.
- Fear: Thralls are unnatural and horrifying creaturesand therefore cause FEAR.</t>
  </si>
  <si>
    <t>10" Flying</t>
  </si>
  <si>
    <t>Each herald may purchase ranged weapons from the Black Grail Armoury but may notwear armour or carry any equipment. They can only attack in melee combat with itsproboscis as detailed below. At the cost of +10 ducats a single herald can be given theMaddening Buzz ability (see below).</t>
  </si>
  <si>
    <t>- Infected Proboscis: Heralds suffer no penalties for fighting unarmed in meleeand they cause INFECTION MARKERS with their unarmed attacks instead ofBLOOD MARKERS. If this attack causes an INFECTION MARKER on any enemywithout the Keyword BLACK GRAIL, the Herald can remove one of their ownBLOOD MARKERS.
- Maddening Buzz (+10 ducats): Every ACTION taken by a model withoutKeyword BLACK GRAIL within 8” of a Herald is considered a RISKY ACTION.Note: This does not affect non-ACTION rolls such as Charge distance rolls, nordoes it affect ACTIONS that do not require a roll on the Action Success Chart.
- Toxic: This model does not suffer additional BLOOD MARKERS from attackswith Keyword GAS.
- Skirmisher: Heralds are fast and elusive, and thus have the KeywordSKIRMISHER. Unless engaged in melee, when an enemy model declares a chargeagainst a Herald, it can immediately move D3” in any direction (except within 1”of any enemy). After this manoeuvre, the charging model is moved as normal. Thismay lead to the charger being unable to enter into Melee.
- Fear: Heralds are unnatural and repulsive creatures and therefore cause FEAR.</t>
  </si>
  <si>
    <t>BLACK GRAIL, FEAR, SKIRMISHER</t>
  </si>
  <si>
    <t>The amalgam has six functional arms. They can carry six one-handed weapons or threedouble-handed weapons, or any combination thereof, as long as the six arms can carrythem. The amalgam uses the Black Grail Armoury for weapons – it never carries anyother gear except weapons, though one of its arms may carry a single trench shield(representing pieces of armour it has absorbed). It may not carry grenades or morethan two weapons of the same type. It can execute any ranged and melee attacks witheach of the weapons it carries during its Activation. Each count as a separate ACTIONand suffer no off-hand penalties in melee. The amalgam cannot benefit from ShieldCombo.</t>
  </si>
  <si>
    <t>- Corpulent: An Amalgam is a vast bulk of diseased flesh and is extraordinarilydifficult to kill. All injury rolls from any source against an Amalgam suffer a -2DICE penalty.
- Tough: The Amalgam is extremely difficult to bring down with conventionalweapons. It is subject to the rules for TOUGH Creatures.
- Toxic: This model does not suffer additional BLOOD MARKERS from attackswith Keyword GAS.
- Trample: Whenever the Amalgam is fighting any enemy model on a 32mm orsmaller base in melee that is Down, it can make a single additional Melee AttackACTION any time during its Activation against one Downed opponent. Resolvethe attack as if the Amalgam was armed with a Trench Club. This attack Ignoresarmour as the Amalgam stomps their enemies into pulp.
- Unstoppable: An amalgam can always move out of melee combat with anyenemy without the enemy having a chance to attack it. Additionally, it can moveout of melee combat as part of a standard move, charge or dash.
- Fear: Amalgam is a mountain of morbid, murderous flesh and therefore causesFEAR.</t>
  </si>
  <si>
    <t>BLACK GRAIL, FEAR, TOUGH</t>
  </si>
  <si>
    <t>The Praetor can be equipped with any weapons, armour and equipment from the Court Armoury.</t>
  </si>
  <si>
    <t>+3 Dice</t>
  </si>
  <si>
    <t>- Goetic Powers: You may buy up to two GOETIC Powers or Spells for thePraetor (or only one if you command a Wrath Warband).
- Tough: Demonic vitality makes the Praetor very difficult to slay. They aresubject to the rules for TOUGH Creatures.
- Strong: The Praetor possess supernatural strength and therefore has theKeyword STRONG .
- Demonic Horror: The Praetor causes FEAR.</t>
  </si>
  <si>
    <t>DEMONIC, ELITE, TOUGH, STRONG, FEAR</t>
  </si>
  <si>
    <t>The Sorcerer can be equipped with any melee weapon, armour and equipment from the Court Armoury</t>
  </si>
  <si>
    <t>- Goetic Magic: You may purchase up to three GOETIC Spells or Powers for theSorcerer and must buy at least one.
- Demonic Horror: The Sorcerer causes FEAR.
- Blessing of the Serpent Moon: GOETIC (2-6) power: Before an injury rollis made against the Sorcerer, you may use this Goetic power to deduct one fromthat injury roll per two BLOOD MARKERS used.</t>
  </si>
  <si>
    <t>THE COURT, DEMONIC, ELITE, FEAR</t>
  </si>
  <si>
    <t>The Hunter can be equipped with any melee weapons, armour (though not InfernalArmour which would disrupt the powers of the Hunter) and equipment from theCourt Armoury. The Hunter always carries the Bow of Lethe as its ranged weapon andit cannot swap or lose this weapon. It always takes the use of one of the arms of theHunter.</t>
  </si>
  <si>
    <t>- Shadow Walker: Using GOETIC (1), the Hunter can retreat from meleecombat without any of its opponents getting the chance to make attacks against it.
- Left-Hand Path: Once per Activation, as part of any single movement that theHunter takes during its Activation (Standard Move, Retreat, Charge, Dash etc.),it can use a GOETIC (1) power to walk the path between Hell and Creation.The Hunter must be touching a piece of terrain when it uses this power. Whenit does, it is immediately placed in contact with any other piece of terrain onthe battlefield, including on top of or inside terrain, if legal positions exist. Itsmovement then continues as normal. All usual movement rules persist for thismovement (moving into or out of Melee Combat, for example).The Hunter can do this multiple times during its chosen move, though it has to paythe BLOOD MARKER cost for each such jump between terrain pieces. If the Hunteruses this ability during a Charge, it does not need to take the most direct routepossible toward its target, but it still selects its target as normal (i.e. it can see thetarget when declaring a Charge).
- Oracle Beast Cloak: Once per turn, the Hunter can use this GOETIC (3)after an injury is rolled against it to negate the result (and any other effects causedby the triggering event) entirely. Effects from the triggering event, such as BLASTweapons that originally targeted the Hunter, still affect other models as normal.</t>
  </si>
  <si>
    <t>DEMONIC, ELITE, INFILTRATOR</t>
  </si>
  <si>
    <t>The Hell Knights are always equipped with a suit of Infernal Iron Armour whichis included in their cost. This armour can never be removed. Hell Knights can beequipped with any weapons and equipment from the Court Armoury.</t>
  </si>
  <si>
    <t>DEMONIC, STRONG, ELITE</t>
  </si>
  <si>
    <t>- Strong: The Hell Knights ignore the effect of the Keyword HEAVY on anyweapon they wield.
- Blood Magic: Before rolling an injury caused by the Hell Knight’s meleeor ranged attack, it can use this GOETIC(1) power to roll that injury with +1DICE. When this power is used on an injury caused by a BLAST weapon, it appliesto every injury caused by that attack ACTION.
- Goetic Powers: You may buy one GOETIC power/spell for the Hell Knight.</t>
  </si>
  <si>
    <t>Yoke fiends can be equipped with any melee weapon, armour and equipment from theCourt Armoury. They can be equipped with any one ranged weapon from the CourtArmoury that costs 30 ducats or less.</t>
  </si>
  <si>
    <t>- Hateful: When a yoke fiend is Activated, if there is an enemy model withoutthe Keyword BLACK GRAIL or DEMONIC within 12” that it can see, it must makea Charge against the closest enemy model without the Keyword BLACK GRAILor DEMONIC as its first ACTION. If it begins its Activation Down and the aboveconditions are true, it must stand and then Charge, unless it cannot stand. If itbegins its Activation in melee combat, it ignores this ability.
- Torturer: The yoke fiend can make melee attacks against friendly modelswithin 1” that don’t have the Keyword DEMONIC. When doing so, they can onlymake a single attack.</t>
  </si>
  <si>
    <t>DEMONIC</t>
  </si>
  <si>
    <t>The wretched can be equipped with any melee weapon, armour and equipment fromthe Court Armoury. None of their weapons, armour or equipment can cost more than10 ducats each. They must be equipped with at least one weapon.</t>
  </si>
  <si>
    <t>- Law of Hell: If a wretch manages to take any enemy ELITE model Out ofAction or performs a Glorious Deed, it gains its freedom and is immediatelyremoved from the battle – and from your warband – permanently. It does notcount as casualty, but your warband’s total size for this battle is reduced by one forpurposes of Morale.</t>
  </si>
  <si>
    <t>8" Flying</t>
  </si>
  <si>
    <t>A Pit Locust wears a suit of Reinforced Armour which is reflected in its profile above.They can have no other armour, weapons and equipment, except for the Crown ofHellfire. They do not suffer penalties for fighting unarmed.</t>
  </si>
  <si>
    <t>- Swarming Attack: When the Pit Locust makes a melee attack, it can make anadditional attack with its stinger if it charged during this Activation. Pit Locustssuffer no penalties for fighting unarmed, nor do they suffer penalties or restrictionsfor making Off-Hand Attacks with their stingers. The first attack made by a PitLocust has the Keyword SHRAPNEL and therefore causes an additional BLOODMARKER.
- Demonic Horror: A Pit Locust causes FEAR.</t>
  </si>
  <si>
    <t>DEMONIC, FEAR</t>
  </si>
  <si>
    <t xml:space="preserve">The Desecrated Saint is encased in nigh-impregnable Cocytus Armour reflected on theprofile above. This armour cannot be removed or lost. The Desecrated Saint has threefunctional arms. They can carry up to three melee weapons, only one of which can be atwo-handed weapon. When the Desecrated Saint makes a melee attack, it can make anattack ACTION with each arm. It does not suffer Off-Hand penalties. The DesecratedSaint can be equipped with any melee weapons from the Court Armoury. </t>
  </si>
  <si>
    <t>- Tough: Desecrated Saints are blasphemous creations with unnatural vitalityand are subject to the rules for TOUGH creatures.
- Demonic Horror: The Desecrated Saint is a blasphemous creation of Hell andcauses FEAR.
- Strong: The Desecrated Saint possess supernatural strength and therefore hasthe Keyword STRONG.
- Demonic Aura: Depending on which Deadly Sin the warband is dedicated to,the Desecrated Saint has one of the following auras:
--- Aura of Sloth: Enemy models within 8” of the Saint treat Minor Hitresults as a Down result instead. This affects models that normally treatDown results as a Minor Hit result (such as models wearing MachineArmour).
--- Aura of Envy: Enemy models within 12” of the Saint cannot Chargeenemy models that are already engaged in melee combat with one of theirallies.
--- Aura of Pride: When the Desecrated Saint ends its Activation, allenemy models within 8” of it suffer one BLOOD MARKER from the light ofthe Morningstar that the Saint emits.
--- Aura of Wrath: All friendly models within 8” of the Saint (including theSaint) roll melee attacks and to Dash with +1 DICE.
--- Aura of Lust: Enemy models within 6” of the Desecrated Saint (unlessthey have the Keyword BLACK GRAIL) gain no benefit from any armourthey wear, as they are naked before the Serpent Head of Lust in the Helldimension that the Saint projects all around it. This includes additionaleffects, such as Machine Armour’s ability to reduce Down results to MinorHit results, but not penalties or neutral effects (such as the Charging penaltyor the base size adjustment). Note: Holy Icon Shields and Armour, InfernalIron Armour or similar armour that always grant armour save are notaffected by the Aura of Lust.
--- Aura of Famine (Gluttony): Enemy models within 8” of the DesecratedSaint (unless they have the Keyword BLACK GRAIL or ARTIFICIAL) rollACTIONS with ---1 DICE.</t>
  </si>
  <si>
    <t>DEMONIC, FEAR, TOUGH, STRONG</t>
  </si>
  <si>
    <t>Upgrade</t>
  </si>
  <si>
    <t>References</t>
  </si>
  <si>
    <t>Core Rulebook v1.5</t>
  </si>
  <si>
    <t>Info</t>
  </si>
  <si>
    <t>Selection</t>
  </si>
  <si>
    <t>X</t>
  </si>
  <si>
    <t>Free</t>
  </si>
  <si>
    <t>If a "Free" Variant is granted check the Free box instead of Bought</t>
  </si>
  <si>
    <t>QTY</t>
  </si>
  <si>
    <t>Ducet</t>
  </si>
  <si>
    <t>+0 Dice</t>
  </si>
  <si>
    <t>The Sin Eater is equipped with Reinforced Armour and a 2-handed Tenderizer Maul.
You cannot alter the Sin Eater’s weapons and equipment in any way.</t>
  </si>
  <si>
    <t>- Tough: Sin Eaters are huge creatures with unnatural vitality and are subject tothe rules for TOUGH creatures.
- Devour the Guilty: As a RISKY ACTION, the Sin Eater can attempt toconsume a model, friend (in which case the ACTION is not RISKY and is donewith +1 DICE) or foe, that is on a 40mm or smaller base and is within 1”. Ifsuccessful, remove the model from the table and set aside any markers that themodel has (BLOOD, INFECTION, BLESSING etc.). While it is devoured themodel cannot be targeted by any attack or ability. When Activated, the devouredmodel may make one melee attack ACTION available to it, but the attack suffers a-3 DICE penalty when rolling to hit. A devoured model counts as being Downfor all rules purposes (including Morale) and, if it is still devoured at the end ofthe battle, it counts as being Out of Action instead. Whenever the Sin Eater isactivated, the devoured model suffers one BLOOD MARKER automatically thatcannot be avoided by any means. If the devoured model suffers a BLOOD MARKERin this way when it already has six BLOOD MARKERS, it is immediately taken Outof Action and it is no longer considered devoured. If the Sin Eater is taken Outof Action, the devoured model is placed Down where the Sin Eater was. The SinEater can only ever have one consumed model in its belly.
- Vomit: The Sin Eater attempts to purge a model it has devoured as an ACTIONwith +4 DICE. If successful, the model’s controller places the model within 1”of the Sin Eater. If no suitable space exists, the vomit fails and the model remainsdevoured. The vomited model is Down. The Sin Eater can only use this ACTION ifit has a model devoured.
- Tenderizer Maul: This weapon has the same rules as a two-handed hammerbut its huge reach means that the Sin Eater may make one Melee Attack ACTIONagainst each enemy model it is fighting in Melee</t>
  </si>
  <si>
    <t>HERETIC, FEAR, TOUGH, STRONG</t>
  </si>
  <si>
    <t>Mercenary</t>
  </si>
  <si>
    <t>Mercenaries Rules v1.4.2</t>
  </si>
  <si>
    <t>The Warlock wears Reinforced Armour. A Warlock counts as being armed with two swords in Melee combat – its arms are deadly weapons in their own right. You cannot alter the Warlock’s weapons and equipment in any way.</t>
  </si>
  <si>
    <t>- Goetic Portal: As a RISKY ACTION with +1 DICE, the Warlock can Teleportup to 6” in any direction into a free space it can see, including into melee withan enemy model. The Warlock may bring a single enemy model that is in MeleeCombat with it and has a base size of 32mm or smaller. There must be suitablespace for the Warlock (and a possible passenger which must end the teleportin Melee Combat with the Warlock) at its target destination or this teleportautomatically fails. It may not teleport out of the battlefield. It may teleport even ifit is currently Down, but remains so after the teleportation.
- Barbed Embrace: Enemies cannot Retreat from the Goetic Warlock.Additionally, if a model is able to move out of Melee Combat with the Warlockbecause of a special ability (such as the Assassin’s Dagger), they cannot.
- Unholy Horror: The Goetic Warlock causes FEAR.
- Goetic Gaze: This is an ACTION which is modified exactly the same way asa ranged attack, executed against one enemy the Warlock can see within 24”. Ifsuccessful, the model suffers one BLOOD MARKER. If the success is a CriticalSuccess, the target suffers two BLOOD MARKERS instead. This ACTION can beused against enemy models in Melee Combat without having to randomise thetarget.</t>
  </si>
  <si>
    <t>DEMONIC, ARTIFICAL, FEAR</t>
  </si>
  <si>
    <t>Observer (0-1)</t>
  </si>
  <si>
    <t>Standard Armour, Oculus Helm (counts as Combat Helmet and Gas Mask), Trench Polearm, in-built Medi-Kit. You cannot alter the Observer’s weapons and equipment in any way.</t>
  </si>
  <si>
    <t>- Lightning Speed: In Melee, the Observer may attack twice with its TrenchPolearm instead of only once.
- Temporal Fugue: Attacks that target the Observer suffer -1 DICE to hit.
- Eye of God: If the Observer fails an ACTION, you may re-roll the dice.However, if any of the dice you roll gives a result of 1, there is psychic backlash andthe Observer suffers a Down result (including any resulting BLOOD MARKERS),and their Activation immediately ends.
- Voice of God: As a RISKY ACTION, the Observer may command any modelon the board, friend or a foe, that has not been Activated this Turn. If successful,that model is compelled by the Divine Words. The Observer’s Activationimmediately ends and the target’s Activation begins immediately after</t>
  </si>
  <si>
    <t>-2 (-3)</t>
  </si>
  <si>
    <t>A Mamluk carries a Jezzail with Alchemical Ammunition. They wear a Helmet andReinforced Armour. In addition, before each battle, you may choose one of thefollowing loadouts from their personal armoury:
- Polearm and Trench Shield
- Sword and Pistol
- Two-handed sword (Mamluk ignores the Keyword HEAVY on this weapon)</t>
  </si>
  <si>
    <t>- Sworn Sword: Mamluks can form a FIRETEAM with any one ELITE model inthe Warband they are part of. This FIRETEAM is always in addition to any otherFIRETEAM(s) the Warband is allowed to form. If a Mamluk joins a New AntiochFIRETEAM, the model benefits from the Co-ordinated Fireteam special rules.
- Martial Prowess: Mamluks are disciples of Furūsiyya, the Knightly Disciplinepassed on through generations, they practice ceaselessly and have few equals. Thisgives their Jezzails the Keyword ASSAULT as well as the Shield Combo ability.Additionally, they suffer no penalties for fighting with off-hand weapons in melee.
- Arabian Destrier: Unless the scenario prohibits use of the special deploymentof INFILTRATORS, you may deploy the Mamluk on any table edge as long as theyare at least 8” away from any enemy model after INFILTRATORS are deployed.Mamluks can also be deployed in your own deployment zone as standard.</t>
  </si>
  <si>
    <t>-1</t>
  </si>
  <si>
    <t>The Medic carries a Misericordia and a Medi-kit. They wear a gas mask and suit of standard armour (reflected on the profile above). You cannot modify the equipment, armour and weapons of the Medic in any way.</t>
  </si>
  <si>
    <t>- Finish the Fallen: Due to their knowledge of anatomy and physiology, medicsare experts at inflicting debilitating injuries and excruciating pain. Unless the targethas the Keyword DEMONIC or BLACK GRAIL, add +1 DICE to any injury rollsthe Medic makes in melee against opponents who are Down.
- Expert Medic: The Medic adds +1 DICE whenever they use their Medi-Kit toaid friendly models.</t>
  </si>
  <si>
    <t>-2</t>
  </si>
  <si>
    <t>The Witchburner is equipped with Reinforced Armour, wears a Helmet and carries a War Gavel (see below). You cannot alter their armour, weapons or equipment in any way.</t>
  </si>
  <si>
    <t xml:space="preserve">- Divine Judgement: The Witchburner can select any model in the opposingwarband within 24” (even if hidden or out of sight) and bring the Judgement ofHeaven upon them with a Litany of Condemnation. This is a RISKY ACTION.If successful, the model suffers one BLOOD MARKER (models with the KeywordHERETIC, BLACK GRAIL or DEMONIC suffer two BLOOD MARKERS) as itbursts into celestial flames. This holy fire even affects units that are immune toFIRE weapons.
- Ceremonial Duty: The Witchburner has taken vows to persecute heretics withextreme prejudice. Nothing will stop this holy task. The Witchburner is immuneto FEAR.
- Dignified Conduct: Due to the dignity of their status, the Witchburnercannot take the Dash ACTION. </t>
  </si>
  <si>
    <t>Gavel of Justice</t>
  </si>
  <si>
    <t>Witchburner Only</t>
  </si>
  <si>
    <t>If the Witchburner hits an enemy with the Gavel of Justice, the target of the attack automatically sustains Divine Judgement as explained in the Witchburner’s Abilities, even if the attack did no damage otherwise. This does not count as the Witchburner having used the Divine Judgement ACTION. Thus the Witchburner can potentially cause multiple Divine Judgements during a single Activation.</t>
  </si>
  <si>
    <t>Witchburner (0-1)</t>
  </si>
  <si>
    <t>The Communicant is armed with an anti-materiel rifle and a helmet. They count as being armed with two Trench clubs in Melee combat – its fists are deadly weaponsin their own right. Their flesh is hard as iron, so Communicants are considered to bewearing Standard Armour as noted in their profile. You cannot alter their weapons andequipment in any way.</t>
  </si>
  <si>
    <t>- Strong: The Communicant ignores the effect of the Keyword HEAVY on anyweapon they wield.
- Tough: Communicants are creatures with unnatural vitality and are subject tothe rules for TOUGH creatures.
- Miracle of Regeneration: At the Start of the Activation a Communicant mayremove one BLOOD MARKER from themselves if they have any.</t>
  </si>
  <si>
    <t>TOUGH, STRONG</t>
  </si>
  <si>
    <t>Communicant Anti Tank (0-1)</t>
  </si>
  <si>
    <t>Mendelist Ammo Monk (0-1)</t>
  </si>
  <si>
    <t>The Monk has no weapons. They wear a gas mask and carry the Ammunition Sacrament (see below). You may not change their armaments in any way.</t>
  </si>
  <si>
    <t>- Faithful Followers: When a friendly model within 1” of the Monk is Activated, you can declare that the Monk is Activated at the same time. You maythen use the Monk before taking any ACTION or movement with the model you originally Activated. This does not allow you to Activate the Monk more than onceper Turn.
- The Ammunition Sacrement: As a RISKY ACTION, the Monk can providea friendly model within 1” of it with one of the following benefits. The chosenbenefit lasts until the end of the targeted model’s Activation this Turn: 
--- Bullet of the Guided Path: Whenever this model makes an Attack with a Ranged Weapon, add +1 DICE to hit. 
--- Cartridge of His Wrath: Add the Keywords SHRAPNEL and BLAST 2” to every Ranged Weapon this model is equipped with. 
--- Echo of His Word: Whenever this model makes an Attack with a Ranged Weapon, add +1 to injury rolls caused by that Attack.</t>
  </si>
  <si>
    <t>Trench Crusade Warband Builder</t>
  </si>
  <si>
    <t>What is Trench Crusade</t>
  </si>
  <si>
    <t>Trench Crusade is a tabletop wargame set in an alternate World War I where the forces of Heaven and Hell battle in the trenches.</t>
  </si>
  <si>
    <t>How to use this file</t>
  </si>
  <si>
    <t>There are a lot of tabs here so lets break down how to use this Warband builder. Lets start with a description of the tabs and then how you use them.</t>
  </si>
  <si>
    <t>This tab will display the warband you are actively using in play, with quick reference rules.</t>
  </si>
  <si>
    <t>This tab is where you track your warband. You can have more models here than you choose to play with at any given time.</t>
  </si>
  <si>
    <t>This tab is where you track your equipment. Items, weapons, armor, gear, upgrades, they are all tracked here.</t>
  </si>
  <si>
    <t>This is a quick reference for game play. Its not needed to use this worksheet, but it should be handy.</t>
  </si>
  <si>
    <t>Only Warband Sheet, Reserve Warband, and Reserve Wargear have areas for you to input data or select from dropdown menus. The cells that are light grey are the ones for you to interact with. All the others are either for reference, or contain excel formulas that will pull information based on your selections.</t>
  </si>
  <si>
    <t>- Warband Sheet</t>
  </si>
  <si>
    <t>- Reserve Warband</t>
  </si>
  <si>
    <t>- Reserve Wargear</t>
  </si>
  <si>
    <t>- Glorious Deeds</t>
  </si>
  <si>
    <t>- Remaining Tabs</t>
  </si>
  <si>
    <t>- What tabs do I modify?</t>
  </si>
  <si>
    <t>*Note: This worksheet assumes you are starting with 700 ducets per the basic rules. If you want to start with a different amount, make sure to change the starting Ducet value on this sheet, under the Campaign Battle Log.</t>
  </si>
  <si>
    <r>
      <rPr>
        <sz val="10"/>
        <color rgb="FF0070C0"/>
        <rFont val="Arial"/>
        <family val="2"/>
        <scheme val="minor"/>
      </rPr>
      <t>https://www.trenchcrusade.com</t>
    </r>
    <r>
      <rPr>
        <sz val="10"/>
        <color rgb="FFFFC000"/>
        <rFont val="Arial"/>
        <family val="2"/>
        <scheme val="minor"/>
      </rPr>
      <t xml:space="preserve">
Trench Crusade is a skirmish-scale tabletop miniatures game that will plunge players deep into a horrifying alternate timeline. During the Crusades a heretical band of Templars dared defy the Almighty and, casting aside their sacred vows, unleashed the forces of Hell upon the Earth. Over 800 years later, in the Year of Our Lord 1914, this brutal, merciless war between the forces of Heaven and Hell rages on. This is not just a fight for survival, but a cataclysmic struggle that will decide the very fate of humanity's soul.</t>
    </r>
  </si>
  <si>
    <t>Each of the factions are represented here with two tabs. Troops and Equipment. You can probably guess what they contain. These are copied from various rulebooks and are used to populate the data in Warband Sheet, Reserve Warband, and Reserve Wargear. 
You can use these as a quick reference as well!</t>
  </si>
  <si>
    <t>Building your warband</t>
  </si>
  <si>
    <t>Credits</t>
  </si>
  <si>
    <r>
      <t xml:space="preserve">First thank you to EliwoodTachi for sharing all of his work. All of this is built on top of what he did.
Second, thank you to the great community (players, mods, developers) behind Trench Crusade. If you haven't been to their discord, I recommend it!
</t>
    </r>
    <r>
      <rPr>
        <sz val="11"/>
        <color theme="4" tint="-0.249977111117893"/>
        <rFont val="Arial"/>
        <family val="2"/>
        <scheme val="minor"/>
      </rPr>
      <t>https://discord.gg/trenchcrusade</t>
    </r>
    <r>
      <rPr>
        <sz val="11"/>
        <color rgb="FFFFC000"/>
        <rFont val="Arial"/>
        <family val="2"/>
        <scheme val="minor"/>
      </rPr>
      <t xml:space="preserve">
</t>
    </r>
  </si>
  <si>
    <r>
      <rPr>
        <sz val="14"/>
        <color rgb="FFFFC000"/>
        <rFont val="Arial"/>
        <family val="2"/>
        <scheme val="minor"/>
      </rPr>
      <t xml:space="preserve">3) </t>
    </r>
    <r>
      <rPr>
        <sz val="11"/>
        <color rgb="FFFFC000"/>
        <rFont val="Arial"/>
        <family val="2"/>
        <scheme val="minor"/>
      </rPr>
      <t>You will see that the costs for these items are automatically deducted.</t>
    </r>
  </si>
  <si>
    <r>
      <rPr>
        <sz val="14"/>
        <color rgb="FFFFC000"/>
        <rFont val="Arial"/>
        <family val="2"/>
        <scheme val="minor"/>
      </rPr>
      <t xml:space="preserve">1) </t>
    </r>
    <r>
      <rPr>
        <sz val="11"/>
        <color rgb="FFFFC000"/>
        <rFont val="Arial"/>
        <family val="2"/>
        <scheme val="minor"/>
      </rPr>
      <t xml:space="preserve">First select the faction you wish to play in the </t>
    </r>
    <r>
      <rPr>
        <b/>
        <sz val="11"/>
        <color rgb="FFFFC000"/>
        <rFont val="Arial"/>
        <family val="2"/>
        <scheme val="minor"/>
      </rPr>
      <t>Warband Sheet</t>
    </r>
    <r>
      <rPr>
        <sz val="11"/>
        <color rgb="FFFFC000"/>
        <rFont val="Arial"/>
        <family val="2"/>
        <scheme val="minor"/>
      </rPr>
      <t>. This will filter out all the models and gear that are not relevant to you.</t>
    </r>
  </si>
  <si>
    <r>
      <rPr>
        <sz val="14"/>
        <color rgb="FFFFC000"/>
        <rFont val="Arial"/>
        <family val="2"/>
        <scheme val="minor"/>
      </rPr>
      <t xml:space="preserve">2) </t>
    </r>
    <r>
      <rPr>
        <sz val="11"/>
        <color rgb="FFFFC000"/>
        <rFont val="Arial"/>
        <family val="2"/>
        <scheme val="minor"/>
      </rPr>
      <t xml:space="preserve">Go to either of the </t>
    </r>
    <r>
      <rPr>
        <b/>
        <sz val="11"/>
        <color rgb="FFFFC000"/>
        <rFont val="Arial"/>
        <family val="2"/>
        <scheme val="minor"/>
      </rPr>
      <t>Reserve</t>
    </r>
    <r>
      <rPr>
        <sz val="11"/>
        <color rgb="FFFFC000"/>
        <rFont val="Arial"/>
        <family val="2"/>
        <scheme val="minor"/>
      </rPr>
      <t xml:space="preserve"> sheets and purchase the models and gear you want to use.</t>
    </r>
  </si>
  <si>
    <r>
      <rPr>
        <sz val="14"/>
        <color rgb="FFFFC000"/>
        <rFont val="Arial"/>
        <family val="2"/>
        <scheme val="minor"/>
      </rPr>
      <t>4)</t>
    </r>
    <r>
      <rPr>
        <sz val="11"/>
        <color rgb="FFFFC000"/>
        <rFont val="Arial"/>
        <family val="2"/>
        <scheme val="minor"/>
      </rPr>
      <t xml:space="preserve"> Return to the</t>
    </r>
    <r>
      <rPr>
        <b/>
        <sz val="11"/>
        <color rgb="FFFFC000"/>
        <rFont val="Arial"/>
        <family val="2"/>
        <scheme val="minor"/>
      </rPr>
      <t xml:space="preserve"> Warband Sheet</t>
    </r>
    <r>
      <rPr>
        <sz val="11"/>
        <color rgb="FFFFC000"/>
        <rFont val="Arial"/>
        <family val="2"/>
        <scheme val="minor"/>
      </rPr>
      <t xml:space="preserve"> and in the Elite and Troop sections select what you are going to use from your Reserves.
Troops and Elites are selected via a dropdown menu under Name
Gear is selected from a dropdown menu under Reserve Equipment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</si>
</sst>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3" x14ac:knownFonts="1">
    <font>
      <sz val="10"/>
      <color rgb="FF000000"/>
      <name val="Arial"/>
      <scheme val="minor"/>
    </font>
    <font>
      <b/>
      <sz val="10"/>
      <color theme="1"/>
      <name val="Arial"/>
      <family val="2"/>
    </font>
    <font>
      <i/>
      <sz val="14"/>
      <color rgb="FFFF0000"/>
      <name val="Arial"/>
      <family val="2"/>
    </font>
    <font>
      <sz val="10"/>
      <color theme="1"/>
      <name val="Arial"/>
      <family val="2"/>
      <scheme val="minor"/>
    </font>
    <font>
      <b/>
      <sz val="15"/>
      <color theme="1"/>
      <name val="Arial"/>
      <family val="2"/>
      <scheme val="minor"/>
    </font>
    <font>
      <sz val="10"/>
      <color theme="1"/>
      <name val="Arial"/>
      <family val="2"/>
    </font>
    <font>
      <sz val="25"/>
      <color theme="1"/>
      <name val="Arial"/>
      <family val="2"/>
    </font>
    <font>
      <b/>
      <sz val="10"/>
      <color theme="1"/>
      <name val="Arial"/>
      <family val="2"/>
      <scheme val="minor"/>
    </font>
    <font>
      <b/>
      <u/>
      <sz val="10"/>
      <color theme="1"/>
      <name val="Arial"/>
      <family val="2"/>
    </font>
    <font>
      <b/>
      <sz val="24"/>
      <color rgb="FFFF0000"/>
      <name val="Arial"/>
      <family val="2"/>
    </font>
    <font>
      <b/>
      <sz val="10"/>
      <color rgb="FF000000"/>
      <name val="Arial"/>
      <family val="2"/>
      <scheme val="minor"/>
    </font>
    <font>
      <b/>
      <sz val="14"/>
      <color theme="0"/>
      <name val="Arial"/>
      <family val="2"/>
    </font>
    <font>
      <i/>
      <sz val="10"/>
      <color rgb="FFFF0000"/>
      <name val="Arial"/>
      <family val="2"/>
    </font>
    <font>
      <sz val="10"/>
      <color theme="6"/>
      <name val="Arial"/>
      <family val="2"/>
      <scheme val="minor"/>
    </font>
    <font>
      <b/>
      <sz val="10"/>
      <color theme="6"/>
      <name val="Arial"/>
      <family val="2"/>
    </font>
    <font>
      <b/>
      <sz val="10"/>
      <color theme="6"/>
      <name val="Arial"/>
      <family val="2"/>
      <scheme val="minor"/>
    </font>
    <font>
      <b/>
      <i/>
      <sz val="10"/>
      <color theme="6"/>
      <name val="Arial"/>
      <family val="2"/>
      <scheme val="minor"/>
    </font>
    <font>
      <i/>
      <sz val="10"/>
      <color theme="6"/>
      <name val="Arial"/>
      <family val="2"/>
      <scheme val="minor"/>
    </font>
    <font>
      <sz val="10"/>
      <color theme="6"/>
      <name val="Arial"/>
      <family val="2"/>
    </font>
    <font>
      <i/>
      <sz val="10"/>
      <color theme="6"/>
      <name val="Arial"/>
      <family val="2"/>
    </font>
    <font>
      <b/>
      <i/>
      <sz val="10"/>
      <color theme="6"/>
      <name val="Arial"/>
      <family val="2"/>
    </font>
    <font>
      <sz val="8"/>
      <name val="Arial"/>
      <family val="2"/>
      <scheme val="minor"/>
    </font>
    <font>
      <b/>
      <u/>
      <sz val="10"/>
      <color theme="6"/>
      <name val="Arial"/>
      <family val="2"/>
      <scheme val="minor"/>
    </font>
    <font>
      <b/>
      <sz val="8"/>
      <color theme="6"/>
      <name val="Arial"/>
      <family val="2"/>
      <scheme val="minor"/>
    </font>
    <font>
      <sz val="8"/>
      <color theme="6"/>
      <name val="Arial"/>
      <family val="2"/>
      <scheme val="minor"/>
    </font>
    <font>
      <i/>
      <sz val="9"/>
      <color theme="0"/>
      <name val="Arial"/>
      <family val="2"/>
    </font>
    <font>
      <sz val="10"/>
      <color theme="5" tint="-0.249977111117893"/>
      <name val="Arial"/>
      <family val="2"/>
      <scheme val="minor"/>
    </font>
    <font>
      <sz val="10"/>
      <name val="Arial"/>
      <family val="2"/>
      <scheme val="minor"/>
    </font>
    <font>
      <b/>
      <i/>
      <sz val="14"/>
      <color theme="6"/>
      <name val="Arial"/>
      <family val="2"/>
      <scheme val="minor"/>
    </font>
    <font>
      <b/>
      <i/>
      <sz val="14"/>
      <name val="Arial"/>
      <family val="2"/>
      <scheme val="minor"/>
    </font>
    <font>
      <b/>
      <sz val="12"/>
      <color theme="6"/>
      <name val="Arial"/>
      <family val="2"/>
      <scheme val="minor"/>
    </font>
    <font>
      <b/>
      <sz val="16"/>
      <color theme="6"/>
      <name val="Arial"/>
      <family val="2"/>
      <scheme val="minor"/>
    </font>
    <font>
      <i/>
      <sz val="11"/>
      <color theme="6"/>
      <name val="Arial"/>
      <family val="2"/>
      <scheme val="minor"/>
    </font>
    <font>
      <sz val="10"/>
      <color rgb="FFFFC000"/>
      <name val="Arial"/>
      <family val="2"/>
      <scheme val="minor"/>
    </font>
    <font>
      <i/>
      <sz val="8"/>
      <color theme="6"/>
      <name val="Arial"/>
      <family val="2"/>
      <scheme val="minor"/>
    </font>
    <font>
      <sz val="22"/>
      <color theme="6"/>
      <name val="Arial"/>
      <family val="2"/>
      <scheme val="minor"/>
    </font>
    <font>
      <b/>
      <sz val="10"/>
      <color rgb="FFFF0000"/>
      <name val="Arial"/>
      <family val="2"/>
      <scheme val="minor"/>
    </font>
    <font>
      <i/>
      <sz val="10"/>
      <color rgb="FFFF0000"/>
      <name val="Arial"/>
      <family val="2"/>
      <scheme val="minor"/>
    </font>
    <font>
      <sz val="10"/>
      <color rgb="FFFF0000"/>
      <name val="Arial"/>
      <family val="2"/>
      <scheme val="minor"/>
    </font>
    <font>
      <sz val="8"/>
      <color rgb="FFFF0000"/>
      <name val="Arial"/>
      <family val="2"/>
      <scheme val="minor"/>
    </font>
    <font>
      <i/>
      <sz val="16"/>
      <color theme="0"/>
      <name val="Arial"/>
      <family val="2"/>
    </font>
    <font>
      <b/>
      <sz val="16"/>
      <color rgb="FF000000"/>
      <name val="Arial"/>
      <family val="2"/>
      <scheme val="minor"/>
    </font>
    <font>
      <sz val="8"/>
      <color rgb="FFFFC000"/>
      <name val="Arial"/>
      <family val="2"/>
      <scheme val="minor"/>
    </font>
    <font>
      <b/>
      <sz val="9"/>
      <color rgb="FFFFC000"/>
      <name val="Arial"/>
      <family val="2"/>
    </font>
    <font>
      <b/>
      <i/>
      <sz val="9"/>
      <color rgb="FFFFC000"/>
      <name val="Arial"/>
      <family val="2"/>
    </font>
    <font>
      <sz val="10"/>
      <color theme="1" tint="0.14999847407452621"/>
      <name val="Arial"/>
      <family val="2"/>
      <scheme val="minor"/>
    </font>
    <font>
      <b/>
      <sz val="18"/>
      <color rgb="FFFF0000"/>
      <name val="Arial"/>
      <family val="2"/>
    </font>
    <font>
      <b/>
      <sz val="16"/>
      <color theme="3"/>
      <name val="Arial"/>
      <family val="2"/>
    </font>
    <font>
      <b/>
      <sz val="18"/>
      <color theme="4" tint="-0.499984740745262"/>
      <name val="Arial"/>
      <family val="2"/>
    </font>
    <font>
      <b/>
      <u/>
      <sz val="10"/>
      <color rgb="FFFFC000"/>
      <name val="Arial"/>
      <family val="2"/>
    </font>
    <font>
      <b/>
      <sz val="10"/>
      <color rgb="FFFFC000"/>
      <name val="Arial"/>
      <family val="2"/>
    </font>
    <font>
      <b/>
      <sz val="10"/>
      <color rgb="FFFFC000"/>
      <name val="Arial"/>
      <family val="2"/>
      <scheme val="minor"/>
    </font>
    <font>
      <sz val="11"/>
      <color rgb="FFFFC000"/>
      <name val="Arial"/>
      <family val="2"/>
      <scheme val="minor"/>
    </font>
    <font>
      <b/>
      <sz val="11"/>
      <color rgb="FFFFC000"/>
      <name val="Arial"/>
      <family val="2"/>
      <scheme val="minor"/>
    </font>
    <font>
      <b/>
      <sz val="11"/>
      <color rgb="FFFFC000"/>
      <name val="Arial"/>
      <family val="2"/>
    </font>
    <font>
      <b/>
      <sz val="16"/>
      <name val="Arial"/>
      <family val="2"/>
      <scheme val="minor"/>
    </font>
    <font>
      <b/>
      <i/>
      <sz val="11"/>
      <name val="Arial"/>
      <family val="2"/>
      <scheme val="minor"/>
    </font>
    <font>
      <sz val="10"/>
      <color rgb="FFFFC000"/>
      <name val="Arial"/>
      <family val="2"/>
    </font>
    <font>
      <b/>
      <sz val="12"/>
      <name val="Arial"/>
      <family val="2"/>
      <scheme val="minor"/>
    </font>
    <font>
      <sz val="10"/>
      <color rgb="FF000000"/>
      <name val="Arial"/>
      <family val="2"/>
      <scheme val="minor"/>
    </font>
    <font>
      <b/>
      <i/>
      <sz val="11"/>
      <color rgb="FFFFC000"/>
      <name val="Arial"/>
      <family val="2"/>
      <scheme val="minor"/>
    </font>
    <font>
      <b/>
      <sz val="11"/>
      <color theme="6"/>
      <name val="Arial"/>
      <family val="2"/>
      <scheme val="minor"/>
    </font>
    <font>
      <sz val="17"/>
      <color theme="1" tint="0.14999847407452621"/>
      <name val="Arial"/>
      <family val="2"/>
    </font>
    <font>
      <b/>
      <sz val="10"/>
      <color theme="1" tint="0.14999847407452621"/>
      <name val="Arial"/>
      <family val="2"/>
    </font>
    <font>
      <sz val="25"/>
      <color theme="1" tint="0.14999847407452621"/>
      <name val="Arial"/>
      <family val="2"/>
    </font>
    <font>
      <sz val="10"/>
      <color theme="1" tint="0.14999847407452621"/>
      <name val="Arial"/>
      <family val="2"/>
    </font>
    <font>
      <b/>
      <u/>
      <sz val="10"/>
      <color theme="1" tint="0.14999847407452621"/>
      <name val="Arial"/>
      <family val="2"/>
    </font>
    <font>
      <b/>
      <sz val="16"/>
      <color rgb="FFFFC000"/>
      <name val="Arial"/>
      <family val="2"/>
      <scheme val="minor"/>
    </font>
    <font>
      <sz val="10"/>
      <color theme="4" tint="0.39997558519241921"/>
      <name val="Arial"/>
      <family val="2"/>
      <scheme val="minor"/>
    </font>
    <font>
      <b/>
      <sz val="10"/>
      <color theme="4" tint="0.39997558519241921"/>
      <name val="Arial"/>
      <family val="2"/>
      <scheme val="minor"/>
    </font>
    <font>
      <b/>
      <sz val="10"/>
      <color theme="4" tint="0.39997558519241921"/>
      <name val="Arial"/>
      <family val="2"/>
    </font>
    <font>
      <b/>
      <sz val="18"/>
      <color theme="4" tint="-0.499984740745262"/>
      <name val="Arial"/>
      <family val="2"/>
      <scheme val="minor"/>
    </font>
    <font>
      <sz val="11"/>
      <color rgb="FFFF0000"/>
      <name val="Arial"/>
      <family val="2"/>
    </font>
    <font>
      <b/>
      <sz val="16"/>
      <color rgb="FFFF0000"/>
      <name val="Arial"/>
      <family val="2"/>
    </font>
    <font>
      <sz val="11"/>
      <name val="Arial"/>
      <family val="2"/>
      <scheme val="minor"/>
    </font>
    <font>
      <sz val="11"/>
      <name val="Arial"/>
      <family val="2"/>
    </font>
    <font>
      <b/>
      <sz val="10"/>
      <name val="Arial"/>
      <family val="2"/>
    </font>
    <font>
      <b/>
      <sz val="18"/>
      <color theme="4" tint="0.39997558519241921"/>
      <name val="Arial"/>
      <family val="2"/>
      <scheme val="minor"/>
    </font>
    <font>
      <b/>
      <sz val="18"/>
      <color rgb="FFFFC000"/>
      <name val="Arial"/>
      <family val="2"/>
      <scheme val="minor"/>
    </font>
    <font>
      <b/>
      <sz val="18"/>
      <color theme="6"/>
      <name val="Arial"/>
      <family val="2"/>
    </font>
    <font>
      <b/>
      <sz val="14"/>
      <color theme="1" tint="0.14999847407452621"/>
      <name val="Arial"/>
      <family val="2"/>
    </font>
    <font>
      <i/>
      <sz val="10"/>
      <color theme="1" tint="0.14999847407452621"/>
      <name val="Arial"/>
      <family val="2"/>
    </font>
    <font>
      <b/>
      <i/>
      <sz val="33"/>
      <color theme="1" tint="0.14999847407452621"/>
      <name val="Arial"/>
      <family val="2"/>
    </font>
    <font>
      <i/>
      <sz val="14"/>
      <color theme="1" tint="0.14999847407452621"/>
      <name val="Arial"/>
      <family val="2"/>
    </font>
    <font>
      <sz val="8"/>
      <color rgb="FFFFC000"/>
      <name val="Arial"/>
      <family val="2"/>
    </font>
    <font>
      <sz val="22"/>
      <color rgb="FFFFC000"/>
      <name val="Arial"/>
      <family val="2"/>
      <scheme val="minor"/>
    </font>
    <font>
      <sz val="18"/>
      <color theme="6"/>
      <name val="Arial"/>
      <family val="2"/>
      <scheme val="minor"/>
    </font>
    <font>
      <b/>
      <i/>
      <sz val="12"/>
      <color rgb="FFFFC000"/>
      <name val="Arial"/>
      <family val="2"/>
      <scheme val="minor"/>
    </font>
    <font>
      <b/>
      <sz val="12"/>
      <name val="Arial"/>
      <family val="2"/>
    </font>
    <font>
      <sz val="12"/>
      <color theme="1"/>
      <name val="Arial"/>
      <family val="2"/>
      <scheme val="minor"/>
    </font>
    <font>
      <sz val="12"/>
      <color rgb="FFFFC000"/>
      <name val="Arial"/>
      <family val="2"/>
    </font>
    <font>
      <sz val="12"/>
      <color rgb="FFFFC000"/>
      <name val="Arial"/>
      <family val="2"/>
      <scheme val="minor"/>
    </font>
    <font>
      <sz val="10"/>
      <color theme="3" tint="0.14999847407452621"/>
      <name val="Arial"/>
      <family val="2"/>
      <scheme val="minor"/>
    </font>
    <font>
      <i/>
      <sz val="11"/>
      <color rgb="FFFFC000"/>
      <name val="Arial"/>
      <family val="2"/>
      <scheme val="minor"/>
    </font>
    <font>
      <sz val="12"/>
      <color rgb="FF000000"/>
      <name val="Arial"/>
      <family val="2"/>
      <scheme val="minor"/>
    </font>
    <font>
      <sz val="11"/>
      <color rgb="FFFFC000"/>
      <name val="Arial"/>
      <family val="2"/>
    </font>
    <font>
      <b/>
      <sz val="12"/>
      <color rgb="FFFFC000"/>
      <name val="Arial"/>
      <family val="2"/>
      <scheme val="minor"/>
    </font>
    <font>
      <sz val="11"/>
      <color rgb="FF0070C0"/>
      <name val="Arial"/>
      <family val="2"/>
      <scheme val="minor"/>
    </font>
    <font>
      <b/>
      <sz val="24"/>
      <color rgb="FFFF0000"/>
      <name val="Arial"/>
      <family val="2"/>
      <scheme val="minor"/>
    </font>
    <font>
      <sz val="10"/>
      <color rgb="FF0070C0"/>
      <name val="Arial"/>
      <family val="2"/>
      <scheme val="minor"/>
    </font>
    <font>
      <b/>
      <u/>
      <sz val="16"/>
      <color rgb="FFFFC000"/>
      <name val="Arial"/>
      <family val="2"/>
      <scheme val="minor"/>
    </font>
    <font>
      <sz val="11"/>
      <color theme="4" tint="-0.249977111117893"/>
      <name val="Arial"/>
      <family val="2"/>
      <scheme val="minor"/>
    </font>
    <font>
      <sz val="14"/>
      <color rgb="FFFFC000"/>
      <name val="Arial"/>
      <family val="2"/>
      <scheme val="minor"/>
    </font>
  </fonts>
  <fills count="18">
    <fill>
      <patternFill patternType="none"/>
    </fill>
    <fill>
      <patternFill patternType="gray125"/>
    </fill>
    <fill>
      <patternFill patternType="solid">
        <fgColor theme="3"/>
        <bgColor indexed="64"/>
      </patternFill>
    </fill>
    <fill>
      <patternFill patternType="solid">
        <fgColor theme="3" tint="0.499984740745262"/>
        <bgColor indexed="64"/>
      </patternFill>
    </fill>
    <fill>
      <patternFill patternType="solid">
        <fgColor theme="4"/>
        <bgColor indexed="64"/>
      </patternFill>
    </fill>
    <fill>
      <patternFill patternType="solid">
        <fgColor theme="1" tint="0.14999847407452621"/>
        <bgColor indexed="64"/>
      </patternFill>
    </fill>
    <fill>
      <patternFill patternType="solid">
        <fgColor theme="3" tint="0.499984740745262"/>
        <bgColor rgb="FFD9D9D9"/>
      </patternFill>
    </fill>
    <fill>
      <patternFill patternType="solid">
        <fgColor theme="3" tint="0.34998626667073579"/>
        <bgColor indexed="64"/>
      </patternFill>
    </fill>
    <fill>
      <patternFill patternType="solid">
        <fgColor rgb="FFFFC000"/>
        <bgColor indexed="64"/>
      </patternFill>
    </fill>
    <fill>
      <patternFill patternType="solid">
        <fgColor theme="3" tint="0.249977111117893"/>
        <bgColor indexed="64"/>
      </patternFill>
    </fill>
    <fill>
      <patternFill patternType="solid">
        <fgColor theme="1"/>
        <bgColor indexed="64"/>
      </patternFill>
    </fill>
    <fill>
      <patternFill patternType="solid">
        <fgColor theme="5" tint="-0.499984740745262"/>
        <bgColor indexed="64"/>
      </patternFill>
    </fill>
    <fill>
      <patternFill patternType="solid">
        <fgColor theme="5" tint="-0.499984740745262"/>
        <bgColor rgb="FFFF0000"/>
      </patternFill>
    </fill>
    <fill>
      <patternFill patternType="solid">
        <fgColor theme="3" tint="0.14999847407452621"/>
        <bgColor indexed="64"/>
      </patternFill>
    </fill>
    <fill>
      <patternFill patternType="solid">
        <fgColor theme="2" tint="-0.499984740745262"/>
        <bgColor indexed="64"/>
      </patternFill>
    </fill>
    <fill>
      <patternFill patternType="solid">
        <fgColor theme="1" tint="4.9989318521683403E-2"/>
        <bgColor indexed="64"/>
      </patternFill>
    </fill>
    <fill>
      <patternFill patternType="solid">
        <fgColor theme="1" tint="0.499984740745262"/>
        <bgColor indexed="64"/>
      </patternFill>
    </fill>
    <fill>
      <patternFill patternType="solid">
        <fgColor theme="1" tint="0.249977111117893"/>
        <bgColor indexed="64"/>
      </patternFill>
    </fill>
  </fills>
  <borders count="53">
    <border>
      <left/>
      <right/>
      <top/>
      <bottom/>
      <diagonal/>
    </border>
    <border>
      <left/>
      <right/>
      <top/>
      <bottom style="medium">
        <color indexed="64"/>
      </bottom>
      <diagonal/>
    </border>
    <border>
      <left style="medium">
        <color indexed="64"/>
      </left>
      <right/>
      <top/>
      <bottom/>
      <diagonal/>
    </border>
    <border>
      <left style="medium">
        <color indexed="64"/>
      </left>
      <right/>
      <top/>
      <bottom style="medium">
        <color indexed="64"/>
      </bottom>
      <diagonal/>
    </border>
    <border>
      <left style="thin">
        <color theme="1"/>
      </left>
      <right style="thin">
        <color theme="1"/>
      </right>
      <top style="thin">
        <color theme="1"/>
      </top>
      <bottom style="thin">
        <color theme="1"/>
      </bottom>
      <diagonal/>
    </border>
    <border>
      <left/>
      <right/>
      <top style="medium">
        <color indexed="64"/>
      </top>
      <bottom/>
      <diagonal/>
    </border>
    <border>
      <left/>
      <right/>
      <top style="thin">
        <color theme="1"/>
      </top>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style="thin">
        <color theme="1"/>
      </right>
      <top/>
      <bottom style="thin">
        <color theme="1"/>
      </bottom>
      <diagonal/>
    </border>
    <border>
      <left/>
      <right/>
      <top style="thin">
        <color theme="0"/>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medium">
        <color indexed="64"/>
      </bottom>
      <diagonal/>
    </border>
    <border>
      <left style="medium">
        <color indexed="64"/>
      </left>
      <right/>
      <top style="thin">
        <color auto="1"/>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auto="1"/>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thin">
        <color auto="1"/>
      </bottom>
      <diagonal/>
    </border>
    <border>
      <left style="thin">
        <color auto="1"/>
      </left>
      <right/>
      <top style="thin">
        <color auto="1"/>
      </top>
      <bottom style="medium">
        <color indexed="64"/>
      </bottom>
      <diagonal/>
    </border>
    <border>
      <left/>
      <right/>
      <top style="thin">
        <color indexed="64"/>
      </top>
      <bottom style="medium">
        <color indexed="64"/>
      </bottom>
      <diagonal/>
    </border>
    <border>
      <left/>
      <right style="thin">
        <color auto="1"/>
      </right>
      <top style="thin">
        <color auto="1"/>
      </top>
      <bottom style="medium">
        <color indexed="64"/>
      </bottom>
      <diagonal/>
    </border>
    <border>
      <left/>
      <right style="medium">
        <color indexed="64"/>
      </right>
      <top style="thin">
        <color indexed="64"/>
      </top>
      <bottom style="medium">
        <color indexed="64"/>
      </bottom>
      <diagonal/>
    </border>
    <border>
      <left style="thin">
        <color theme="1"/>
      </left>
      <right style="thin">
        <color theme="1"/>
      </right>
      <top style="thin">
        <color theme="1"/>
      </top>
      <bottom/>
      <diagonal/>
    </border>
    <border>
      <left style="thin">
        <color theme="1"/>
      </left>
      <right style="thin">
        <color theme="1"/>
      </right>
      <top/>
      <bottom/>
      <diagonal/>
    </border>
    <border>
      <left/>
      <right style="thin">
        <color rgb="FFFF0000"/>
      </right>
      <top/>
      <bottom/>
      <diagonal/>
    </border>
    <border>
      <left style="thin">
        <color indexed="64"/>
      </left>
      <right style="thin">
        <color indexed="64"/>
      </right>
      <top/>
      <bottom style="thin">
        <color indexed="64"/>
      </bottom>
      <diagonal/>
    </border>
    <border>
      <left/>
      <right style="thin">
        <color theme="1"/>
      </right>
      <top/>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430">
    <xf numFmtId="0" fontId="0" fillId="0" borderId="0" xfId="0"/>
    <xf numFmtId="0" fontId="13" fillId="2" borderId="0" xfId="0" applyFont="1" applyFill="1"/>
    <xf numFmtId="0" fontId="13" fillId="2" borderId="0" xfId="0" applyFont="1" applyFill="1" applyAlignment="1">
      <alignment horizontal="left"/>
    </xf>
    <xf numFmtId="0" fontId="16" fillId="2" borderId="0" xfId="0" applyFont="1" applyFill="1" applyAlignment="1">
      <alignment horizontal="right"/>
    </xf>
    <xf numFmtId="0" fontId="17" fillId="2" borderId="0" xfId="0" applyFont="1" applyFill="1" applyAlignment="1">
      <alignment horizontal="right"/>
    </xf>
    <xf numFmtId="0" fontId="13" fillId="2" borderId="0" xfId="0" applyFont="1" applyFill="1" applyAlignment="1">
      <alignment horizontal="center"/>
    </xf>
    <xf numFmtId="0" fontId="15" fillId="2" borderId="0" xfId="0" applyFont="1" applyFill="1"/>
    <xf numFmtId="0" fontId="15" fillId="2" borderId="0" xfId="0" applyFont="1" applyFill="1" applyAlignment="1">
      <alignment horizontal="left"/>
    </xf>
    <xf numFmtId="0" fontId="13" fillId="2" borderId="0" xfId="0" applyFont="1" applyFill="1" applyAlignment="1">
      <alignment horizontal="left" vertical="center"/>
    </xf>
    <xf numFmtId="0" fontId="18" fillId="2" borderId="0" xfId="0" applyFont="1" applyFill="1" applyAlignment="1">
      <alignment horizontal="left" vertical="center"/>
    </xf>
    <xf numFmtId="0" fontId="15" fillId="2" borderId="0" xfId="0" applyFont="1" applyFill="1" applyAlignment="1">
      <alignment horizontal="center"/>
    </xf>
    <xf numFmtId="0" fontId="23" fillId="2" borderId="0" xfId="0" applyFont="1" applyFill="1" applyAlignment="1">
      <alignment horizontal="center"/>
    </xf>
    <xf numFmtId="0" fontId="24" fillId="2" borderId="0" xfId="0" applyFont="1" applyFill="1" applyAlignment="1">
      <alignment horizontal="center"/>
    </xf>
    <xf numFmtId="0" fontId="13" fillId="2" borderId="0" xfId="0" quotePrefix="1" applyFont="1" applyFill="1" applyAlignment="1">
      <alignment horizontal="left"/>
    </xf>
    <xf numFmtId="0" fontId="16" fillId="2" borderId="0" xfId="0" applyFont="1" applyFill="1"/>
    <xf numFmtId="0" fontId="36" fillId="2" borderId="0" xfId="0" applyFont="1" applyFill="1"/>
    <xf numFmtId="0" fontId="38" fillId="2" borderId="0" xfId="0" applyFont="1" applyFill="1" applyAlignment="1">
      <alignment horizontal="center"/>
    </xf>
    <xf numFmtId="0" fontId="39" fillId="2" borderId="0" xfId="0" applyFont="1" applyFill="1" applyAlignment="1">
      <alignment horizontal="center"/>
    </xf>
    <xf numFmtId="0" fontId="38" fillId="2" borderId="0" xfId="0" applyFont="1" applyFill="1" applyAlignment="1">
      <alignment horizontal="left"/>
    </xf>
    <xf numFmtId="0" fontId="38" fillId="2" borderId="0" xfId="0" applyFont="1" applyFill="1"/>
    <xf numFmtId="0" fontId="0" fillId="5" borderId="0" xfId="0" applyFill="1"/>
    <xf numFmtId="0" fontId="16" fillId="5" borderId="0" xfId="0" applyFont="1" applyFill="1" applyAlignment="1">
      <alignment horizontal="right"/>
    </xf>
    <xf numFmtId="0" fontId="13" fillId="5" borderId="0" xfId="0" applyFont="1" applyFill="1"/>
    <xf numFmtId="0" fontId="13" fillId="5" borderId="0" xfId="0" applyFont="1" applyFill="1" applyAlignment="1">
      <alignment horizontal="center" vertical="center"/>
    </xf>
    <xf numFmtId="0" fontId="20" fillId="5" borderId="0" xfId="0" applyFont="1" applyFill="1" applyAlignment="1">
      <alignment vertical="top"/>
    </xf>
    <xf numFmtId="0" fontId="14" fillId="5" borderId="0" xfId="0" applyFont="1" applyFill="1" applyAlignment="1">
      <alignment horizontal="left"/>
    </xf>
    <xf numFmtId="0" fontId="0" fillId="5" borderId="0" xfId="0" applyFill="1" applyAlignment="1">
      <alignment horizontal="left"/>
    </xf>
    <xf numFmtId="0" fontId="12" fillId="5" borderId="0" xfId="0" applyFont="1" applyFill="1" applyAlignment="1">
      <alignment vertical="center"/>
    </xf>
    <xf numFmtId="0" fontId="26" fillId="5" borderId="0" xfId="0" applyFont="1" applyFill="1"/>
    <xf numFmtId="0" fontId="11" fillId="5" borderId="0" xfId="0" applyFont="1" applyFill="1" applyAlignment="1">
      <alignment vertical="center"/>
    </xf>
    <xf numFmtId="0" fontId="14" fillId="5" borderId="0" xfId="0" applyFont="1" applyFill="1" applyAlignment="1">
      <alignment horizontal="right"/>
    </xf>
    <xf numFmtId="0" fontId="0" fillId="5" borderId="0" xfId="0" applyFill="1" applyAlignment="1">
      <alignment vertical="center"/>
    </xf>
    <xf numFmtId="0" fontId="25" fillId="5" borderId="0" xfId="0" applyFont="1" applyFill="1" applyAlignment="1">
      <alignment vertical="top"/>
    </xf>
    <xf numFmtId="0" fontId="0" fillId="5" borderId="0" xfId="0" applyFill="1" applyAlignment="1">
      <alignment horizontal="left" vertical="center"/>
    </xf>
    <xf numFmtId="0" fontId="40" fillId="5" borderId="0" xfId="0" applyFont="1" applyFill="1" applyAlignment="1">
      <alignment vertical="center"/>
    </xf>
    <xf numFmtId="0" fontId="2" fillId="5" borderId="0" xfId="0" applyFont="1" applyFill="1" applyAlignment="1">
      <alignment vertical="center"/>
    </xf>
    <xf numFmtId="0" fontId="44" fillId="5" borderId="0" xfId="0" applyFont="1" applyFill="1" applyAlignment="1">
      <alignment horizontal="left" vertical="center"/>
    </xf>
    <xf numFmtId="0" fontId="33" fillId="5" borderId="0" xfId="0" applyFont="1" applyFill="1"/>
    <xf numFmtId="0" fontId="43" fillId="5" borderId="0" xfId="0" applyFont="1" applyFill="1" applyAlignment="1">
      <alignment horizontal="right" vertical="center"/>
    </xf>
    <xf numFmtId="0" fontId="43" fillId="5" borderId="0" xfId="0" applyFont="1" applyFill="1" applyAlignment="1">
      <alignment horizontal="center" vertical="center"/>
    </xf>
    <xf numFmtId="0" fontId="43" fillId="5" borderId="0" xfId="0" applyFont="1" applyFill="1" applyAlignment="1">
      <alignment vertical="center"/>
    </xf>
    <xf numFmtId="0" fontId="43" fillId="5" borderId="0" xfId="0" applyFont="1" applyFill="1" applyAlignment="1">
      <alignment vertical="top"/>
    </xf>
    <xf numFmtId="0" fontId="45" fillId="5" borderId="0" xfId="0" applyFont="1" applyFill="1" applyAlignment="1">
      <alignment vertical="center"/>
    </xf>
    <xf numFmtId="0" fontId="0" fillId="3" borderId="14" xfId="0" applyFill="1" applyBorder="1"/>
    <xf numFmtId="0" fontId="0" fillId="3" borderId="15" xfId="0" applyFill="1" applyBorder="1"/>
    <xf numFmtId="0" fontId="6" fillId="6" borderId="35" xfId="0" applyFont="1" applyFill="1" applyBorder="1" applyAlignment="1">
      <alignment horizontal="center" vertical="center"/>
    </xf>
    <xf numFmtId="0" fontId="46" fillId="5" borderId="0" xfId="0" applyFont="1" applyFill="1"/>
    <xf numFmtId="0" fontId="6" fillId="6" borderId="41" xfId="0" applyFont="1" applyFill="1" applyBorder="1" applyAlignment="1">
      <alignment horizontal="center" vertical="center"/>
    </xf>
    <xf numFmtId="0" fontId="10" fillId="3" borderId="17" xfId="0" applyFont="1" applyFill="1" applyBorder="1" applyAlignment="1">
      <alignment horizontal="center" vertical="center"/>
    </xf>
    <xf numFmtId="0" fontId="5" fillId="7" borderId="2" xfId="0" applyFont="1" applyFill="1" applyBorder="1" applyAlignment="1">
      <alignment horizontal="left"/>
    </xf>
    <xf numFmtId="0" fontId="0" fillId="7" borderId="0" xfId="0" applyFill="1"/>
    <xf numFmtId="0" fontId="3" fillId="7" borderId="0" xfId="0" applyFont="1" applyFill="1" applyAlignment="1">
      <alignment horizontal="center" vertical="center"/>
    </xf>
    <xf numFmtId="0" fontId="1" fillId="7" borderId="0" xfId="0" applyFont="1" applyFill="1" applyAlignment="1">
      <alignment horizontal="center" vertical="center"/>
    </xf>
    <xf numFmtId="0" fontId="3" fillId="7" borderId="0" xfId="0" applyFont="1" applyFill="1" applyAlignment="1">
      <alignment horizontal="left"/>
    </xf>
    <xf numFmtId="0" fontId="0" fillId="7" borderId="14" xfId="0" applyFill="1" applyBorder="1"/>
    <xf numFmtId="0" fontId="3" fillId="7" borderId="0" xfId="0" applyFont="1" applyFill="1"/>
    <xf numFmtId="0" fontId="51" fillId="7" borderId="16" xfId="0" applyFont="1" applyFill="1" applyBorder="1" applyAlignment="1">
      <alignment horizontal="center" vertical="center"/>
    </xf>
    <xf numFmtId="0" fontId="1" fillId="8" borderId="12" xfId="0" applyFont="1" applyFill="1" applyBorder="1" applyAlignment="1">
      <alignment horizontal="center"/>
    </xf>
    <xf numFmtId="0" fontId="1" fillId="8" borderId="5" xfId="0" applyFont="1" applyFill="1" applyBorder="1" applyAlignment="1">
      <alignment horizontal="center"/>
    </xf>
    <xf numFmtId="0" fontId="3" fillId="8" borderId="0" xfId="0" applyFont="1" applyFill="1" applyAlignment="1">
      <alignment horizontal="left"/>
    </xf>
    <xf numFmtId="0" fontId="1" fillId="8" borderId="2" xfId="0" applyFont="1" applyFill="1" applyBorder="1" applyAlignment="1">
      <alignment horizontal="left"/>
    </xf>
    <xf numFmtId="0" fontId="0" fillId="8" borderId="0" xfId="0" applyFill="1"/>
    <xf numFmtId="0" fontId="0" fillId="8" borderId="14" xfId="0" applyFill="1" applyBorder="1"/>
    <xf numFmtId="0" fontId="1" fillId="8" borderId="12" xfId="0" applyFont="1" applyFill="1" applyBorder="1" applyAlignment="1">
      <alignment horizontal="left"/>
    </xf>
    <xf numFmtId="0" fontId="8" fillId="8" borderId="5" xfId="0" applyFont="1" applyFill="1" applyBorder="1" applyAlignment="1">
      <alignment horizontal="left"/>
    </xf>
    <xf numFmtId="0" fontId="8" fillId="8" borderId="13" xfId="0" applyFont="1" applyFill="1" applyBorder="1" applyAlignment="1">
      <alignment horizontal="left"/>
    </xf>
    <xf numFmtId="0" fontId="8" fillId="8" borderId="12" xfId="0" applyFont="1" applyFill="1" applyBorder="1" applyAlignment="1">
      <alignment horizontal="left"/>
    </xf>
    <xf numFmtId="0" fontId="0" fillId="8" borderId="5" xfId="0" applyFill="1" applyBorder="1"/>
    <xf numFmtId="0" fontId="1" fillId="8" borderId="5" xfId="0" applyFont="1" applyFill="1" applyBorder="1" applyAlignment="1">
      <alignment horizontal="center" vertical="center"/>
    </xf>
    <xf numFmtId="0" fontId="1" fillId="8" borderId="13" xfId="0" applyFont="1" applyFill="1" applyBorder="1" applyAlignment="1">
      <alignment horizontal="center" vertical="center"/>
    </xf>
    <xf numFmtId="0" fontId="5" fillId="8" borderId="0" xfId="0" applyFont="1" applyFill="1" applyAlignment="1">
      <alignment horizontal="left"/>
    </xf>
    <xf numFmtId="0" fontId="3" fillId="8" borderId="0" xfId="0" applyFont="1" applyFill="1"/>
    <xf numFmtId="0" fontId="15" fillId="10" borderId="0" xfId="0" applyFont="1" applyFill="1"/>
    <xf numFmtId="0" fontId="15" fillId="10" borderId="0" xfId="0" applyFont="1" applyFill="1" applyAlignment="1">
      <alignment horizontal="center"/>
    </xf>
    <xf numFmtId="0" fontId="23" fillId="10" borderId="0" xfId="0" applyFont="1" applyFill="1" applyAlignment="1">
      <alignment horizontal="center"/>
    </xf>
    <xf numFmtId="0" fontId="15" fillId="10" borderId="0" xfId="0" applyFont="1" applyFill="1" applyAlignment="1">
      <alignment horizontal="left"/>
    </xf>
    <xf numFmtId="0" fontId="16" fillId="10" borderId="0" xfId="0" applyFont="1" applyFill="1" applyAlignment="1">
      <alignment horizontal="right"/>
    </xf>
    <xf numFmtId="0" fontId="17" fillId="10" borderId="0" xfId="0" applyFont="1" applyFill="1" applyAlignment="1">
      <alignment horizontal="right"/>
    </xf>
    <xf numFmtId="0" fontId="13" fillId="10" borderId="0" xfId="0" applyFont="1" applyFill="1" applyAlignment="1">
      <alignment horizontal="center"/>
    </xf>
    <xf numFmtId="0" fontId="24" fillId="10" borderId="0" xfId="0" applyFont="1" applyFill="1" applyAlignment="1">
      <alignment horizontal="center"/>
    </xf>
    <xf numFmtId="0" fontId="13" fillId="10" borderId="0" xfId="0" applyFont="1" applyFill="1" applyAlignment="1">
      <alignment horizontal="left"/>
    </xf>
    <xf numFmtId="0" fontId="13" fillId="10" borderId="0" xfId="0" applyFont="1" applyFill="1"/>
    <xf numFmtId="0" fontId="16" fillId="10" borderId="0" xfId="0" applyFont="1" applyFill="1"/>
    <xf numFmtId="0" fontId="17" fillId="2" borderId="0" xfId="0" applyFont="1" applyFill="1" applyAlignment="1">
      <alignment horizontal="center"/>
    </xf>
    <xf numFmtId="0" fontId="37" fillId="2" borderId="0" xfId="0" applyFont="1" applyFill="1" applyAlignment="1">
      <alignment horizontal="center"/>
    </xf>
    <xf numFmtId="0" fontId="17" fillId="10" borderId="0" xfId="0" applyFont="1" applyFill="1" applyAlignment="1">
      <alignment horizontal="center"/>
    </xf>
    <xf numFmtId="0" fontId="13" fillId="10" borderId="4" xfId="0" applyFont="1" applyFill="1" applyBorder="1" applyAlignment="1">
      <alignment horizontal="center"/>
    </xf>
    <xf numFmtId="0" fontId="13" fillId="10" borderId="4" xfId="0" applyFont="1" applyFill="1" applyBorder="1"/>
    <xf numFmtId="0" fontId="22" fillId="10" borderId="4" xfId="0" applyFont="1" applyFill="1" applyBorder="1"/>
    <xf numFmtId="0" fontId="0" fillId="10" borderId="0" xfId="0" applyFill="1"/>
    <xf numFmtId="0" fontId="13" fillId="10" borderId="9" xfId="0" applyFont="1" applyFill="1" applyBorder="1" applyAlignment="1">
      <alignment horizontal="center"/>
    </xf>
    <xf numFmtId="0" fontId="13" fillId="10" borderId="9" xfId="0" applyFont="1" applyFill="1" applyBorder="1"/>
    <xf numFmtId="0" fontId="13" fillId="10" borderId="7" xfId="0" applyFont="1" applyFill="1" applyBorder="1"/>
    <xf numFmtId="0" fontId="13" fillId="10" borderId="47" xfId="0" applyFont="1" applyFill="1" applyBorder="1"/>
    <xf numFmtId="0" fontId="13" fillId="10" borderId="47" xfId="0" applyFont="1" applyFill="1" applyBorder="1" applyAlignment="1">
      <alignment horizontal="center"/>
    </xf>
    <xf numFmtId="0" fontId="27" fillId="10" borderId="47" xfId="0" applyFont="1" applyFill="1" applyBorder="1" applyAlignment="1">
      <alignment horizontal="center"/>
    </xf>
    <xf numFmtId="0" fontId="28" fillId="10" borderId="47" xfId="0" applyFont="1" applyFill="1" applyBorder="1" applyAlignment="1">
      <alignment horizontal="center"/>
    </xf>
    <xf numFmtId="0" fontId="31" fillId="10" borderId="0" xfId="0" applyFont="1" applyFill="1"/>
    <xf numFmtId="0" fontId="32" fillId="10" borderId="0" xfId="0" applyFont="1" applyFill="1"/>
    <xf numFmtId="0" fontId="55" fillId="10" borderId="0" xfId="0" applyFont="1" applyFill="1"/>
    <xf numFmtId="0" fontId="56" fillId="10" borderId="0" xfId="0" applyFont="1" applyFill="1"/>
    <xf numFmtId="0" fontId="3" fillId="10" borderId="34" xfId="0" applyFont="1" applyFill="1" applyBorder="1"/>
    <xf numFmtId="0" fontId="3" fillId="10" borderId="42" xfId="0" applyFont="1" applyFill="1" applyBorder="1"/>
    <xf numFmtId="0" fontId="3" fillId="10" borderId="19" xfId="0" applyFont="1" applyFill="1" applyBorder="1"/>
    <xf numFmtId="0" fontId="13" fillId="10" borderId="0" xfId="0" applyFont="1" applyFill="1" applyAlignment="1">
      <alignment horizontal="left" wrapText="1"/>
    </xf>
    <xf numFmtId="0" fontId="15" fillId="10" borderId="0" xfId="0" applyFont="1" applyFill="1" applyAlignment="1">
      <alignment horizontal="left" vertical="top"/>
    </xf>
    <xf numFmtId="0" fontId="15" fillId="10" borderId="0" xfId="0" applyFont="1" applyFill="1" applyAlignment="1">
      <alignment vertical="top"/>
    </xf>
    <xf numFmtId="0" fontId="17" fillId="10" borderId="0" xfId="0" applyFont="1" applyFill="1" applyAlignment="1">
      <alignment horizontal="center" vertical="top"/>
    </xf>
    <xf numFmtId="0" fontId="13" fillId="10" borderId="0" xfId="0" applyFont="1" applyFill="1" applyAlignment="1">
      <alignment horizontal="left" vertical="top"/>
    </xf>
    <xf numFmtId="0" fontId="13" fillId="10" borderId="0" xfId="0" applyFont="1" applyFill="1" applyAlignment="1">
      <alignment vertical="top"/>
    </xf>
    <xf numFmtId="0" fontId="16" fillId="10" borderId="0" xfId="0" applyFont="1" applyFill="1" applyAlignment="1">
      <alignment vertical="top"/>
    </xf>
    <xf numFmtId="0" fontId="16" fillId="10" borderId="0" xfId="0" applyFont="1" applyFill="1" applyAlignment="1">
      <alignment horizontal="left" vertical="top"/>
    </xf>
    <xf numFmtId="0" fontId="13" fillId="10" borderId="0" xfId="0" applyFont="1" applyFill="1" applyAlignment="1">
      <alignment horizontal="left" vertical="top" wrapText="1"/>
    </xf>
    <xf numFmtId="0" fontId="17" fillId="10" borderId="0" xfId="0" applyFont="1" applyFill="1" applyAlignment="1">
      <alignment horizontal="right" vertical="top"/>
    </xf>
    <xf numFmtId="49" fontId="13" fillId="10" borderId="0" xfId="0" applyNumberFormat="1" applyFont="1" applyFill="1" applyAlignment="1">
      <alignment horizontal="left" vertical="top" wrapText="1"/>
    </xf>
    <xf numFmtId="0" fontId="13" fillId="10" borderId="0" xfId="0" applyFont="1" applyFill="1" applyAlignment="1">
      <alignment horizontal="center" vertical="top"/>
    </xf>
    <xf numFmtId="49" fontId="13" fillId="10" borderId="0" xfId="0" applyNumberFormat="1" applyFont="1" applyFill="1" applyAlignment="1">
      <alignment horizontal="center" vertical="top"/>
    </xf>
    <xf numFmtId="0" fontId="24" fillId="10" borderId="0" xfId="0" applyFont="1" applyFill="1" applyAlignment="1">
      <alignment horizontal="center" vertical="top"/>
    </xf>
    <xf numFmtId="49" fontId="13" fillId="10" borderId="0" xfId="0" applyNumberFormat="1" applyFont="1" applyFill="1" applyAlignment="1">
      <alignment horizontal="center" vertical="top" wrapText="1"/>
    </xf>
    <xf numFmtId="49" fontId="13" fillId="10" borderId="49" xfId="0" applyNumberFormat="1" applyFont="1" applyFill="1" applyBorder="1" applyAlignment="1">
      <alignment horizontal="center" vertical="top"/>
    </xf>
    <xf numFmtId="49" fontId="13" fillId="10" borderId="0" xfId="0" applyNumberFormat="1" applyFont="1" applyFill="1" applyAlignment="1">
      <alignment horizontal="center" vertical="center" wrapText="1"/>
    </xf>
    <xf numFmtId="0" fontId="17" fillId="5" borderId="0" xfId="0" applyFont="1" applyFill="1" applyAlignment="1">
      <alignment horizontal="center" vertical="top"/>
    </xf>
    <xf numFmtId="0" fontId="15" fillId="5" borderId="0" xfId="0" applyFont="1" applyFill="1" applyAlignment="1">
      <alignment vertical="top"/>
    </xf>
    <xf numFmtId="0" fontId="13" fillId="5" borderId="0" xfId="0" applyFont="1" applyFill="1" applyAlignment="1">
      <alignment horizontal="center" vertical="top"/>
    </xf>
    <xf numFmtId="49" fontId="13" fillId="5" borderId="0" xfId="0" applyNumberFormat="1" applyFont="1" applyFill="1" applyAlignment="1">
      <alignment horizontal="center" vertical="top"/>
    </xf>
    <xf numFmtId="0" fontId="13" fillId="5" borderId="0" xfId="0" applyFont="1" applyFill="1" applyAlignment="1">
      <alignment horizontal="left" vertical="top"/>
    </xf>
    <xf numFmtId="0" fontId="13" fillId="5" borderId="0" xfId="0" applyFont="1" applyFill="1" applyAlignment="1">
      <alignment horizontal="left" vertical="top" wrapText="1"/>
    </xf>
    <xf numFmtId="49" fontId="13" fillId="5" borderId="0" xfId="0" applyNumberFormat="1" applyFont="1" applyFill="1" applyAlignment="1">
      <alignment horizontal="left" vertical="top" wrapText="1"/>
    </xf>
    <xf numFmtId="0" fontId="24" fillId="5" borderId="0" xfId="0" applyFont="1" applyFill="1" applyAlignment="1">
      <alignment horizontal="center" vertical="top"/>
    </xf>
    <xf numFmtId="49" fontId="13" fillId="5" borderId="0" xfId="0" applyNumberFormat="1" applyFont="1" applyFill="1" applyAlignment="1">
      <alignment horizontal="center" vertical="center" wrapText="1"/>
    </xf>
    <xf numFmtId="0" fontId="53" fillId="11" borderId="0" xfId="0" applyFont="1" applyFill="1" applyAlignment="1">
      <alignment horizontal="center" vertical="top"/>
    </xf>
    <xf numFmtId="49" fontId="53" fillId="11" borderId="0" xfId="0" applyNumberFormat="1" applyFont="1" applyFill="1" applyAlignment="1">
      <alignment horizontal="center" vertical="top"/>
    </xf>
    <xf numFmtId="0" fontId="60" fillId="11" borderId="0" xfId="0" applyFont="1" applyFill="1" applyAlignment="1">
      <alignment horizontal="right" vertical="top"/>
    </xf>
    <xf numFmtId="0" fontId="53" fillId="11" borderId="0" xfId="0" applyFont="1" applyFill="1" applyAlignment="1">
      <alignment horizontal="center" vertical="top" wrapText="1"/>
    </xf>
    <xf numFmtId="49" fontId="53" fillId="11" borderId="0" xfId="0" applyNumberFormat="1" applyFont="1" applyFill="1" applyAlignment="1">
      <alignment horizontal="center" vertical="top" wrapText="1"/>
    </xf>
    <xf numFmtId="0" fontId="6" fillId="12" borderId="35" xfId="0" applyFont="1" applyFill="1" applyBorder="1" applyAlignment="1">
      <alignment horizontal="center" vertical="center"/>
    </xf>
    <xf numFmtId="0" fontId="6" fillId="12" borderId="36" xfId="0" applyFont="1" applyFill="1" applyBorder="1" applyAlignment="1">
      <alignment horizontal="center" vertical="center"/>
    </xf>
    <xf numFmtId="0" fontId="6" fillId="12" borderId="41" xfId="0" applyFont="1" applyFill="1" applyBorder="1" applyAlignment="1">
      <alignment horizontal="center" vertical="center"/>
    </xf>
    <xf numFmtId="0" fontId="61" fillId="11" borderId="0" xfId="0" applyFont="1" applyFill="1" applyAlignment="1">
      <alignment horizontal="center" vertical="top"/>
    </xf>
    <xf numFmtId="0" fontId="13" fillId="13" borderId="0" xfId="0" applyFont="1" applyFill="1" applyAlignment="1">
      <alignment vertical="top"/>
    </xf>
    <xf numFmtId="0" fontId="36" fillId="10" borderId="0" xfId="0" applyFont="1" applyFill="1" applyAlignment="1">
      <alignment vertical="top" wrapText="1"/>
    </xf>
    <xf numFmtId="0" fontId="62" fillId="5" borderId="0" xfId="0" applyFont="1" applyFill="1" applyAlignment="1">
      <alignment horizontal="center" vertical="center"/>
    </xf>
    <xf numFmtId="0" fontId="63" fillId="5" borderId="0" xfId="0" applyFont="1" applyFill="1" applyAlignment="1">
      <alignment horizontal="center" vertical="center"/>
    </xf>
    <xf numFmtId="0" fontId="45" fillId="5" borderId="0" xfId="0" applyFont="1" applyFill="1" applyAlignment="1">
      <alignment horizontal="center" vertical="center"/>
    </xf>
    <xf numFmtId="0" fontId="64" fillId="5" borderId="0" xfId="0" applyFont="1" applyFill="1" applyAlignment="1">
      <alignment horizontal="center" vertical="center"/>
    </xf>
    <xf numFmtId="0" fontId="65" fillId="5" borderId="0" xfId="0" applyFont="1" applyFill="1" applyAlignment="1">
      <alignment horizontal="center" vertical="center"/>
    </xf>
    <xf numFmtId="0" fontId="66" fillId="5" borderId="0" xfId="0" applyFont="1" applyFill="1" applyAlignment="1">
      <alignment horizontal="center" vertical="center"/>
    </xf>
    <xf numFmtId="0" fontId="45" fillId="0" borderId="0" xfId="0" applyFont="1" applyAlignment="1">
      <alignment vertical="center"/>
    </xf>
    <xf numFmtId="0" fontId="45" fillId="0" borderId="0" xfId="0" applyFont="1"/>
    <xf numFmtId="0" fontId="0" fillId="5" borderId="16" xfId="0" applyFill="1" applyBorder="1"/>
    <xf numFmtId="0" fontId="5" fillId="7" borderId="3" xfId="0" applyFont="1" applyFill="1" applyBorder="1" applyAlignment="1">
      <alignment horizontal="left"/>
    </xf>
    <xf numFmtId="0" fontId="1" fillId="7" borderId="15" xfId="0" applyFont="1" applyFill="1" applyBorder="1" applyAlignment="1">
      <alignment horizontal="left"/>
    </xf>
    <xf numFmtId="0" fontId="1" fillId="8" borderId="39" xfId="0" applyFont="1" applyFill="1" applyBorder="1"/>
    <xf numFmtId="0" fontId="7" fillId="8" borderId="39" xfId="0" applyFont="1" applyFill="1" applyBorder="1"/>
    <xf numFmtId="0" fontId="7" fillId="8" borderId="40" xfId="0" applyFont="1" applyFill="1" applyBorder="1"/>
    <xf numFmtId="0" fontId="59" fillId="3" borderId="17" xfId="0" applyFont="1" applyFill="1" applyBorder="1" applyAlignment="1">
      <alignment horizontal="center" vertical="center"/>
    </xf>
    <xf numFmtId="0" fontId="40" fillId="15" borderId="1" xfId="0" applyFont="1" applyFill="1" applyBorder="1" applyAlignment="1">
      <alignment vertical="center"/>
    </xf>
    <xf numFmtId="0" fontId="0" fillId="15" borderId="15" xfId="0" applyFill="1" applyBorder="1" applyAlignment="1">
      <alignment vertical="center"/>
    </xf>
    <xf numFmtId="0" fontId="75" fillId="3" borderId="11" xfId="0" applyFont="1" applyFill="1" applyBorder="1" applyAlignment="1">
      <alignment horizontal="center"/>
    </xf>
    <xf numFmtId="0" fontId="74" fillId="3" borderId="11" xfId="0" applyFont="1" applyFill="1" applyBorder="1" applyAlignment="1">
      <alignment horizontal="center"/>
    </xf>
    <xf numFmtId="0" fontId="76" fillId="3" borderId="11" xfId="0" applyFont="1" applyFill="1" applyBorder="1" applyAlignment="1">
      <alignment horizontal="right"/>
    </xf>
    <xf numFmtId="0" fontId="27" fillId="3" borderId="11" xfId="0" applyFont="1" applyFill="1" applyBorder="1" applyAlignment="1">
      <alignment horizontal="center"/>
    </xf>
    <xf numFmtId="0" fontId="76" fillId="3" borderId="11" xfId="0" applyFont="1" applyFill="1" applyBorder="1" applyAlignment="1">
      <alignment horizontal="center"/>
    </xf>
    <xf numFmtId="0" fontId="76" fillId="3" borderId="11" xfId="0" applyFont="1" applyFill="1" applyBorder="1" applyAlignment="1">
      <alignment horizontal="left"/>
    </xf>
    <xf numFmtId="0" fontId="76" fillId="3" borderId="22" xfId="0" applyFont="1" applyFill="1" applyBorder="1" applyAlignment="1">
      <alignment horizontal="center"/>
    </xf>
    <xf numFmtId="0" fontId="76" fillId="3" borderId="22" xfId="0" applyFont="1" applyFill="1" applyBorder="1" applyAlignment="1">
      <alignment horizontal="left"/>
    </xf>
    <xf numFmtId="0" fontId="54" fillId="7" borderId="29" xfId="0" applyFont="1" applyFill="1" applyBorder="1" applyAlignment="1">
      <alignment vertical="top"/>
    </xf>
    <xf numFmtId="0" fontId="53" fillId="7" borderId="30" xfId="0" applyFont="1" applyFill="1" applyBorder="1" applyAlignment="1">
      <alignment horizontal="right"/>
    </xf>
    <xf numFmtId="0" fontId="52" fillId="7" borderId="23" xfId="0" applyFont="1" applyFill="1" applyBorder="1"/>
    <xf numFmtId="0" fontId="54" fillId="7" borderId="11" xfId="0" applyFont="1" applyFill="1" applyBorder="1" applyAlignment="1">
      <alignment horizontal="right"/>
    </xf>
    <xf numFmtId="0" fontId="53" fillId="7" borderId="30" xfId="0" applyFont="1" applyFill="1" applyBorder="1" applyAlignment="1">
      <alignment horizontal="center"/>
    </xf>
    <xf numFmtId="0" fontId="54" fillId="7" borderId="30" xfId="0" applyFont="1" applyFill="1" applyBorder="1" applyAlignment="1">
      <alignment horizontal="right"/>
    </xf>
    <xf numFmtId="0" fontId="80" fillId="5" borderId="0" xfId="0" applyFont="1" applyFill="1" applyAlignment="1">
      <alignment horizontal="center" vertical="center"/>
    </xf>
    <xf numFmtId="0" fontId="81" fillId="5" borderId="0" xfId="0" applyFont="1" applyFill="1" applyAlignment="1">
      <alignment horizontal="center" vertical="center"/>
    </xf>
    <xf numFmtId="0" fontId="45" fillId="5" borderId="0" xfId="0" applyFont="1" applyFill="1" applyAlignment="1">
      <alignment horizontal="left" vertical="center"/>
    </xf>
    <xf numFmtId="0" fontId="82" fillId="5" borderId="0" xfId="0" applyFont="1" applyFill="1" applyAlignment="1">
      <alignment horizontal="left" vertical="center"/>
    </xf>
    <xf numFmtId="0" fontId="83" fillId="5" borderId="0" xfId="0" applyFont="1" applyFill="1" applyAlignment="1">
      <alignment horizontal="center" vertical="center"/>
    </xf>
    <xf numFmtId="0" fontId="33" fillId="10" borderId="0" xfId="0" applyFont="1" applyFill="1" applyAlignment="1">
      <alignment vertical="top" wrapText="1"/>
    </xf>
    <xf numFmtId="49" fontId="13" fillId="5" borderId="0" xfId="0" applyNumberFormat="1" applyFont="1" applyFill="1" applyAlignment="1">
      <alignment horizontal="center" vertical="top" wrapText="1"/>
    </xf>
    <xf numFmtId="49" fontId="13" fillId="10" borderId="0" xfId="0" applyNumberFormat="1" applyFont="1" applyFill="1" applyAlignment="1">
      <alignment vertical="top"/>
    </xf>
    <xf numFmtId="0" fontId="13" fillId="5" borderId="0" xfId="0" applyFont="1" applyFill="1" applyAlignment="1">
      <alignment vertical="top"/>
    </xf>
    <xf numFmtId="49" fontId="13" fillId="5" borderId="0" xfId="0" applyNumberFormat="1" applyFont="1" applyFill="1" applyAlignment="1">
      <alignment vertical="top"/>
    </xf>
    <xf numFmtId="49" fontId="13" fillId="10" borderId="0" xfId="0" applyNumberFormat="1" applyFont="1" applyFill="1" applyAlignment="1">
      <alignment vertical="top" wrapText="1"/>
    </xf>
    <xf numFmtId="0" fontId="15" fillId="11" borderId="0" xfId="0" applyFont="1" applyFill="1" applyAlignment="1">
      <alignment vertical="top"/>
    </xf>
    <xf numFmtId="0" fontId="15" fillId="5" borderId="0" xfId="0" applyFont="1" applyFill="1" applyAlignment="1">
      <alignment vertical="top" wrapText="1"/>
    </xf>
    <xf numFmtId="0" fontId="51" fillId="10" borderId="0" xfId="0" applyFont="1" applyFill="1" applyAlignment="1">
      <alignment vertical="top"/>
    </xf>
    <xf numFmtId="0" fontId="33" fillId="10" borderId="0" xfId="0" applyFont="1" applyFill="1" applyAlignment="1">
      <alignment vertical="top"/>
    </xf>
    <xf numFmtId="0" fontId="13" fillId="10" borderId="4" xfId="0" applyFont="1" applyFill="1" applyBorder="1" applyAlignment="1">
      <alignment horizontal="left" wrapText="1"/>
    </xf>
    <xf numFmtId="0" fontId="13" fillId="10" borderId="47" xfId="0" applyFont="1" applyFill="1" applyBorder="1" applyAlignment="1">
      <alignment horizontal="left" wrapText="1"/>
    </xf>
    <xf numFmtId="0" fontId="3" fillId="3" borderId="11" xfId="0" applyFont="1" applyFill="1" applyBorder="1" applyAlignment="1">
      <alignment vertical="top"/>
    </xf>
    <xf numFmtId="0" fontId="33" fillId="9" borderId="11" xfId="0" applyFont="1" applyFill="1" applyBorder="1" applyAlignment="1">
      <alignment horizontal="left" vertical="top" wrapText="1"/>
    </xf>
    <xf numFmtId="0" fontId="27" fillId="10" borderId="9" xfId="0" applyFont="1" applyFill="1" applyBorder="1" applyAlignment="1">
      <alignment horizontal="center" vertical="top"/>
    </xf>
    <xf numFmtId="0" fontId="29" fillId="10" borderId="4" xfId="0" applyFont="1" applyFill="1" applyBorder="1" applyAlignment="1">
      <alignment horizontal="center" vertical="top"/>
    </xf>
    <xf numFmtId="0" fontId="17" fillId="10" borderId="4" xfId="0" applyFont="1" applyFill="1" applyBorder="1" applyAlignment="1">
      <alignment horizontal="right" vertical="top"/>
    </xf>
    <xf numFmtId="0" fontId="30" fillId="10" borderId="9" xfId="0" applyFont="1" applyFill="1" applyBorder="1" applyAlignment="1">
      <alignment vertical="top"/>
    </xf>
    <xf numFmtId="0" fontId="13" fillId="10" borderId="9" xfId="0" applyFont="1" applyFill="1" applyBorder="1" applyAlignment="1">
      <alignment vertical="top"/>
    </xf>
    <xf numFmtId="0" fontId="22" fillId="10" borderId="9" xfId="0" applyFont="1" applyFill="1" applyBorder="1" applyAlignment="1">
      <alignment vertical="top"/>
    </xf>
    <xf numFmtId="0" fontId="13" fillId="10" borderId="9" xfId="0" applyFont="1" applyFill="1" applyBorder="1" applyAlignment="1">
      <alignment horizontal="center" vertical="top"/>
    </xf>
    <xf numFmtId="0" fontId="13" fillId="10" borderId="9" xfId="0" applyFont="1" applyFill="1" applyBorder="1" applyAlignment="1">
      <alignment horizontal="left" vertical="top" wrapText="1"/>
    </xf>
    <xf numFmtId="0" fontId="27" fillId="10" borderId="4" xfId="0" applyFont="1" applyFill="1" applyBorder="1" applyAlignment="1">
      <alignment horizontal="center" vertical="top"/>
    </xf>
    <xf numFmtId="0" fontId="30" fillId="10" borderId="4" xfId="0" applyFont="1" applyFill="1" applyBorder="1" applyAlignment="1">
      <alignment vertical="top"/>
    </xf>
    <xf numFmtId="0" fontId="13" fillId="10" borderId="4" xfId="0" applyFont="1" applyFill="1" applyBorder="1" applyAlignment="1">
      <alignment vertical="top"/>
    </xf>
    <xf numFmtId="0" fontId="22" fillId="10" borderId="4" xfId="0" applyFont="1" applyFill="1" applyBorder="1" applyAlignment="1">
      <alignment vertical="top"/>
    </xf>
    <xf numFmtId="0" fontId="13" fillId="10" borderId="4" xfId="0" applyFont="1" applyFill="1" applyBorder="1" applyAlignment="1">
      <alignment horizontal="center" vertical="top"/>
    </xf>
    <xf numFmtId="0" fontId="13" fillId="10" borderId="4" xfId="0" applyFont="1" applyFill="1" applyBorder="1" applyAlignment="1">
      <alignment horizontal="left" vertical="top" wrapText="1"/>
    </xf>
    <xf numFmtId="0" fontId="28" fillId="10" borderId="4" xfId="0" applyFont="1" applyFill="1" applyBorder="1" applyAlignment="1">
      <alignment horizontal="center" vertical="top"/>
    </xf>
    <xf numFmtId="0" fontId="84" fillId="9" borderId="11" xfId="0" applyFont="1" applyFill="1" applyBorder="1" applyAlignment="1">
      <alignment horizontal="center" vertical="top"/>
    </xf>
    <xf numFmtId="0" fontId="33" fillId="9" borderId="11" xfId="0" quotePrefix="1" applyFont="1" applyFill="1" applyBorder="1" applyAlignment="1">
      <alignment horizontal="center" vertical="top"/>
    </xf>
    <xf numFmtId="0" fontId="34" fillId="10" borderId="0" xfId="0" applyFont="1" applyFill="1" applyAlignment="1">
      <alignment horizontal="right"/>
    </xf>
    <xf numFmtId="0" fontId="59" fillId="0" borderId="0" xfId="0" applyFont="1"/>
    <xf numFmtId="0" fontId="22" fillId="10" borderId="47" xfId="0" applyFont="1" applyFill="1" applyBorder="1"/>
    <xf numFmtId="0" fontId="57" fillId="9" borderId="11" xfId="0" applyFont="1" applyFill="1" applyBorder="1" applyAlignment="1">
      <alignment horizontal="center" vertical="top"/>
    </xf>
    <xf numFmtId="0" fontId="29" fillId="10" borderId="9" xfId="0" applyFont="1" applyFill="1" applyBorder="1" applyAlignment="1">
      <alignment horizontal="center" vertical="top"/>
    </xf>
    <xf numFmtId="0" fontId="17" fillId="10" borderId="9" xfId="0" applyFont="1" applyFill="1" applyBorder="1" applyAlignment="1">
      <alignment horizontal="right" vertical="top"/>
    </xf>
    <xf numFmtId="0" fontId="35" fillId="10" borderId="6" xfId="0" applyFont="1" applyFill="1" applyBorder="1"/>
    <xf numFmtId="0" fontId="35" fillId="10" borderId="0" xfId="0" applyFont="1" applyFill="1"/>
    <xf numFmtId="0" fontId="35" fillId="10" borderId="51" xfId="0" applyFont="1" applyFill="1" applyBorder="1"/>
    <xf numFmtId="0" fontId="57" fillId="16" borderId="11" xfId="0" applyFont="1" applyFill="1" applyBorder="1" applyAlignment="1">
      <alignment horizontal="center" vertical="top"/>
    </xf>
    <xf numFmtId="0" fontId="58" fillId="3" borderId="11" xfId="0" applyFont="1" applyFill="1" applyBorder="1" applyAlignment="1">
      <alignment horizontal="center" vertical="center"/>
    </xf>
    <xf numFmtId="0" fontId="87" fillId="16" borderId="11" xfId="0" applyFont="1" applyFill="1" applyBorder="1" applyAlignment="1">
      <alignment horizontal="center" vertical="center"/>
    </xf>
    <xf numFmtId="0" fontId="88" fillId="3" borderId="11" xfId="0" applyFont="1" applyFill="1" applyBorder="1" applyAlignment="1">
      <alignment horizontal="center" vertical="center"/>
    </xf>
    <xf numFmtId="0" fontId="33" fillId="9" borderId="11" xfId="0" applyFont="1" applyFill="1" applyBorder="1" applyAlignment="1">
      <alignment horizontal="center" vertical="top" wrapText="1"/>
    </xf>
    <xf numFmtId="0" fontId="90" fillId="16" borderId="11" xfId="0" applyFont="1" applyFill="1" applyBorder="1" applyAlignment="1">
      <alignment horizontal="center" vertical="top"/>
    </xf>
    <xf numFmtId="0" fontId="13" fillId="10" borderId="48" xfId="0" applyFont="1" applyFill="1" applyBorder="1"/>
    <xf numFmtId="0" fontId="13" fillId="5" borderId="11" xfId="0" applyFont="1" applyFill="1" applyBorder="1" applyAlignment="1">
      <alignment horizontal="center" vertical="center"/>
    </xf>
    <xf numFmtId="0" fontId="33" fillId="5" borderId="11" xfId="0" applyFont="1" applyFill="1" applyBorder="1" applyAlignment="1">
      <alignment horizontal="center" vertical="center"/>
    </xf>
    <xf numFmtId="0" fontId="86" fillId="10" borderId="11" xfId="0" applyFont="1" applyFill="1" applyBorder="1"/>
    <xf numFmtId="0" fontId="35" fillId="10" borderId="11" xfId="0" applyFont="1" applyFill="1" applyBorder="1"/>
    <xf numFmtId="0" fontId="58" fillId="3" borderId="50" xfId="0" applyFont="1" applyFill="1" applyBorder="1" applyAlignment="1">
      <alignment horizontal="center" vertical="center"/>
    </xf>
    <xf numFmtId="0" fontId="87" fillId="16" borderId="50" xfId="0" applyFont="1" applyFill="1" applyBorder="1" applyAlignment="1">
      <alignment horizontal="center" vertical="center"/>
    </xf>
    <xf numFmtId="0" fontId="90" fillId="9" borderId="50" xfId="0" applyFont="1" applyFill="1" applyBorder="1" applyAlignment="1">
      <alignment horizontal="center" vertical="top"/>
    </xf>
    <xf numFmtId="0" fontId="90" fillId="16" borderId="50" xfId="0" applyFont="1" applyFill="1" applyBorder="1" applyAlignment="1">
      <alignment horizontal="center" vertical="top"/>
    </xf>
    <xf numFmtId="0" fontId="89" fillId="3" borderId="50" xfId="0" applyFont="1" applyFill="1" applyBorder="1" applyAlignment="1">
      <alignment vertical="top"/>
    </xf>
    <xf numFmtId="0" fontId="91" fillId="9" borderId="50" xfId="0" quotePrefix="1" applyFont="1" applyFill="1" applyBorder="1" applyAlignment="1">
      <alignment horizontal="center" vertical="top"/>
    </xf>
    <xf numFmtId="0" fontId="91" fillId="9" borderId="50" xfId="0" applyFont="1" applyFill="1" applyBorder="1" applyAlignment="1">
      <alignment horizontal="center" vertical="top" wrapText="1"/>
    </xf>
    <xf numFmtId="0" fontId="33" fillId="9" borderId="50" xfId="0" applyFont="1" applyFill="1" applyBorder="1" applyAlignment="1">
      <alignment horizontal="left" vertical="top" wrapText="1"/>
    </xf>
    <xf numFmtId="0" fontId="58" fillId="8" borderId="52" xfId="0" applyFont="1" applyFill="1" applyBorder="1" applyAlignment="1">
      <alignment horizontal="center" vertical="center"/>
    </xf>
    <xf numFmtId="0" fontId="58" fillId="8" borderId="35" xfId="0" applyFont="1" applyFill="1" applyBorder="1" applyAlignment="1">
      <alignment horizontal="center" vertical="center"/>
    </xf>
    <xf numFmtId="0" fontId="58" fillId="8" borderId="36" xfId="0" applyFont="1" applyFill="1" applyBorder="1" applyAlignment="1">
      <alignment horizontal="center" vertical="center"/>
    </xf>
    <xf numFmtId="0" fontId="27" fillId="10" borderId="4" xfId="0" applyFont="1" applyFill="1" applyBorder="1" applyAlignment="1">
      <alignment horizontal="center"/>
    </xf>
    <xf numFmtId="0" fontId="27" fillId="10" borderId="8" xfId="0" applyFont="1" applyFill="1" applyBorder="1" applyAlignment="1">
      <alignment horizontal="center"/>
    </xf>
    <xf numFmtId="0" fontId="92" fillId="5" borderId="0" xfId="0" applyFont="1" applyFill="1"/>
    <xf numFmtId="0" fontId="67" fillId="10" borderId="0" xfId="0" applyFont="1" applyFill="1"/>
    <xf numFmtId="0" fontId="93" fillId="10" borderId="0" xfId="0" applyFont="1" applyFill="1"/>
    <xf numFmtId="0" fontId="33" fillId="10" borderId="0" xfId="0" applyFont="1" applyFill="1"/>
    <xf numFmtId="0" fontId="91" fillId="17" borderId="11" xfId="0" applyFont="1" applyFill="1" applyBorder="1" applyAlignment="1">
      <alignment horizontal="center" vertical="top"/>
    </xf>
    <xf numFmtId="0" fontId="91" fillId="17" borderId="11" xfId="0" applyFont="1" applyFill="1" applyBorder="1" applyAlignment="1">
      <alignment horizontal="left" vertical="top" wrapText="1"/>
    </xf>
    <xf numFmtId="0" fontId="94" fillId="16" borderId="11" xfId="0" applyFont="1" applyFill="1" applyBorder="1" applyAlignment="1">
      <alignment vertical="top"/>
    </xf>
    <xf numFmtId="0" fontId="27" fillId="10" borderId="0" xfId="0" applyFont="1" applyFill="1"/>
    <xf numFmtId="0" fontId="89" fillId="16" borderId="50" xfId="0" applyFont="1" applyFill="1" applyBorder="1" applyAlignment="1">
      <alignment vertical="top"/>
    </xf>
    <xf numFmtId="0" fontId="91" fillId="17" borderId="50" xfId="0" applyFont="1" applyFill="1" applyBorder="1" applyAlignment="1">
      <alignment horizontal="center" vertical="top"/>
    </xf>
    <xf numFmtId="0" fontId="91" fillId="17" borderId="50" xfId="0" applyFont="1" applyFill="1" applyBorder="1" applyAlignment="1">
      <alignment horizontal="left" vertical="top" wrapText="1"/>
    </xf>
    <xf numFmtId="0" fontId="57" fillId="7" borderId="23" xfId="0" applyFont="1" applyFill="1" applyBorder="1" applyAlignment="1">
      <alignment horizontal="center"/>
    </xf>
    <xf numFmtId="0" fontId="33" fillId="7" borderId="11" xfId="0" applyFont="1" applyFill="1" applyBorder="1" applyAlignment="1">
      <alignment horizontal="center"/>
    </xf>
    <xf numFmtId="0" fontId="57" fillId="7" borderId="26" xfId="0" applyFont="1" applyFill="1" applyBorder="1" applyAlignment="1">
      <alignment horizontal="center"/>
    </xf>
    <xf numFmtId="0" fontId="33" fillId="7" borderId="27" xfId="0" applyFont="1" applyFill="1" applyBorder="1" applyAlignment="1">
      <alignment horizontal="center"/>
    </xf>
    <xf numFmtId="0" fontId="15" fillId="5" borderId="0" xfId="0" applyFont="1" applyFill="1" applyAlignment="1">
      <alignment horizontal="left" vertical="top"/>
    </xf>
    <xf numFmtId="49" fontId="53" fillId="11" borderId="0" xfId="0" applyNumberFormat="1" applyFont="1" applyFill="1" applyAlignment="1">
      <alignment horizontal="left" vertical="top" wrapText="1"/>
    </xf>
    <xf numFmtId="0" fontId="53" fillId="11" borderId="0" xfId="0" applyFont="1" applyFill="1" applyAlignment="1">
      <alignment horizontal="left" vertical="top"/>
    </xf>
    <xf numFmtId="49" fontId="24" fillId="10" borderId="0" xfId="0" applyNumberFormat="1" applyFont="1" applyFill="1" applyAlignment="1">
      <alignment horizontal="center" vertical="top"/>
    </xf>
    <xf numFmtId="49" fontId="24" fillId="5" borderId="0" xfId="0" applyNumberFormat="1" applyFont="1" applyFill="1" applyAlignment="1">
      <alignment horizontal="center" vertical="top"/>
    </xf>
    <xf numFmtId="49" fontId="33" fillId="10" borderId="0" xfId="0" applyNumberFormat="1" applyFont="1" applyFill="1" applyAlignment="1">
      <alignment horizontal="left" vertical="top" wrapText="1"/>
    </xf>
    <xf numFmtId="0" fontId="17" fillId="13" borderId="0" xfId="0" applyFont="1" applyFill="1" applyAlignment="1">
      <alignment horizontal="center" vertical="top"/>
    </xf>
    <xf numFmtId="0" fontId="15" fillId="13" borderId="0" xfId="0" applyFont="1" applyFill="1" applyAlignment="1">
      <alignment vertical="top"/>
    </xf>
    <xf numFmtId="49" fontId="13" fillId="13" borderId="0" xfId="0" applyNumberFormat="1" applyFont="1" applyFill="1" applyAlignment="1">
      <alignment vertical="top"/>
    </xf>
    <xf numFmtId="0" fontId="24" fillId="13" borderId="0" xfId="0" applyFont="1" applyFill="1" applyAlignment="1">
      <alignment horizontal="center" vertical="top"/>
    </xf>
    <xf numFmtId="0" fontId="13" fillId="13" borderId="0" xfId="0" applyFont="1" applyFill="1" applyAlignment="1">
      <alignment horizontal="left" vertical="top" wrapText="1"/>
    </xf>
    <xf numFmtId="49" fontId="13" fillId="13" borderId="0" xfId="0" applyNumberFormat="1" applyFont="1" applyFill="1" applyAlignment="1">
      <alignment horizontal="left" vertical="top" wrapText="1"/>
    </xf>
    <xf numFmtId="0" fontId="13" fillId="13" borderId="0" xfId="0" applyFont="1" applyFill="1" applyAlignment="1">
      <alignment horizontal="left" vertical="top"/>
    </xf>
    <xf numFmtId="0" fontId="13" fillId="13" borderId="0" xfId="0" applyFont="1" applyFill="1" applyAlignment="1">
      <alignment horizontal="center" vertical="top"/>
    </xf>
    <xf numFmtId="49" fontId="13" fillId="13" borderId="0" xfId="0" applyNumberFormat="1" applyFont="1" applyFill="1" applyAlignment="1">
      <alignment horizontal="center" vertical="top"/>
    </xf>
    <xf numFmtId="0" fontId="5" fillId="3" borderId="3"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1" fillId="8" borderId="39" xfId="0" applyFont="1" applyFill="1" applyBorder="1" applyAlignment="1">
      <alignment horizontal="center"/>
    </xf>
    <xf numFmtId="0" fontId="7" fillId="8" borderId="39" xfId="0" applyFont="1" applyFill="1" applyBorder="1" applyAlignment="1">
      <alignment horizontal="center"/>
    </xf>
    <xf numFmtId="0" fontId="7" fillId="8" borderId="40" xfId="0" applyFont="1" applyFill="1" applyBorder="1" applyAlignment="1">
      <alignment horizontal="center"/>
    </xf>
    <xf numFmtId="0" fontId="95" fillId="7" borderId="2" xfId="0" applyFont="1" applyFill="1" applyBorder="1" applyAlignment="1">
      <alignment horizontal="left" vertical="top" wrapText="1"/>
    </xf>
    <xf numFmtId="0" fontId="95" fillId="7" borderId="0" xfId="0" applyFont="1" applyFill="1" applyAlignment="1">
      <alignment horizontal="left" vertical="top" wrapText="1"/>
    </xf>
    <xf numFmtId="0" fontId="95" fillId="7" borderId="14" xfId="0" applyFont="1" applyFill="1" applyBorder="1" applyAlignment="1">
      <alignment horizontal="left" vertical="top" wrapText="1"/>
    </xf>
    <xf numFmtId="0" fontId="95" fillId="7" borderId="3" xfId="0" applyFont="1" applyFill="1" applyBorder="1" applyAlignment="1">
      <alignment horizontal="left" vertical="top" wrapText="1"/>
    </xf>
    <xf numFmtId="0" fontId="95" fillId="7" borderId="1" xfId="0" applyFont="1" applyFill="1" applyBorder="1" applyAlignment="1">
      <alignment horizontal="left" vertical="top" wrapText="1"/>
    </xf>
    <xf numFmtId="0" fontId="95" fillId="7" borderId="15" xfId="0" applyFont="1" applyFill="1" applyBorder="1" applyAlignment="1">
      <alignment horizontal="left" vertical="top" wrapText="1"/>
    </xf>
    <xf numFmtId="0" fontId="1" fillId="8" borderId="18" xfId="0" applyFont="1" applyFill="1" applyBorder="1" applyAlignment="1">
      <alignment horizontal="center"/>
    </xf>
    <xf numFmtId="0" fontId="1" fillId="8" borderId="32" xfId="0" applyFont="1" applyFill="1" applyBorder="1" applyAlignment="1">
      <alignment horizontal="center"/>
    </xf>
    <xf numFmtId="0" fontId="1" fillId="8" borderId="1" xfId="0" applyFont="1" applyFill="1" applyBorder="1" applyAlignment="1">
      <alignment horizontal="center"/>
    </xf>
    <xf numFmtId="0" fontId="41" fillId="4" borderId="18" xfId="0" applyFont="1" applyFill="1" applyBorder="1" applyAlignment="1">
      <alignment horizontal="center"/>
    </xf>
    <xf numFmtId="0" fontId="41" fillId="4" borderId="32" xfId="0" applyFont="1" applyFill="1" applyBorder="1" applyAlignment="1">
      <alignment horizontal="center"/>
    </xf>
    <xf numFmtId="0" fontId="41" fillId="4" borderId="5" xfId="0" applyFont="1" applyFill="1" applyBorder="1" applyAlignment="1">
      <alignment horizontal="center"/>
    </xf>
    <xf numFmtId="0" fontId="41" fillId="4" borderId="13" xfId="0" applyFont="1" applyFill="1" applyBorder="1" applyAlignment="1">
      <alignment horizontal="center"/>
    </xf>
    <xf numFmtId="0" fontId="49" fillId="7" borderId="12" xfId="0" applyFont="1" applyFill="1" applyBorder="1" applyAlignment="1">
      <alignment horizontal="right"/>
    </xf>
    <xf numFmtId="0" fontId="49" fillId="7" borderId="13" xfId="0" applyFont="1" applyFill="1" applyBorder="1" applyAlignment="1">
      <alignment horizontal="right"/>
    </xf>
    <xf numFmtId="0" fontId="4" fillId="3" borderId="19" xfId="0" applyFont="1" applyFill="1" applyBorder="1" applyAlignment="1">
      <alignment horizontal="left"/>
    </xf>
    <xf numFmtId="0" fontId="4" fillId="3" borderId="11" xfId="0" applyFont="1" applyFill="1" applyBorder="1" applyAlignment="1">
      <alignment horizontal="left"/>
    </xf>
    <xf numFmtId="0" fontId="4" fillId="3" borderId="24" xfId="0" applyFont="1" applyFill="1" applyBorder="1" applyAlignment="1">
      <alignment horizontal="left"/>
    </xf>
    <xf numFmtId="0" fontId="49" fillId="7" borderId="2" xfId="0" applyFont="1" applyFill="1" applyBorder="1" applyAlignment="1">
      <alignment horizontal="right"/>
    </xf>
    <xf numFmtId="0" fontId="49" fillId="7" borderId="14" xfId="0" applyFont="1" applyFill="1" applyBorder="1" applyAlignment="1">
      <alignment horizontal="right"/>
    </xf>
    <xf numFmtId="0" fontId="33" fillId="7" borderId="19" xfId="0" applyFont="1" applyFill="1" applyBorder="1" applyAlignment="1">
      <alignment horizontal="left" indent="1"/>
    </xf>
    <xf numFmtId="0" fontId="33" fillId="7" borderId="11" xfId="0" applyFont="1" applyFill="1" applyBorder="1" applyAlignment="1">
      <alignment horizontal="left" indent="1"/>
    </xf>
    <xf numFmtId="0" fontId="33" fillId="7" borderId="24" xfId="0" applyFont="1" applyFill="1" applyBorder="1" applyAlignment="1">
      <alignment horizontal="left" indent="1"/>
    </xf>
    <xf numFmtId="0" fontId="5" fillId="3" borderId="2" xfId="0" applyFont="1" applyFill="1" applyBorder="1" applyAlignment="1">
      <alignment horizontal="center" vertical="center" wrapText="1"/>
    </xf>
    <xf numFmtId="0" fontId="5" fillId="3" borderId="0" xfId="0" applyFont="1" applyFill="1" applyAlignment="1">
      <alignment horizontal="center" vertical="center" wrapText="1"/>
    </xf>
    <xf numFmtId="0" fontId="5" fillId="3" borderId="14" xfId="0" applyFont="1" applyFill="1" applyBorder="1" applyAlignment="1">
      <alignment horizontal="center" vertical="center" wrapText="1"/>
    </xf>
    <xf numFmtId="0" fontId="3" fillId="3" borderId="27" xfId="0" applyFont="1" applyFill="1" applyBorder="1" applyAlignment="1">
      <alignment horizontal="left"/>
    </xf>
    <xf numFmtId="0" fontId="84" fillId="7" borderId="27" xfId="0" applyFont="1" applyFill="1" applyBorder="1" applyAlignment="1">
      <alignment horizontal="center"/>
    </xf>
    <xf numFmtId="0" fontId="33" fillId="7" borderId="27" xfId="0" quotePrefix="1" applyFont="1" applyFill="1" applyBorder="1" applyAlignment="1">
      <alignment horizontal="center"/>
    </xf>
    <xf numFmtId="0" fontId="33" fillId="7" borderId="27" xfId="0" applyFont="1" applyFill="1" applyBorder="1" applyAlignment="1">
      <alignment horizontal="center"/>
    </xf>
    <xf numFmtId="0" fontId="33" fillId="7" borderId="43" xfId="0" applyFont="1" applyFill="1" applyBorder="1" applyAlignment="1">
      <alignment horizontal="left"/>
    </xf>
    <xf numFmtId="0" fontId="33" fillId="7" borderId="44" xfId="0" applyFont="1" applyFill="1" applyBorder="1" applyAlignment="1">
      <alignment horizontal="left"/>
    </xf>
    <xf numFmtId="0" fontId="33" fillId="7" borderId="45" xfId="0" applyFont="1" applyFill="1" applyBorder="1" applyAlignment="1">
      <alignment horizontal="left"/>
    </xf>
    <xf numFmtId="0" fontId="33" fillId="7" borderId="43" xfId="0" applyFont="1" applyFill="1" applyBorder="1" applyAlignment="1">
      <alignment horizontal="center"/>
    </xf>
    <xf numFmtId="0" fontId="33" fillId="7" borderId="44" xfId="0" applyFont="1" applyFill="1" applyBorder="1" applyAlignment="1">
      <alignment horizontal="center"/>
    </xf>
    <xf numFmtId="0" fontId="33" fillId="7" borderId="46" xfId="0" applyFont="1" applyFill="1" applyBorder="1" applyAlignment="1">
      <alignment horizontal="center"/>
    </xf>
    <xf numFmtId="0" fontId="3" fillId="3" borderId="11" xfId="0" applyFont="1" applyFill="1" applyBorder="1" applyAlignment="1">
      <alignment horizontal="left"/>
    </xf>
    <xf numFmtId="0" fontId="84" fillId="7" borderId="11" xfId="0" applyFont="1" applyFill="1" applyBorder="1" applyAlignment="1">
      <alignment horizontal="center"/>
    </xf>
    <xf numFmtId="0" fontId="33" fillId="7" borderId="11" xfId="0" quotePrefix="1" applyFont="1" applyFill="1" applyBorder="1" applyAlignment="1">
      <alignment horizontal="center"/>
    </xf>
    <xf numFmtId="0" fontId="33" fillId="7" borderId="11" xfId="0" applyFont="1" applyFill="1" applyBorder="1" applyAlignment="1">
      <alignment horizontal="center"/>
    </xf>
    <xf numFmtId="0" fontId="33" fillId="7" borderId="20" xfId="0" applyFont="1" applyFill="1" applyBorder="1" applyAlignment="1">
      <alignment horizontal="left"/>
    </xf>
    <xf numFmtId="0" fontId="33" fillId="7" borderId="34" xfId="0" applyFont="1" applyFill="1" applyBorder="1" applyAlignment="1">
      <alignment horizontal="left"/>
    </xf>
    <xf numFmtId="0" fontId="33" fillId="7" borderId="19" xfId="0" applyFont="1" applyFill="1" applyBorder="1" applyAlignment="1">
      <alignment horizontal="left"/>
    </xf>
    <xf numFmtId="0" fontId="33" fillId="7" borderId="20" xfId="0" applyFont="1" applyFill="1" applyBorder="1" applyAlignment="1">
      <alignment horizontal="center"/>
    </xf>
    <xf numFmtId="0" fontId="33" fillId="7" borderId="34" xfId="0" applyFont="1" applyFill="1" applyBorder="1" applyAlignment="1">
      <alignment horizontal="center"/>
    </xf>
    <xf numFmtId="0" fontId="33" fillId="7" borderId="42" xfId="0" applyFont="1" applyFill="1" applyBorder="1" applyAlignment="1">
      <alignment horizontal="center"/>
    </xf>
    <xf numFmtId="0" fontId="67" fillId="11" borderId="18" xfId="0" applyFont="1" applyFill="1" applyBorder="1" applyAlignment="1">
      <alignment horizontal="center"/>
    </xf>
    <xf numFmtId="0" fontId="67" fillId="11" borderId="32" xfId="0" applyFont="1" applyFill="1" applyBorder="1" applyAlignment="1">
      <alignment horizontal="center"/>
    </xf>
    <xf numFmtId="0" fontId="67" fillId="11" borderId="5" xfId="0" applyFont="1" applyFill="1" applyBorder="1" applyAlignment="1">
      <alignment horizontal="center"/>
    </xf>
    <xf numFmtId="0" fontId="67" fillId="11" borderId="13" xfId="0" applyFont="1" applyFill="1" applyBorder="1" applyAlignment="1">
      <alignment horizontal="center"/>
    </xf>
    <xf numFmtId="0" fontId="4" fillId="3" borderId="19" xfId="0" applyFont="1" applyFill="1" applyBorder="1" applyAlignment="1">
      <alignment horizontal="left" indent="1"/>
    </xf>
    <xf numFmtId="0" fontId="4" fillId="3" borderId="11" xfId="0" applyFont="1" applyFill="1" applyBorder="1" applyAlignment="1">
      <alignment horizontal="left" indent="1"/>
    </xf>
    <xf numFmtId="0" fontId="4" fillId="3" borderId="24" xfId="0" applyFont="1" applyFill="1" applyBorder="1" applyAlignment="1">
      <alignment horizontal="left" indent="1"/>
    </xf>
    <xf numFmtId="0" fontId="33" fillId="7" borderId="21" xfId="0" applyFont="1" applyFill="1" applyBorder="1" applyAlignment="1">
      <alignment horizontal="left" indent="1"/>
    </xf>
    <xf numFmtId="0" fontId="33" fillId="7" borderId="22" xfId="0" applyFont="1" applyFill="1" applyBorder="1" applyAlignment="1">
      <alignment horizontal="left" indent="1"/>
    </xf>
    <xf numFmtId="0" fontId="50" fillId="7" borderId="5" xfId="0" applyFont="1" applyFill="1" applyBorder="1" applyAlignment="1">
      <alignment horizontal="center" vertical="center"/>
    </xf>
    <xf numFmtId="0" fontId="50" fillId="7" borderId="13" xfId="0" applyFont="1" applyFill="1" applyBorder="1" applyAlignment="1">
      <alignment horizontal="center" vertical="center"/>
    </xf>
    <xf numFmtId="0" fontId="50" fillId="7" borderId="12"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3" xfId="0" quotePrefix="1" applyFont="1" applyFill="1" applyBorder="1" applyAlignment="1">
      <alignment horizontal="center" vertical="center"/>
    </xf>
    <xf numFmtId="0" fontId="5" fillId="3" borderId="15" xfId="0" quotePrefix="1" applyFont="1" applyFill="1" applyBorder="1" applyAlignment="1">
      <alignment horizontal="center" vertical="center"/>
    </xf>
    <xf numFmtId="0" fontId="5" fillId="3" borderId="3" xfId="0" applyFont="1" applyFill="1" applyBorder="1" applyAlignment="1">
      <alignment horizontal="center" vertical="center"/>
    </xf>
    <xf numFmtId="0" fontId="33" fillId="7" borderId="45" xfId="0" applyFont="1" applyFill="1" applyBorder="1" applyAlignment="1">
      <alignment horizontal="center"/>
    </xf>
    <xf numFmtId="0" fontId="33" fillId="7" borderId="19" xfId="0" applyFont="1" applyFill="1" applyBorder="1" applyAlignment="1">
      <alignment horizontal="center"/>
    </xf>
    <xf numFmtId="0" fontId="1" fillId="3" borderId="1" xfId="0" applyFont="1" applyFill="1" applyBorder="1" applyAlignment="1">
      <alignment horizontal="center" vertical="center"/>
    </xf>
    <xf numFmtId="0" fontId="1" fillId="3" borderId="15" xfId="0" applyFont="1" applyFill="1" applyBorder="1" applyAlignment="1">
      <alignment horizontal="center" vertical="center"/>
    </xf>
    <xf numFmtId="0" fontId="1" fillId="3" borderId="3" xfId="0" quotePrefix="1" applyFont="1" applyFill="1" applyBorder="1" applyAlignment="1">
      <alignment horizontal="center" vertical="center"/>
    </xf>
    <xf numFmtId="0" fontId="1" fillId="3" borderId="15" xfId="0" quotePrefix="1" applyFont="1" applyFill="1" applyBorder="1" applyAlignment="1">
      <alignment horizontal="center" vertical="center"/>
    </xf>
    <xf numFmtId="0" fontId="1" fillId="3" borderId="3" xfId="0" applyFont="1" applyFill="1" applyBorder="1" applyAlignment="1">
      <alignment horizontal="center" vertical="center"/>
    </xf>
    <xf numFmtId="0" fontId="33" fillId="7" borderId="24" xfId="0" applyFont="1" applyFill="1" applyBorder="1" applyAlignment="1">
      <alignment horizontal="center"/>
    </xf>
    <xf numFmtId="0" fontId="42" fillId="5" borderId="0" xfId="0" applyFont="1" applyFill="1" applyAlignment="1">
      <alignment horizontal="center" vertical="center"/>
    </xf>
    <xf numFmtId="0" fontId="54" fillId="7" borderId="33" xfId="0" applyFont="1" applyFill="1" applyBorder="1" applyAlignment="1">
      <alignment horizontal="right"/>
    </xf>
    <xf numFmtId="0" fontId="54" fillId="7" borderId="19" xfId="0" applyFont="1" applyFill="1" applyBorder="1" applyAlignment="1">
      <alignment horizontal="right"/>
    </xf>
    <xf numFmtId="0" fontId="78" fillId="7" borderId="12" xfId="0" applyFont="1" applyFill="1" applyBorder="1" applyAlignment="1">
      <alignment horizontal="center"/>
    </xf>
    <xf numFmtId="0" fontId="78" fillId="7" borderId="5" xfId="0" applyFont="1" applyFill="1" applyBorder="1" applyAlignment="1">
      <alignment horizontal="center"/>
    </xf>
    <xf numFmtId="0" fontId="78" fillId="7" borderId="13" xfId="0" applyFont="1" applyFill="1" applyBorder="1" applyAlignment="1">
      <alignment horizontal="center"/>
    </xf>
    <xf numFmtId="0" fontId="79" fillId="3" borderId="30" xfId="0" applyFont="1" applyFill="1" applyBorder="1" applyAlignment="1">
      <alignment horizontal="left" vertical="center" indent="1"/>
    </xf>
    <xf numFmtId="0" fontId="79" fillId="3" borderId="31" xfId="0" applyFont="1" applyFill="1" applyBorder="1" applyAlignment="1">
      <alignment horizontal="left" vertical="center" indent="1"/>
    </xf>
    <xf numFmtId="0" fontId="79" fillId="3" borderId="27" xfId="0" applyFont="1" applyFill="1" applyBorder="1" applyAlignment="1">
      <alignment horizontal="left" vertical="center" indent="1"/>
    </xf>
    <xf numFmtId="0" fontId="79" fillId="3" borderId="28" xfId="0" applyFont="1" applyFill="1" applyBorder="1" applyAlignment="1">
      <alignment horizontal="left" vertical="center" indent="1"/>
    </xf>
    <xf numFmtId="0" fontId="47" fillId="3" borderId="12" xfId="0" applyFont="1" applyFill="1" applyBorder="1" applyAlignment="1">
      <alignment horizontal="center" vertical="center"/>
    </xf>
    <xf numFmtId="0" fontId="47" fillId="3" borderId="5" xfId="0" applyFont="1" applyFill="1" applyBorder="1" applyAlignment="1">
      <alignment horizontal="center" vertical="center"/>
    </xf>
    <xf numFmtId="0" fontId="47" fillId="3" borderId="13" xfId="0" applyFont="1" applyFill="1" applyBorder="1" applyAlignment="1">
      <alignment horizontal="center" vertical="center"/>
    </xf>
    <xf numFmtId="0" fontId="27" fillId="3" borderId="11" xfId="0" applyFont="1" applyFill="1" applyBorder="1" applyAlignment="1">
      <alignment horizontal="center"/>
    </xf>
    <xf numFmtId="0" fontId="27" fillId="3" borderId="24" xfId="0" applyFont="1" applyFill="1" applyBorder="1" applyAlignment="1">
      <alignment horizontal="center"/>
    </xf>
    <xf numFmtId="0" fontId="69" fillId="7" borderId="23" xfId="0" applyFont="1" applyFill="1" applyBorder="1" applyAlignment="1">
      <alignment horizontal="right" vertical="center"/>
    </xf>
    <xf numFmtId="0" fontId="69" fillId="7" borderId="11" xfId="0" applyFont="1" applyFill="1" applyBorder="1" applyAlignment="1">
      <alignment horizontal="right" vertical="center"/>
    </xf>
    <xf numFmtId="0" fontId="70" fillId="7" borderId="26" xfId="0" applyFont="1" applyFill="1" applyBorder="1" applyAlignment="1">
      <alignment horizontal="right" vertical="center"/>
    </xf>
    <xf numFmtId="0" fontId="70" fillId="7" borderId="27" xfId="0" applyFont="1" applyFill="1" applyBorder="1" applyAlignment="1">
      <alignment horizontal="right" vertical="center"/>
    </xf>
    <xf numFmtId="0" fontId="69" fillId="7" borderId="11" xfId="0" applyFont="1" applyFill="1" applyBorder="1" applyAlignment="1">
      <alignment horizontal="center"/>
    </xf>
    <xf numFmtId="0" fontId="69" fillId="7" borderId="24" xfId="0" applyFont="1" applyFill="1" applyBorder="1" applyAlignment="1">
      <alignment horizontal="center"/>
    </xf>
    <xf numFmtId="0" fontId="71" fillId="14" borderId="11" xfId="0" applyFont="1" applyFill="1" applyBorder="1" applyAlignment="1">
      <alignment horizontal="center" vertical="center"/>
    </xf>
    <xf numFmtId="0" fontId="71" fillId="14" borderId="24" xfId="0" applyFont="1" applyFill="1" applyBorder="1" applyAlignment="1">
      <alignment horizontal="center" vertical="center"/>
    </xf>
    <xf numFmtId="0" fontId="48" fillId="14" borderId="27" xfId="0" applyFont="1" applyFill="1" applyBorder="1" applyAlignment="1">
      <alignment horizontal="center" vertical="center"/>
    </xf>
    <xf numFmtId="0" fontId="48" fillId="14" borderId="28" xfId="0" applyFont="1" applyFill="1" applyBorder="1" applyAlignment="1">
      <alignment horizontal="center" vertical="center"/>
    </xf>
    <xf numFmtId="0" fontId="72" fillId="15" borderId="3" xfId="0" applyFont="1" applyFill="1" applyBorder="1" applyAlignment="1">
      <alignment horizontal="right"/>
    </xf>
    <xf numFmtId="0" fontId="72" fillId="15" borderId="1" xfId="0" applyFont="1" applyFill="1" applyBorder="1" applyAlignment="1">
      <alignment horizontal="right"/>
    </xf>
    <xf numFmtId="0" fontId="53" fillId="7" borderId="38" xfId="0" applyFont="1" applyFill="1" applyBorder="1" applyAlignment="1">
      <alignment horizontal="center"/>
    </xf>
    <xf numFmtId="0" fontId="53" fillId="7" borderId="39" xfId="0" applyFont="1" applyFill="1" applyBorder="1" applyAlignment="1">
      <alignment horizontal="center"/>
    </xf>
    <xf numFmtId="0" fontId="53" fillId="7" borderId="40" xfId="0" applyFont="1" applyFill="1" applyBorder="1" applyAlignment="1">
      <alignment horizontal="center"/>
    </xf>
    <xf numFmtId="0" fontId="73" fillId="5" borderId="1" xfId="0" applyFont="1" applyFill="1" applyBorder="1" applyAlignment="1">
      <alignment horizontal="center"/>
    </xf>
    <xf numFmtId="0" fontId="77" fillId="7" borderId="29" xfId="0" applyFont="1" applyFill="1" applyBorder="1" applyAlignment="1">
      <alignment horizontal="center"/>
    </xf>
    <xf numFmtId="0" fontId="77" fillId="7" borderId="30" xfId="0" applyFont="1" applyFill="1" applyBorder="1" applyAlignment="1">
      <alignment horizontal="center"/>
    </xf>
    <xf numFmtId="0" fontId="77" fillId="7" borderId="31" xfId="0" applyFont="1" applyFill="1" applyBorder="1" applyAlignment="1">
      <alignment horizontal="center"/>
    </xf>
    <xf numFmtId="0" fontId="48" fillId="14" borderId="11" xfId="0" applyFont="1" applyFill="1" applyBorder="1" applyAlignment="1">
      <alignment horizontal="center" vertical="center"/>
    </xf>
    <xf numFmtId="0" fontId="68" fillId="7" borderId="33" xfId="0" applyFont="1" applyFill="1" applyBorder="1" applyAlignment="1">
      <alignment horizontal="center"/>
    </xf>
    <xf numFmtId="0" fontId="68" fillId="7" borderId="19" xfId="0" applyFont="1" applyFill="1" applyBorder="1" applyAlignment="1">
      <alignment horizontal="center"/>
    </xf>
    <xf numFmtId="0" fontId="14" fillId="7" borderId="29" xfId="0" applyFont="1" applyFill="1" applyBorder="1" applyAlignment="1">
      <alignment horizontal="left" vertical="center" wrapText="1"/>
    </xf>
    <xf numFmtId="0" fontId="14" fillId="7" borderId="30" xfId="0" applyFont="1" applyFill="1" applyBorder="1" applyAlignment="1">
      <alignment horizontal="left" vertical="center" wrapText="1"/>
    </xf>
    <xf numFmtId="0" fontId="14" fillId="7" borderId="31" xfId="0" applyFont="1" applyFill="1" applyBorder="1" applyAlignment="1">
      <alignment horizontal="left" vertical="center" wrapText="1"/>
    </xf>
    <xf numFmtId="0" fontId="20" fillId="3" borderId="23" xfId="0" applyFont="1" applyFill="1" applyBorder="1" applyAlignment="1">
      <alignment horizontal="left" vertical="top"/>
    </xf>
    <xf numFmtId="0" fontId="20" fillId="3" borderId="11" xfId="0" applyFont="1" applyFill="1" applyBorder="1" applyAlignment="1">
      <alignment horizontal="left" vertical="top"/>
    </xf>
    <xf numFmtId="0" fontId="20" fillId="3" borderId="24" xfId="0" applyFont="1" applyFill="1" applyBorder="1" applyAlignment="1">
      <alignment horizontal="left" vertical="top"/>
    </xf>
    <xf numFmtId="0" fontId="20" fillId="3" borderId="26" xfId="0" applyFont="1" applyFill="1" applyBorder="1" applyAlignment="1">
      <alignment horizontal="left" vertical="top"/>
    </xf>
    <xf numFmtId="0" fontId="20" fillId="3" borderId="27" xfId="0" applyFont="1" applyFill="1" applyBorder="1" applyAlignment="1">
      <alignment horizontal="left" vertical="top"/>
    </xf>
    <xf numFmtId="0" fontId="20" fillId="3" borderId="28" xfId="0" applyFont="1" applyFill="1" applyBorder="1" applyAlignment="1">
      <alignment horizontal="left" vertical="top"/>
    </xf>
    <xf numFmtId="0" fontId="27" fillId="3" borderId="22" xfId="0" applyFont="1" applyFill="1" applyBorder="1" applyAlignment="1">
      <alignment horizontal="center"/>
    </xf>
    <xf numFmtId="0" fontId="27" fillId="3" borderId="25" xfId="0" applyFont="1" applyFill="1" applyBorder="1" applyAlignment="1">
      <alignment horizontal="center"/>
    </xf>
    <xf numFmtId="0" fontId="26" fillId="5" borderId="0" xfId="0" applyFont="1" applyFill="1" applyAlignment="1">
      <alignment horizontal="center"/>
    </xf>
    <xf numFmtId="0" fontId="54" fillId="7" borderId="37" xfId="0" applyFont="1" applyFill="1" applyBorder="1" applyAlignment="1">
      <alignment horizontal="right"/>
    </xf>
    <xf numFmtId="0" fontId="54" fillId="7" borderId="21" xfId="0" applyFont="1" applyFill="1" applyBorder="1" applyAlignment="1">
      <alignment horizontal="right"/>
    </xf>
    <xf numFmtId="0" fontId="3" fillId="3" borderId="20" xfId="0" applyFont="1" applyFill="1" applyBorder="1" applyAlignment="1">
      <alignment horizontal="left"/>
    </xf>
    <xf numFmtId="0" fontId="3" fillId="3" borderId="34" xfId="0" applyFont="1" applyFill="1" applyBorder="1" applyAlignment="1">
      <alignment horizontal="left"/>
    </xf>
    <xf numFmtId="0" fontId="3" fillId="3" borderId="19" xfId="0" applyFont="1" applyFill="1" applyBorder="1" applyAlignment="1">
      <alignment horizontal="left"/>
    </xf>
    <xf numFmtId="0" fontId="14" fillId="7" borderId="29" xfId="0" applyFont="1" applyFill="1" applyBorder="1" applyAlignment="1">
      <alignment horizontal="left" vertical="center"/>
    </xf>
    <xf numFmtId="0" fontId="14" fillId="7" borderId="30" xfId="0" applyFont="1" applyFill="1" applyBorder="1" applyAlignment="1">
      <alignment horizontal="left" vertical="center"/>
    </xf>
    <xf numFmtId="0" fontId="14" fillId="7" borderId="26" xfId="0" applyFont="1" applyFill="1" applyBorder="1" applyAlignment="1">
      <alignment horizontal="left" vertical="center"/>
    </xf>
    <xf numFmtId="0" fontId="14" fillId="7" borderId="27" xfId="0" applyFont="1" applyFill="1" applyBorder="1" applyAlignment="1">
      <alignment horizontal="left" vertical="center"/>
    </xf>
    <xf numFmtId="0" fontId="43" fillId="5" borderId="10" xfId="0" applyFont="1" applyFill="1" applyBorder="1" applyAlignment="1">
      <alignment horizontal="center" vertical="center"/>
    </xf>
    <xf numFmtId="0" fontId="0" fillId="5" borderId="0" xfId="0" applyFill="1" applyAlignment="1">
      <alignment horizontal="right"/>
    </xf>
    <xf numFmtId="0" fontId="86" fillId="5" borderId="20" xfId="0" applyFont="1" applyFill="1" applyBorder="1" applyAlignment="1">
      <alignment horizontal="center" vertical="center"/>
    </xf>
    <xf numFmtId="0" fontId="86" fillId="5" borderId="34" xfId="0" applyFont="1" applyFill="1" applyBorder="1" applyAlignment="1">
      <alignment horizontal="center" vertical="center"/>
    </xf>
    <xf numFmtId="0" fontId="86" fillId="5" borderId="19" xfId="0" applyFont="1" applyFill="1" applyBorder="1" applyAlignment="1">
      <alignment horizontal="center" vertical="center"/>
    </xf>
    <xf numFmtId="0" fontId="85" fillId="5" borderId="11" xfId="0" applyFont="1" applyFill="1" applyBorder="1" applyAlignment="1">
      <alignment horizontal="center" vertical="center"/>
    </xf>
    <xf numFmtId="0" fontId="35" fillId="5" borderId="11" xfId="0" applyFont="1" applyFill="1" applyBorder="1" applyAlignment="1">
      <alignment horizontal="center" vertical="center"/>
    </xf>
    <xf numFmtId="0" fontId="13" fillId="10" borderId="0" xfId="0" applyFont="1" applyFill="1" applyAlignment="1">
      <alignment horizontal="center"/>
    </xf>
    <xf numFmtId="0" fontId="9" fillId="2" borderId="0" xfId="0" applyFont="1" applyFill="1" applyAlignment="1">
      <alignment horizontal="left" vertical="center"/>
    </xf>
    <xf numFmtId="0" fontId="0" fillId="2" borderId="0" xfId="0" applyFill="1"/>
    <xf numFmtId="0" fontId="19" fillId="2" borderId="0" xfId="0" applyFont="1" applyFill="1" applyAlignment="1">
      <alignment horizontal="left" vertical="center"/>
    </xf>
    <xf numFmtId="0" fontId="13" fillId="2" borderId="0" xfId="0" applyFont="1" applyFill="1"/>
    <xf numFmtId="0" fontId="15" fillId="10" borderId="0" xfId="0" applyFont="1" applyFill="1" applyAlignment="1">
      <alignment horizontal="center" vertical="center"/>
    </xf>
    <xf numFmtId="0" fontId="15" fillId="2" borderId="0" xfId="0" applyFont="1" applyFill="1" applyAlignment="1">
      <alignment horizontal="center" vertical="center"/>
    </xf>
    <xf numFmtId="49" fontId="33" fillId="5" borderId="0" xfId="0" applyNumberFormat="1" applyFont="1" applyFill="1" applyAlignment="1">
      <alignment wrapText="1"/>
    </xf>
    <xf numFmtId="49" fontId="33" fillId="5" borderId="0" xfId="0" applyNumberFormat="1" applyFont="1" applyFill="1" applyAlignment="1">
      <alignment horizontal="left" wrapText="1" indent="1"/>
    </xf>
    <xf numFmtId="49" fontId="53" fillId="5" borderId="0" xfId="0" applyNumberFormat="1" applyFont="1" applyFill="1" applyAlignment="1">
      <alignment horizontal="left" wrapText="1" indent="1"/>
    </xf>
    <xf numFmtId="49" fontId="33" fillId="5" borderId="0" xfId="0" applyNumberFormat="1" applyFont="1" applyFill="1" applyAlignment="1">
      <alignment horizontal="left" wrapText="1" indent="2"/>
    </xf>
    <xf numFmtId="49" fontId="52" fillId="5" borderId="0" xfId="0" applyNumberFormat="1" applyFont="1" applyFill="1" applyAlignment="1">
      <alignment horizontal="left" wrapText="1" indent="1"/>
    </xf>
    <xf numFmtId="49" fontId="97" fillId="5" borderId="0" xfId="0" applyNumberFormat="1" applyFont="1" applyFill="1" applyAlignment="1">
      <alignment horizontal="left" wrapText="1" indent="3"/>
    </xf>
    <xf numFmtId="49" fontId="96" fillId="5" borderId="0" xfId="0" applyNumberFormat="1" applyFont="1" applyFill="1" applyAlignment="1">
      <alignment horizontal="left" wrapText="1" indent="1"/>
    </xf>
    <xf numFmtId="49" fontId="98" fillId="5" borderId="0" xfId="0" applyNumberFormat="1" applyFont="1" applyFill="1" applyAlignment="1">
      <alignment horizontal="center" wrapText="1"/>
    </xf>
    <xf numFmtId="49" fontId="100" fillId="5" borderId="0" xfId="0" applyNumberFormat="1" applyFont="1" applyFill="1" applyAlignment="1">
      <alignment wrapText="1"/>
    </xf>
    <xf numFmtId="49" fontId="52" fillId="5" borderId="0" xfId="0" applyNumberFormat="1" applyFont="1" applyFill="1" applyAlignment="1">
      <alignment horizontal="left" vertical="top" wrapText="1" indent="1"/>
    </xf>
  </cellXfs>
  <cellStyles count="1">
    <cellStyle name="Normal" xfId="0" builtinId="0"/>
  </cellStyles>
  <dxfs count="6">
    <dxf>
      <font>
        <color rgb="FF006100"/>
      </font>
      <fill>
        <patternFill>
          <bgColor rgb="FFC6EFCE"/>
        </patternFill>
      </fill>
    </dxf>
    <dxf>
      <font>
        <color rgb="FF9C0006"/>
      </font>
      <fill>
        <patternFill>
          <bgColor rgb="FFFFC7CE"/>
        </patternFill>
      </fill>
    </dxf>
    <dxf>
      <fill>
        <patternFill>
          <bgColor theme="4" tint="0.39994506668294322"/>
        </patternFill>
      </fill>
    </dxf>
    <dxf>
      <font>
        <color rgb="FF006100"/>
      </font>
      <fill>
        <patternFill>
          <bgColor rgb="FFC6EFCE"/>
        </patternFill>
      </fill>
    </dxf>
    <dxf>
      <font>
        <color rgb="FF9C0006"/>
      </font>
      <fill>
        <patternFill>
          <bgColor rgb="FFFFC7CE"/>
        </patternFill>
      </fill>
    </dxf>
    <dxf>
      <fill>
        <patternFill>
          <bgColor theme="4" tint="0.39994506668294322"/>
        </patternFill>
      </fill>
    </dxf>
  </dxfs>
  <tableStyles count="0" defaultTableStyle="TableStyleMedium2" defaultPivotStyle="PivotStyleLight16"/>
  <colors>
    <mruColors>
      <color rgb="FF500000"/>
      <color rgb="FF660066"/>
      <color rgb="FF006600"/>
      <color rgb="FF2D0070"/>
      <color rgb="FF826000"/>
      <color rgb="FFF76C03"/>
      <color rgb="FFFF6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1085850</xdr:colOff>
      <xdr:row>1</xdr:row>
      <xdr:rowOff>66675</xdr:rowOff>
    </xdr:from>
    <xdr:to>
      <xdr:col>1</xdr:col>
      <xdr:colOff>6773069</xdr:colOff>
      <xdr:row>11</xdr:row>
      <xdr:rowOff>47848</xdr:rowOff>
    </xdr:to>
    <xdr:pic>
      <xdr:nvPicPr>
        <xdr:cNvPr id="2" name="Picture 1">
          <a:extLst>
            <a:ext uri="{FF2B5EF4-FFF2-40B4-BE49-F238E27FC236}">
              <a16:creationId xmlns:a16="http://schemas.microsoft.com/office/drawing/2014/main" id="{8DF30874-1F34-EC55-7004-4D7B6DA8FF5B}"/>
            </a:ext>
          </a:extLst>
        </xdr:cNvPr>
        <xdr:cNvPicPr>
          <a:picLocks noChangeAspect="1"/>
        </xdr:cNvPicPr>
      </xdr:nvPicPr>
      <xdr:blipFill>
        <a:blip xmlns:r="http://schemas.openxmlformats.org/officeDocument/2006/relationships" r:embed="rId1"/>
        <a:stretch>
          <a:fillRect/>
        </a:stretch>
      </xdr:blipFill>
      <xdr:spPr>
        <a:xfrm>
          <a:off x="1695450" y="447675"/>
          <a:ext cx="5687219" cy="160042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D3DB5-6358-471D-9D9D-856DEDC772CA}">
  <sheetPr>
    <tabColor theme="1" tint="0.499984740745262"/>
  </sheetPr>
  <dimension ref="B1:B46"/>
  <sheetViews>
    <sheetView tabSelected="1" workbookViewId="0">
      <selection activeCell="C44" sqref="C44"/>
    </sheetView>
  </sheetViews>
  <sheetFormatPr defaultRowHeight="12.75" x14ac:dyDescent="0.2"/>
  <cols>
    <col min="1" max="1" width="9.140625" style="37"/>
    <col min="2" max="2" width="118.42578125" style="420" customWidth="1"/>
    <col min="3" max="16384" width="9.140625" style="37"/>
  </cols>
  <sheetData>
    <row r="1" spans="2:2" ht="30" x14ac:dyDescent="0.4">
      <c r="B1" s="427" t="s">
        <v>1011</v>
      </c>
    </row>
    <row r="7" spans="2:2" x14ac:dyDescent="0.2">
      <c r="B7" s="37"/>
    </row>
    <row r="8" spans="2:2" x14ac:dyDescent="0.2">
      <c r="B8" s="37"/>
    </row>
    <row r="9" spans="2:2" x14ac:dyDescent="0.2">
      <c r="B9" s="37"/>
    </row>
    <row r="10" spans="2:2" x14ac:dyDescent="0.2">
      <c r="B10" s="37"/>
    </row>
    <row r="11" spans="2:2" x14ac:dyDescent="0.2">
      <c r="B11" s="37"/>
    </row>
    <row r="12" spans="2:2" x14ac:dyDescent="0.2">
      <c r="B12" s="37"/>
    </row>
    <row r="13" spans="2:2" ht="20.25" x14ac:dyDescent="0.3">
      <c r="B13" s="428" t="s">
        <v>1012</v>
      </c>
    </row>
    <row r="15" spans="2:2" x14ac:dyDescent="0.2">
      <c r="B15" s="421" t="s">
        <v>1013</v>
      </c>
    </row>
    <row r="16" spans="2:2" ht="76.5" x14ac:dyDescent="0.2">
      <c r="B16" s="421" t="s">
        <v>1028</v>
      </c>
    </row>
    <row r="18" spans="2:2" ht="20.25" x14ac:dyDescent="0.3">
      <c r="B18" s="428" t="s">
        <v>1014</v>
      </c>
    </row>
    <row r="19" spans="2:2" ht="25.5" x14ac:dyDescent="0.2">
      <c r="B19" s="421" t="s">
        <v>1015</v>
      </c>
    </row>
    <row r="20" spans="2:2" x14ac:dyDescent="0.2">
      <c r="B20" s="421"/>
    </row>
    <row r="21" spans="2:2" ht="15.75" x14ac:dyDescent="0.25">
      <c r="B21" s="426" t="s">
        <v>1021</v>
      </c>
    </row>
    <row r="22" spans="2:2" x14ac:dyDescent="0.2">
      <c r="B22" s="423" t="s">
        <v>1016</v>
      </c>
    </row>
    <row r="23" spans="2:2" x14ac:dyDescent="0.2">
      <c r="B23" s="421"/>
    </row>
    <row r="24" spans="2:2" ht="15.75" x14ac:dyDescent="0.25">
      <c r="B24" s="426" t="s">
        <v>1022</v>
      </c>
    </row>
    <row r="25" spans="2:2" x14ac:dyDescent="0.2">
      <c r="B25" s="423" t="s">
        <v>1017</v>
      </c>
    </row>
    <row r="26" spans="2:2" x14ac:dyDescent="0.2">
      <c r="B26" s="421"/>
    </row>
    <row r="27" spans="2:2" ht="15.75" x14ac:dyDescent="0.25">
      <c r="B27" s="426" t="s">
        <v>1023</v>
      </c>
    </row>
    <row r="28" spans="2:2" x14ac:dyDescent="0.2">
      <c r="B28" s="423" t="s">
        <v>1018</v>
      </c>
    </row>
    <row r="29" spans="2:2" x14ac:dyDescent="0.2">
      <c r="B29" s="421"/>
    </row>
    <row r="30" spans="2:2" ht="15.75" x14ac:dyDescent="0.25">
      <c r="B30" s="426" t="s">
        <v>1024</v>
      </c>
    </row>
    <row r="31" spans="2:2" x14ac:dyDescent="0.2">
      <c r="B31" s="423" t="s">
        <v>1019</v>
      </c>
    </row>
    <row r="32" spans="2:2" x14ac:dyDescent="0.2">
      <c r="B32" s="421"/>
    </row>
    <row r="33" spans="2:2" ht="15.75" x14ac:dyDescent="0.25">
      <c r="B33" s="426" t="s">
        <v>1025</v>
      </c>
    </row>
    <row r="34" spans="2:2" ht="38.25" x14ac:dyDescent="0.2">
      <c r="B34" s="423" t="s">
        <v>1029</v>
      </c>
    </row>
    <row r="35" spans="2:2" x14ac:dyDescent="0.2">
      <c r="B35" s="421"/>
    </row>
    <row r="36" spans="2:2" ht="15" x14ac:dyDescent="0.25">
      <c r="B36" s="422" t="s">
        <v>1026</v>
      </c>
    </row>
    <row r="37" spans="2:2" ht="38.25" x14ac:dyDescent="0.2">
      <c r="B37" s="423" t="s">
        <v>1020</v>
      </c>
    </row>
    <row r="39" spans="2:2" ht="20.25" x14ac:dyDescent="0.3">
      <c r="B39" s="428" t="s">
        <v>1030</v>
      </c>
    </row>
    <row r="40" spans="2:2" ht="32.25" x14ac:dyDescent="0.2">
      <c r="B40" s="424" t="s">
        <v>1034</v>
      </c>
    </row>
    <row r="41" spans="2:2" ht="28.5" x14ac:dyDescent="0.2">
      <c r="B41" s="425" t="s">
        <v>1027</v>
      </c>
    </row>
    <row r="42" spans="2:2" ht="18" x14ac:dyDescent="0.25">
      <c r="B42" s="424" t="s">
        <v>1035</v>
      </c>
    </row>
    <row r="43" spans="2:2" ht="18" x14ac:dyDescent="0.25">
      <c r="B43" s="424" t="s">
        <v>1033</v>
      </c>
    </row>
    <row r="44" spans="2:2" ht="60.75" x14ac:dyDescent="0.2">
      <c r="B44" s="429" t="s">
        <v>1036</v>
      </c>
    </row>
    <row r="45" spans="2:2" ht="20.25" x14ac:dyDescent="0.3">
      <c r="B45" s="428" t="s">
        <v>1031</v>
      </c>
    </row>
    <row r="46" spans="2:2" ht="71.25" x14ac:dyDescent="0.2">
      <c r="B46" s="424" t="s">
        <v>1032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BJ917"/>
  <sheetViews>
    <sheetView zoomScale="80" zoomScaleNormal="80" workbookViewId="0">
      <selection activeCell="K12" sqref="K12"/>
    </sheetView>
  </sheetViews>
  <sheetFormatPr defaultColWidth="7" defaultRowHeight="15" customHeight="1" x14ac:dyDescent="0.2"/>
  <cols>
    <col min="1" max="2" width="1.85546875" style="143" customWidth="1"/>
    <col min="3" max="3" width="7" style="20"/>
    <col min="4" max="4" width="8.7109375" style="20" customWidth="1"/>
    <col min="5" max="10" width="7" style="20"/>
    <col min="11" max="11" width="7" style="21"/>
    <col min="12" max="12" width="7" style="22"/>
    <col min="13" max="14" width="7" style="22" customWidth="1"/>
    <col min="15" max="15" width="9.7109375" style="20" bestFit="1" customWidth="1"/>
    <col min="16" max="16" width="7" style="20"/>
    <col min="17" max="17" width="7" style="20" customWidth="1"/>
    <col min="18" max="19" width="7" style="20"/>
    <col min="20" max="20" width="7" style="20" customWidth="1"/>
    <col min="21" max="23" width="7" style="20"/>
    <col min="24" max="24" width="2" style="20" customWidth="1"/>
    <col min="25" max="16384" width="7" style="20"/>
  </cols>
  <sheetData>
    <row r="1" spans="1:62" s="31" customFormat="1" ht="27.75" customHeight="1" thickBot="1" x14ac:dyDescent="0.4">
      <c r="A1" s="42"/>
      <c r="B1" s="172"/>
      <c r="C1" s="46" t="s">
        <v>0</v>
      </c>
      <c r="D1" s="29"/>
      <c r="E1" s="29"/>
      <c r="F1" s="29"/>
      <c r="K1" s="35" t="s">
        <v>1</v>
      </c>
      <c r="U1" s="23"/>
      <c r="V1" s="23"/>
      <c r="Y1" s="323" t="s">
        <v>798</v>
      </c>
      <c r="Z1" s="324"/>
      <c r="AA1" s="325"/>
      <c r="AB1" s="325"/>
      <c r="AC1" s="325"/>
      <c r="AD1" s="325"/>
      <c r="AE1" s="325"/>
      <c r="AF1" s="325"/>
      <c r="AG1" s="325"/>
      <c r="AH1" s="325"/>
      <c r="AI1" s="325"/>
      <c r="AJ1" s="325"/>
      <c r="AK1" s="325"/>
      <c r="AL1" s="325"/>
      <c r="AM1" s="325"/>
      <c r="AN1" s="325"/>
      <c r="AO1" s="325"/>
      <c r="AP1" s="325"/>
      <c r="AQ1" s="325"/>
      <c r="AR1" s="325"/>
      <c r="AS1" s="326"/>
    </row>
    <row r="2" spans="1:62" s="31" customFormat="1" ht="21.75" customHeight="1" thickBot="1" x14ac:dyDescent="0.35">
      <c r="A2" s="143"/>
      <c r="B2" s="173"/>
      <c r="D2" s="35"/>
      <c r="E2" s="35"/>
      <c r="F2" s="35"/>
      <c r="G2" s="35"/>
      <c r="H2" s="35"/>
      <c r="I2" s="35"/>
      <c r="J2" s="35"/>
      <c r="K2" s="35"/>
      <c r="L2" s="35"/>
      <c r="M2" s="35"/>
      <c r="N2" s="35"/>
      <c r="O2" s="35"/>
      <c r="P2" s="35"/>
      <c r="Q2" s="35"/>
      <c r="R2" s="35"/>
      <c r="S2" s="35"/>
      <c r="T2" s="35"/>
      <c r="U2" s="35"/>
      <c r="V2" s="35"/>
      <c r="W2" s="35"/>
      <c r="Y2" s="290" t="s">
        <v>4</v>
      </c>
      <c r="Z2" s="291"/>
      <c r="AA2" s="327"/>
      <c r="AB2" s="328"/>
      <c r="AC2" s="328"/>
      <c r="AD2" s="328"/>
      <c r="AE2" s="328"/>
      <c r="AF2" s="328"/>
      <c r="AG2" s="328"/>
      <c r="AH2" s="328"/>
      <c r="AI2" s="328"/>
      <c r="AJ2" s="328"/>
      <c r="AK2" s="328"/>
      <c r="AL2" s="328"/>
      <c r="AM2" s="328"/>
      <c r="AN2" s="328"/>
      <c r="AO2" s="328"/>
      <c r="AP2" s="328"/>
      <c r="AQ2" s="328"/>
      <c r="AR2" s="328"/>
      <c r="AS2" s="329"/>
    </row>
    <row r="3" spans="1:62" s="33" customFormat="1" ht="21.75" customHeight="1" x14ac:dyDescent="0.2">
      <c r="A3" s="174"/>
      <c r="B3" s="175"/>
      <c r="C3" s="358" t="s">
        <v>844</v>
      </c>
      <c r="D3" s="359"/>
      <c r="E3" s="359"/>
      <c r="F3" s="359"/>
      <c r="G3" s="359"/>
      <c r="H3" s="359"/>
      <c r="I3" s="359"/>
      <c r="J3" s="359"/>
      <c r="K3" s="359"/>
      <c r="L3" s="359"/>
      <c r="M3" s="359"/>
      <c r="N3" s="359"/>
      <c r="O3" s="359"/>
      <c r="P3" s="359"/>
      <c r="Q3" s="359"/>
      <c r="R3" s="359"/>
      <c r="S3" s="359"/>
      <c r="T3" s="359"/>
      <c r="U3" s="359"/>
      <c r="V3" s="359"/>
      <c r="W3" s="360"/>
      <c r="Y3" s="295" t="s">
        <v>5</v>
      </c>
      <c r="Z3" s="296"/>
      <c r="AA3" s="297" t="str">
        <f ca="1">IFERROR(INDEX(INDIRECT("'" &amp; E$4 &amp; " Troops'!M$2:M$200"), MATCH(AA2, INDIRECT("'" &amp; E$4 &amp; " Troops'!C$2:C$200"), 0)), "")</f>
        <v/>
      </c>
      <c r="AB3" s="298"/>
      <c r="AC3" s="298"/>
      <c r="AD3" s="298"/>
      <c r="AE3" s="298"/>
      <c r="AF3" s="298"/>
      <c r="AG3" s="298"/>
      <c r="AH3" s="298"/>
      <c r="AI3" s="298"/>
      <c r="AJ3" s="298"/>
      <c r="AK3" s="298"/>
      <c r="AL3" s="298"/>
      <c r="AM3" s="298"/>
      <c r="AN3" s="298"/>
      <c r="AO3" s="298"/>
      <c r="AP3" s="298"/>
      <c r="AQ3" s="298"/>
      <c r="AR3" s="298"/>
      <c r="AS3" s="299"/>
    </row>
    <row r="4" spans="1:62" s="31" customFormat="1" ht="21.75" customHeight="1" thickBot="1" x14ac:dyDescent="0.35">
      <c r="A4" s="143"/>
      <c r="B4" s="176"/>
      <c r="C4" s="373" t="s">
        <v>789</v>
      </c>
      <c r="D4" s="374"/>
      <c r="E4" s="378" t="s">
        <v>793</v>
      </c>
      <c r="F4" s="378"/>
      <c r="G4" s="378"/>
      <c r="H4" s="156"/>
      <c r="I4" s="156"/>
      <c r="J4" s="156"/>
      <c r="K4" s="156"/>
      <c r="L4" s="156"/>
      <c r="M4" s="156"/>
      <c r="N4" s="156"/>
      <c r="O4" s="156"/>
      <c r="P4" s="156"/>
      <c r="Q4" s="156"/>
      <c r="R4" s="156"/>
      <c r="S4" s="156"/>
      <c r="T4" s="156"/>
      <c r="U4" s="156"/>
      <c r="V4" s="156"/>
      <c r="W4" s="157"/>
      <c r="Y4" s="295" t="s">
        <v>6</v>
      </c>
      <c r="Z4" s="296"/>
      <c r="AA4" s="330" t="str">
        <f ca="1">IFERROR(INDEX(INDIRECT("'" &amp; E$4 &amp; " Troops'!K$2:K$200"), MATCH(AA2, INDIRECT("'" &amp; E$4 &amp; " Troops'!C$2:C$200"), 0)), "")</f>
        <v/>
      </c>
      <c r="AB4" s="331"/>
      <c r="AC4" s="298"/>
      <c r="AD4" s="331"/>
      <c r="AE4" s="331"/>
      <c r="AF4" s="298"/>
      <c r="AG4" s="331"/>
      <c r="AH4" s="331"/>
      <c r="AI4" s="298"/>
      <c r="AJ4" s="331"/>
      <c r="AK4" s="331"/>
      <c r="AL4" s="298"/>
      <c r="AM4" s="331"/>
      <c r="AN4" s="331"/>
      <c r="AO4" s="331"/>
      <c r="AP4" s="298"/>
      <c r="AQ4" s="298"/>
      <c r="AR4" s="298"/>
      <c r="AS4" s="299"/>
      <c r="BJ4" s="147" t="s">
        <v>64</v>
      </c>
    </row>
    <row r="5" spans="1:62" s="31" customFormat="1" ht="21.75" customHeight="1" thickBot="1" x14ac:dyDescent="0.25">
      <c r="A5" s="143"/>
      <c r="B5" s="176"/>
      <c r="C5" s="27"/>
      <c r="D5" s="35"/>
      <c r="E5" s="35"/>
      <c r="F5" s="35"/>
      <c r="G5" s="35"/>
      <c r="H5" s="34"/>
      <c r="I5" s="34"/>
      <c r="J5" s="34"/>
      <c r="K5" s="34"/>
      <c r="L5" s="34"/>
      <c r="M5" s="34"/>
      <c r="N5" s="34"/>
      <c r="O5" s="34"/>
      <c r="P5" s="34"/>
      <c r="Q5" s="34"/>
      <c r="R5" s="34"/>
      <c r="S5" s="34"/>
      <c r="T5" s="34"/>
      <c r="U5" s="34"/>
      <c r="V5" s="34"/>
      <c r="Y5" s="49"/>
      <c r="Z5" s="54"/>
      <c r="AA5" s="332" t="s">
        <v>7</v>
      </c>
      <c r="AB5" s="333"/>
      <c r="AC5" s="51"/>
      <c r="AD5" s="334" t="s">
        <v>8</v>
      </c>
      <c r="AE5" s="333"/>
      <c r="AF5" s="51"/>
      <c r="AG5" s="334" t="s">
        <v>9</v>
      </c>
      <c r="AH5" s="333"/>
      <c r="AI5" s="51"/>
      <c r="AJ5" s="334" t="s">
        <v>10</v>
      </c>
      <c r="AK5" s="333"/>
      <c r="AL5" s="51"/>
      <c r="AM5" s="334" t="s">
        <v>11</v>
      </c>
      <c r="AN5" s="333"/>
      <c r="AO5" s="56" t="s">
        <v>3</v>
      </c>
      <c r="AP5" s="53"/>
      <c r="AQ5" s="50"/>
      <c r="AR5" s="50"/>
      <c r="AS5" s="54"/>
      <c r="BJ5" s="148" t="s">
        <v>793</v>
      </c>
    </row>
    <row r="6" spans="1:62" ht="21.75" customHeight="1" thickBot="1" x14ac:dyDescent="0.4">
      <c r="A6" s="176"/>
      <c r="B6" s="176"/>
      <c r="C6" s="379" t="s">
        <v>719</v>
      </c>
      <c r="D6" s="380"/>
      <c r="E6" s="380"/>
      <c r="F6" s="380"/>
      <c r="G6" s="380"/>
      <c r="H6" s="380"/>
      <c r="I6" s="380"/>
      <c r="J6" s="381"/>
      <c r="K6" s="32"/>
      <c r="L6" s="32"/>
      <c r="M6" s="351" t="s">
        <v>720</v>
      </c>
      <c r="N6" s="352"/>
      <c r="O6" s="352"/>
      <c r="P6" s="352"/>
      <c r="Q6" s="352"/>
      <c r="R6" s="352"/>
      <c r="S6" s="352"/>
      <c r="T6" s="352"/>
      <c r="U6" s="352"/>
      <c r="V6" s="352"/>
      <c r="W6" s="353"/>
      <c r="Y6" s="150"/>
      <c r="Z6" s="151"/>
      <c r="AA6" s="335" t="str">
        <f ca="1">IFERROR(INDEX(INDIRECT("'" &amp; E$4 &amp; " Troops'!D$2:D$200"), MATCH(AA2, INDIRECT("'" &amp; E$4 &amp; " Troops'!C$2:C$200"), 0)), "")</f>
        <v/>
      </c>
      <c r="AB6" s="336"/>
      <c r="AC6" s="52"/>
      <c r="AD6" s="337" t="str">
        <f ca="1">IFERROR(INDEX(INDIRECT("'" &amp; E$4 &amp; " Troops'!E$2:E$200"), MATCH(AA2, INDIRECT("'" &amp; E$4 &amp; " Troops'!C$2:C$200"), 0)), "")</f>
        <v/>
      </c>
      <c r="AE6" s="338"/>
      <c r="AF6" s="52"/>
      <c r="AG6" s="339" t="str">
        <f ca="1">IFERROR(INDEX(INDIRECT("'" &amp; E$4 &amp; " Troops'!F$2:F$200"), MATCH(AA2, INDIRECT("'" &amp; E$4 &amp; " Troops'!C$2:C$200"), 0)), "")</f>
        <v/>
      </c>
      <c r="AH6" s="336"/>
      <c r="AI6" s="52"/>
      <c r="AJ6" s="339" t="str">
        <f ca="1">IFERROR(INDEX(INDIRECT("'" &amp; E$4 &amp; " Troops'!G$2:G$200"), MATCH(AA2, INDIRECT("'" &amp; E$4 &amp; " Troops'!C$2:C$200"), 0)), "")</f>
        <v/>
      </c>
      <c r="AK6" s="336"/>
      <c r="AL6" s="52"/>
      <c r="AM6" s="339" t="str">
        <f ca="1">IFERROR(INDEX(INDIRECT("'" &amp; E$4 &amp; " Troops'!A$2:A$200"), MATCH(AA2, INDIRECT("'" &amp; E$4 &amp; " Troops'!C$2:C$200"), 0)), "")</f>
        <v/>
      </c>
      <c r="AN6" s="336"/>
      <c r="AO6" s="155" t="str">
        <f ca="1">IFERROR(INDEX(INDIRECT("'" &amp; E$4 &amp; " Troops'!B$2:B$200"), MATCH(AA2, INDIRECT("'" &amp; E$4 &amp; " Troops'!C$2:C$200"), 0)), "")</f>
        <v/>
      </c>
      <c r="AP6" s="55"/>
      <c r="AQ6" s="50"/>
      <c r="AR6" s="50"/>
      <c r="AS6" s="54"/>
      <c r="BJ6" s="148" t="s">
        <v>795</v>
      </c>
    </row>
    <row r="7" spans="1:62" ht="21.75" customHeight="1" thickBot="1" x14ac:dyDescent="0.3">
      <c r="C7" s="383"/>
      <c r="D7" s="384"/>
      <c r="E7" s="367" t="s">
        <v>842</v>
      </c>
      <c r="F7" s="367"/>
      <c r="G7" s="367"/>
      <c r="H7" s="367" t="s">
        <v>3</v>
      </c>
      <c r="I7" s="367"/>
      <c r="J7" s="368"/>
      <c r="M7" s="166"/>
      <c r="N7" s="167" t="s">
        <v>419</v>
      </c>
      <c r="O7" s="170" t="s">
        <v>2</v>
      </c>
      <c r="P7" s="170" t="s">
        <v>3</v>
      </c>
      <c r="Q7" s="171" t="s">
        <v>420</v>
      </c>
      <c r="R7" s="375" t="s">
        <v>421</v>
      </c>
      <c r="S7" s="376"/>
      <c r="T7" s="376"/>
      <c r="U7" s="376"/>
      <c r="V7" s="376"/>
      <c r="W7" s="377"/>
      <c r="Y7" s="283" t="s">
        <v>796</v>
      </c>
      <c r="Z7" s="284"/>
      <c r="AA7" s="284"/>
      <c r="AB7" s="45"/>
      <c r="AC7" s="135"/>
      <c r="AD7" s="45"/>
      <c r="AE7" s="135"/>
      <c r="AF7" s="45"/>
      <c r="AG7" s="45"/>
      <c r="AH7" s="135"/>
      <c r="AI7" s="45"/>
      <c r="AJ7" s="45"/>
      <c r="AK7" s="135"/>
      <c r="AL7" s="45"/>
      <c r="AM7" s="45"/>
      <c r="AN7" s="45"/>
      <c r="AO7" s="135"/>
      <c r="AP7" s="45"/>
      <c r="AQ7" s="45"/>
      <c r="AR7" s="45"/>
      <c r="AS7" s="136"/>
      <c r="BJ7" s="148" t="s">
        <v>794</v>
      </c>
    </row>
    <row r="8" spans="1:62" ht="21.75" customHeight="1" x14ac:dyDescent="0.25">
      <c r="C8" s="363" t="s">
        <v>840</v>
      </c>
      <c r="D8" s="364"/>
      <c r="E8" s="382">
        <f>O21</f>
        <v>700</v>
      </c>
      <c r="F8" s="382"/>
      <c r="G8" s="382"/>
      <c r="H8" s="369">
        <f>P21</f>
        <v>0</v>
      </c>
      <c r="I8" s="369"/>
      <c r="J8" s="370"/>
      <c r="M8" s="168"/>
      <c r="N8" s="169" t="s">
        <v>2</v>
      </c>
      <c r="O8" s="158">
        <v>700</v>
      </c>
      <c r="P8" s="159">
        <v>0</v>
      </c>
      <c r="Q8" s="160"/>
      <c r="R8" s="361"/>
      <c r="S8" s="361"/>
      <c r="T8" s="361"/>
      <c r="U8" s="361"/>
      <c r="V8" s="361"/>
      <c r="W8" s="362"/>
      <c r="Y8" s="57" t="s">
        <v>978</v>
      </c>
      <c r="Z8" s="58" t="s">
        <v>3</v>
      </c>
      <c r="AA8" s="274" t="s">
        <v>839</v>
      </c>
      <c r="AB8" s="274"/>
      <c r="AC8" s="274"/>
      <c r="AD8" s="274"/>
      <c r="AE8" s="274" t="s">
        <v>5</v>
      </c>
      <c r="AF8" s="274"/>
      <c r="AG8" s="274" t="s">
        <v>13</v>
      </c>
      <c r="AH8" s="274"/>
      <c r="AI8" s="274" t="s">
        <v>14</v>
      </c>
      <c r="AJ8" s="274"/>
      <c r="AK8" s="274"/>
      <c r="AL8" s="274"/>
      <c r="AM8" s="274"/>
      <c r="AN8" s="274"/>
      <c r="AO8" s="274"/>
      <c r="AP8" s="152"/>
      <c r="AQ8" s="153" t="s">
        <v>6</v>
      </c>
      <c r="AR8" s="153"/>
      <c r="AS8" s="154"/>
      <c r="BJ8" s="147" t="s">
        <v>790</v>
      </c>
    </row>
    <row r="9" spans="1:62" ht="21.75" customHeight="1" thickBot="1" x14ac:dyDescent="0.3">
      <c r="C9" s="365" t="s">
        <v>841</v>
      </c>
      <c r="D9" s="366"/>
      <c r="E9" s="371">
        <f>IFERROR(SUM(E8-('Reserve Warband'!A4+'Reserve Wargear'!A4)),0)</f>
        <v>700</v>
      </c>
      <c r="F9" s="371"/>
      <c r="G9" s="371"/>
      <c r="H9" s="371">
        <f>IFERROR(SUM('Reserve Warband'!G3-'Reserve Wargear'!G3),0)</f>
        <v>0</v>
      </c>
      <c r="I9" s="371"/>
      <c r="J9" s="372"/>
      <c r="M9" s="349" t="s">
        <v>20</v>
      </c>
      <c r="N9" s="350"/>
      <c r="O9" s="162"/>
      <c r="P9" s="161"/>
      <c r="Q9" s="160"/>
      <c r="R9" s="361"/>
      <c r="S9" s="361"/>
      <c r="T9" s="361"/>
      <c r="U9" s="361"/>
      <c r="V9" s="361"/>
      <c r="W9" s="362"/>
      <c r="Y9" s="252" t="str">
        <f ca="1">IFERROR(INDEX(INDIRECT("'" &amp; E$4 &amp; " Equipment'!A$2:A$200"), MATCH(AA9, INDIRECT("'" &amp; E$4 &amp; " Equipment'!C$2:C$200"), 0)), "")</f>
        <v/>
      </c>
      <c r="Z9" s="253" t="str">
        <f ca="1">IFERROR(INDEX(INDIRECT("'" &amp; E$4 &amp; " Equipment'!B$2:B$200"), MATCH(AA9, INDIRECT("'" &amp; E$4 &amp; " Equipment'!C$2:C$200"), 0)), "")</f>
        <v/>
      </c>
      <c r="AA9" s="313"/>
      <c r="AB9" s="313"/>
      <c r="AC9" s="313"/>
      <c r="AD9" s="313"/>
      <c r="AE9" s="314" t="str">
        <f ca="1">IFERROR(INDEX(INDIRECT("'" &amp; E$4 &amp; " Equipment'!D$2:D$200"), MATCH(AA9, INDIRECT("'" &amp; E$4 &amp; " Equipment'!C$2:C$200"), 0)), "")</f>
        <v/>
      </c>
      <c r="AF9" s="314"/>
      <c r="AG9" s="315" t="str">
        <f ca="1">IFERROR(INDEX(INDIRECT("'" &amp; E$4 &amp; " Equipment'!E$2:E$200"), MATCH(AA9, INDIRECT("'" &amp; E$4 &amp; " Equipment'!C$2:C$200"), 0)), "")</f>
        <v/>
      </c>
      <c r="AH9" s="316"/>
      <c r="AI9" s="317" t="str">
        <f ca="1">IFERROR(INDEX(INDIRECT("'" &amp; E$4 &amp; " Equipment'!F$2:F$200"), MATCH(AA9, INDIRECT("'" &amp; E$4 &amp; " Equipment'!C$2:C$200"), 0)), "")</f>
        <v/>
      </c>
      <c r="AJ9" s="318"/>
      <c r="AK9" s="318"/>
      <c r="AL9" s="318"/>
      <c r="AM9" s="318"/>
      <c r="AN9" s="318"/>
      <c r="AO9" s="319"/>
      <c r="AP9" s="320" t="str">
        <f ca="1">IFERROR(INDEX(INDIRECT("'" &amp; E$4 &amp; " Equipment'!G$2:G$200"), MATCH(AA9, INDIRECT("'" &amp; E$4 &amp; " Equipment'!C$2:C$200"), 0)), "")</f>
        <v/>
      </c>
      <c r="AQ9" s="321"/>
      <c r="AR9" s="321"/>
      <c r="AS9" s="322"/>
      <c r="BJ9" s="148" t="s">
        <v>791</v>
      </c>
    </row>
    <row r="10" spans="1:62" ht="21.75" customHeight="1" thickBot="1" x14ac:dyDescent="0.3">
      <c r="C10" s="407"/>
      <c r="D10" s="407"/>
      <c r="E10" s="407"/>
      <c r="G10" s="30"/>
      <c r="H10" s="30"/>
      <c r="I10" s="30"/>
      <c r="M10" s="349" t="s">
        <v>387</v>
      </c>
      <c r="N10" s="350"/>
      <c r="O10" s="162"/>
      <c r="P10" s="162"/>
      <c r="Q10" s="160"/>
      <c r="R10" s="361"/>
      <c r="S10" s="361"/>
      <c r="T10" s="361"/>
      <c r="U10" s="361"/>
      <c r="V10" s="361"/>
      <c r="W10" s="362"/>
      <c r="X10" s="28"/>
      <c r="Y10" s="252" t="str">
        <f t="shared" ref="Y10:Y15" ca="1" si="0">IFERROR(INDEX(INDIRECT("'" &amp; E$4 &amp; " Equipment'!A$2:A$200"), MATCH(AA10, INDIRECT("'" &amp; E$4 &amp; " Equipment'!C$2:C$200"), 0)), "")</f>
        <v/>
      </c>
      <c r="Z10" s="253" t="str">
        <f t="shared" ref="Z10:Z15" ca="1" si="1">IFERROR(INDEX(INDIRECT("'" &amp; E$4 &amp; " Equipment'!B$2:B$200"), MATCH(AA10, INDIRECT("'" &amp; E$4 &amp; " Equipment'!C$2:C$200"), 0)), "")</f>
        <v/>
      </c>
      <c r="AA10" s="313"/>
      <c r="AB10" s="313"/>
      <c r="AC10" s="313"/>
      <c r="AD10" s="313"/>
      <c r="AE10" s="314" t="str">
        <f t="shared" ref="AE10:AE15" ca="1" si="2">IFERROR(INDEX(INDIRECT("'" &amp; E$4 &amp; " Equipment'!D$2:D$200"), MATCH(AA10, INDIRECT("'" &amp; E$4 &amp; " Equipment'!C$2:C$200"), 0)), "")</f>
        <v/>
      </c>
      <c r="AF10" s="314"/>
      <c r="AG10" s="315" t="str">
        <f t="shared" ref="AG10:AG15" ca="1" si="3">IFERROR(INDEX(INDIRECT("'" &amp; E$4 &amp; " Equipment'!E$2:E$200"), MATCH(AA10, INDIRECT("'" &amp; E$4 &amp; " Equipment'!C$2:C$200"), 0)), "")</f>
        <v/>
      </c>
      <c r="AH10" s="316"/>
      <c r="AI10" s="317" t="str">
        <f t="shared" ref="AI10:AI15" ca="1" si="4">IFERROR(INDEX(INDIRECT("'" &amp; E$4 &amp; " Equipment'!F$2:F$200"), MATCH(AA10, INDIRECT("'" &amp; E$4 &amp; " Equipment'!C$2:C$200"), 0)), "")</f>
        <v/>
      </c>
      <c r="AJ10" s="318"/>
      <c r="AK10" s="318"/>
      <c r="AL10" s="318"/>
      <c r="AM10" s="318"/>
      <c r="AN10" s="318"/>
      <c r="AO10" s="319"/>
      <c r="AP10" s="320" t="str">
        <f t="shared" ref="AP10:AP15" ca="1" si="5">IFERROR(INDEX(INDIRECT("'" &amp; E$4 &amp; " Equipment'!G$2:G$200"), MATCH(AA10, INDIRECT("'" &amp; E$4 &amp; " Equipment'!C$2:C$200"), 0)), "")</f>
        <v/>
      </c>
      <c r="AQ10" s="321"/>
      <c r="AR10" s="321"/>
      <c r="AS10" s="322"/>
      <c r="BJ10" s="148" t="s">
        <v>792</v>
      </c>
    </row>
    <row r="11" spans="1:62" ht="21.75" customHeight="1" x14ac:dyDescent="0.25">
      <c r="C11" s="402" t="s">
        <v>708</v>
      </c>
      <c r="D11" s="403"/>
      <c r="E11" s="354">
        <f ca="1">IFERROR(SUM(A:A),0)</f>
        <v>0</v>
      </c>
      <c r="F11" s="354"/>
      <c r="G11" s="354"/>
      <c r="H11" s="354"/>
      <c r="I11" s="354"/>
      <c r="J11" s="355"/>
      <c r="M11" s="349" t="s">
        <v>388</v>
      </c>
      <c r="N11" s="350"/>
      <c r="O11" s="162"/>
      <c r="P11" s="162"/>
      <c r="Q11" s="163"/>
      <c r="R11" s="361"/>
      <c r="S11" s="361"/>
      <c r="T11" s="361"/>
      <c r="U11" s="361"/>
      <c r="V11" s="361"/>
      <c r="W11" s="362"/>
      <c r="X11" s="28"/>
      <c r="Y11" s="252" t="str">
        <f t="shared" ca="1" si="0"/>
        <v/>
      </c>
      <c r="Z11" s="253" t="str">
        <f t="shared" ca="1" si="1"/>
        <v/>
      </c>
      <c r="AA11" s="313"/>
      <c r="AB11" s="313"/>
      <c r="AC11" s="313"/>
      <c r="AD11" s="313"/>
      <c r="AE11" s="314" t="str">
        <f t="shared" ca="1" si="2"/>
        <v/>
      </c>
      <c r="AF11" s="314"/>
      <c r="AG11" s="315" t="str">
        <f t="shared" ca="1" si="3"/>
        <v/>
      </c>
      <c r="AH11" s="316"/>
      <c r="AI11" s="317" t="str">
        <f t="shared" ca="1" si="4"/>
        <v/>
      </c>
      <c r="AJ11" s="318"/>
      <c r="AK11" s="318"/>
      <c r="AL11" s="318"/>
      <c r="AM11" s="318"/>
      <c r="AN11" s="318"/>
      <c r="AO11" s="319"/>
      <c r="AP11" s="320" t="str">
        <f t="shared" ca="1" si="5"/>
        <v/>
      </c>
      <c r="AQ11" s="321"/>
      <c r="AR11" s="321"/>
      <c r="AS11" s="322"/>
    </row>
    <row r="12" spans="1:62" ht="21.75" customHeight="1" thickBot="1" x14ac:dyDescent="0.3">
      <c r="C12" s="404" t="s">
        <v>709</v>
      </c>
      <c r="D12" s="405"/>
      <c r="E12" s="356">
        <f>(COUNT(O9:O20)*100)+700</f>
        <v>700</v>
      </c>
      <c r="F12" s="356"/>
      <c r="G12" s="356"/>
      <c r="H12" s="356"/>
      <c r="I12" s="356"/>
      <c r="J12" s="357"/>
      <c r="M12" s="349" t="s">
        <v>389</v>
      </c>
      <c r="N12" s="350"/>
      <c r="O12" s="162"/>
      <c r="P12" s="162"/>
      <c r="Q12" s="163"/>
      <c r="R12" s="361"/>
      <c r="S12" s="361"/>
      <c r="T12" s="361"/>
      <c r="U12" s="361"/>
      <c r="V12" s="361"/>
      <c r="W12" s="362"/>
      <c r="X12" s="28"/>
      <c r="Y12" s="252" t="str">
        <f t="shared" ca="1" si="0"/>
        <v/>
      </c>
      <c r="Z12" s="253" t="str">
        <f t="shared" ca="1" si="1"/>
        <v/>
      </c>
      <c r="AA12" s="313"/>
      <c r="AB12" s="313"/>
      <c r="AC12" s="313"/>
      <c r="AD12" s="313"/>
      <c r="AE12" s="314" t="str">
        <f t="shared" ca="1" si="2"/>
        <v/>
      </c>
      <c r="AF12" s="314"/>
      <c r="AG12" s="315" t="str">
        <f t="shared" ca="1" si="3"/>
        <v/>
      </c>
      <c r="AH12" s="316"/>
      <c r="AI12" s="317" t="str">
        <f t="shared" ca="1" si="4"/>
        <v/>
      </c>
      <c r="AJ12" s="318"/>
      <c r="AK12" s="318"/>
      <c r="AL12" s="318"/>
      <c r="AM12" s="318"/>
      <c r="AN12" s="318"/>
      <c r="AO12" s="319"/>
      <c r="AP12" s="320" t="str">
        <f t="shared" ca="1" si="5"/>
        <v/>
      </c>
      <c r="AQ12" s="321"/>
      <c r="AR12" s="321"/>
      <c r="AS12" s="322"/>
    </row>
    <row r="13" spans="1:62" ht="21.75" customHeight="1" thickBot="1" x14ac:dyDescent="0.3">
      <c r="M13" s="349" t="s">
        <v>390</v>
      </c>
      <c r="N13" s="350"/>
      <c r="O13" s="162"/>
      <c r="P13" s="162"/>
      <c r="Q13" s="163"/>
      <c r="R13" s="361"/>
      <c r="S13" s="361"/>
      <c r="T13" s="361"/>
      <c r="U13" s="361"/>
      <c r="V13" s="361"/>
      <c r="W13" s="362"/>
      <c r="X13" s="28"/>
      <c r="Y13" s="252" t="str">
        <f t="shared" ca="1" si="0"/>
        <v/>
      </c>
      <c r="Z13" s="253" t="str">
        <f t="shared" ca="1" si="1"/>
        <v/>
      </c>
      <c r="AA13" s="313"/>
      <c r="AB13" s="313"/>
      <c r="AC13" s="313"/>
      <c r="AD13" s="313"/>
      <c r="AE13" s="314" t="str">
        <f t="shared" ca="1" si="2"/>
        <v/>
      </c>
      <c r="AF13" s="314"/>
      <c r="AG13" s="315" t="str">
        <f t="shared" ca="1" si="3"/>
        <v/>
      </c>
      <c r="AH13" s="316"/>
      <c r="AI13" s="317" t="str">
        <f t="shared" ca="1" si="4"/>
        <v/>
      </c>
      <c r="AJ13" s="318"/>
      <c r="AK13" s="318"/>
      <c r="AL13" s="318"/>
      <c r="AM13" s="318"/>
      <c r="AN13" s="318"/>
      <c r="AO13" s="319"/>
      <c r="AP13" s="320" t="str">
        <f t="shared" ca="1" si="5"/>
        <v/>
      </c>
      <c r="AQ13" s="321"/>
      <c r="AR13" s="321"/>
      <c r="AS13" s="322"/>
    </row>
    <row r="14" spans="1:62" ht="21.75" customHeight="1" x14ac:dyDescent="0.25">
      <c r="C14" s="385" t="s">
        <v>843</v>
      </c>
      <c r="D14" s="386"/>
      <c r="E14" s="386"/>
      <c r="F14" s="386"/>
      <c r="G14" s="386"/>
      <c r="H14" s="386"/>
      <c r="I14" s="386"/>
      <c r="J14" s="387"/>
      <c r="K14" s="24"/>
      <c r="M14" s="349" t="s">
        <v>391</v>
      </c>
      <c r="N14" s="350"/>
      <c r="O14" s="162"/>
      <c r="P14" s="162"/>
      <c r="Q14" s="163"/>
      <c r="R14" s="361"/>
      <c r="S14" s="361"/>
      <c r="T14" s="361"/>
      <c r="U14" s="361"/>
      <c r="V14" s="361"/>
      <c r="W14" s="362"/>
      <c r="X14" s="28"/>
      <c r="Y14" s="252" t="str">
        <f t="shared" ca="1" si="0"/>
        <v/>
      </c>
      <c r="Z14" s="253" t="str">
        <f t="shared" ca="1" si="1"/>
        <v/>
      </c>
      <c r="AA14" s="313"/>
      <c r="AB14" s="313"/>
      <c r="AC14" s="313"/>
      <c r="AD14" s="313"/>
      <c r="AE14" s="314" t="str">
        <f t="shared" ca="1" si="2"/>
        <v/>
      </c>
      <c r="AF14" s="314"/>
      <c r="AG14" s="315" t="str">
        <f t="shared" ca="1" si="3"/>
        <v/>
      </c>
      <c r="AH14" s="316"/>
      <c r="AI14" s="317" t="str">
        <f t="shared" ca="1" si="4"/>
        <v/>
      </c>
      <c r="AJ14" s="318"/>
      <c r="AK14" s="318"/>
      <c r="AL14" s="318"/>
      <c r="AM14" s="318"/>
      <c r="AN14" s="318"/>
      <c r="AO14" s="319"/>
      <c r="AP14" s="320" t="str">
        <f t="shared" ca="1" si="5"/>
        <v/>
      </c>
      <c r="AQ14" s="321"/>
      <c r="AR14" s="321"/>
      <c r="AS14" s="322"/>
    </row>
    <row r="15" spans="1:62" ht="21.75" customHeight="1" thickBot="1" x14ac:dyDescent="0.3">
      <c r="C15" s="388"/>
      <c r="D15" s="389"/>
      <c r="E15" s="389"/>
      <c r="F15" s="389"/>
      <c r="G15" s="389"/>
      <c r="H15" s="389"/>
      <c r="I15" s="389"/>
      <c r="J15" s="390"/>
      <c r="K15" s="24"/>
      <c r="M15" s="349" t="s">
        <v>392</v>
      </c>
      <c r="N15" s="350"/>
      <c r="O15" s="162"/>
      <c r="P15" s="162"/>
      <c r="Q15" s="163"/>
      <c r="R15" s="361"/>
      <c r="S15" s="361"/>
      <c r="T15" s="361"/>
      <c r="U15" s="361"/>
      <c r="V15" s="361"/>
      <c r="W15" s="362"/>
      <c r="X15" s="28"/>
      <c r="Y15" s="254" t="str">
        <f t="shared" ca="1" si="0"/>
        <v/>
      </c>
      <c r="Z15" s="255" t="str">
        <f t="shared" ca="1" si="1"/>
        <v/>
      </c>
      <c r="AA15" s="303"/>
      <c r="AB15" s="303"/>
      <c r="AC15" s="303"/>
      <c r="AD15" s="303"/>
      <c r="AE15" s="304" t="str">
        <f t="shared" ca="1" si="2"/>
        <v/>
      </c>
      <c r="AF15" s="304"/>
      <c r="AG15" s="305" t="str">
        <f t="shared" ca="1" si="3"/>
        <v/>
      </c>
      <c r="AH15" s="306"/>
      <c r="AI15" s="307" t="str">
        <f t="shared" ca="1" si="4"/>
        <v/>
      </c>
      <c r="AJ15" s="308"/>
      <c r="AK15" s="308"/>
      <c r="AL15" s="308"/>
      <c r="AM15" s="308"/>
      <c r="AN15" s="308"/>
      <c r="AO15" s="309"/>
      <c r="AP15" s="310" t="str">
        <f t="shared" ca="1" si="5"/>
        <v/>
      </c>
      <c r="AQ15" s="311"/>
      <c r="AR15" s="311"/>
      <c r="AS15" s="312"/>
    </row>
    <row r="16" spans="1:62" ht="21.75" customHeight="1" x14ac:dyDescent="0.25">
      <c r="C16" s="388"/>
      <c r="D16" s="389"/>
      <c r="E16" s="389"/>
      <c r="F16" s="389"/>
      <c r="G16" s="389"/>
      <c r="H16" s="389"/>
      <c r="I16" s="389"/>
      <c r="J16" s="390"/>
      <c r="K16" s="24"/>
      <c r="M16" s="349" t="s">
        <v>393</v>
      </c>
      <c r="N16" s="350"/>
      <c r="O16" s="162"/>
      <c r="P16" s="162"/>
      <c r="Q16" s="163"/>
      <c r="R16" s="361"/>
      <c r="S16" s="361"/>
      <c r="T16" s="361"/>
      <c r="U16" s="361"/>
      <c r="V16" s="361"/>
      <c r="W16" s="362"/>
      <c r="X16" s="28"/>
      <c r="Y16" s="60" t="s">
        <v>15</v>
      </c>
      <c r="Z16" s="59"/>
      <c r="AA16" s="59"/>
      <c r="AB16" s="59"/>
      <c r="AC16" s="59"/>
      <c r="AD16" s="59"/>
      <c r="AE16" s="59"/>
      <c r="AF16" s="59"/>
      <c r="AG16" s="59"/>
      <c r="AH16" s="59"/>
      <c r="AI16" s="59"/>
      <c r="AJ16" s="59"/>
      <c r="AK16" s="59"/>
      <c r="AL16" s="59"/>
      <c r="AM16" s="59"/>
      <c r="AN16" s="59"/>
      <c r="AO16" s="59"/>
      <c r="AP16" s="59"/>
      <c r="AQ16" s="61"/>
      <c r="AR16" s="61"/>
      <c r="AS16" s="62"/>
    </row>
    <row r="17" spans="1:45" ht="21.75" customHeight="1" x14ac:dyDescent="0.25">
      <c r="C17" s="388"/>
      <c r="D17" s="389"/>
      <c r="E17" s="389"/>
      <c r="F17" s="389"/>
      <c r="G17" s="389"/>
      <c r="H17" s="389"/>
      <c r="I17" s="389"/>
      <c r="J17" s="390"/>
      <c r="K17" s="24"/>
      <c r="M17" s="349" t="s">
        <v>394</v>
      </c>
      <c r="N17" s="350"/>
      <c r="O17" s="162"/>
      <c r="P17" s="162"/>
      <c r="Q17" s="163"/>
      <c r="R17" s="361"/>
      <c r="S17" s="361"/>
      <c r="T17" s="361"/>
      <c r="U17" s="361"/>
      <c r="V17" s="361"/>
      <c r="W17" s="362"/>
      <c r="X17" s="28"/>
      <c r="Y17" s="277" t="str">
        <f ca="1">IFERROR(INDEX(INDIRECT("'" &amp; E$4 &amp; " Troops'!J$2:J$200"), MATCH(AA2, INDIRECT("'" &amp; E$4 &amp; " Troops'!C$2:C$200"), 0)), "")</f>
        <v/>
      </c>
      <c r="Z17" s="278"/>
      <c r="AA17" s="278"/>
      <c r="AB17" s="278"/>
      <c r="AC17" s="278"/>
      <c r="AD17" s="278"/>
      <c r="AE17" s="278"/>
      <c r="AF17" s="278"/>
      <c r="AG17" s="278"/>
      <c r="AH17" s="278"/>
      <c r="AI17" s="278"/>
      <c r="AJ17" s="278"/>
      <c r="AK17" s="278"/>
      <c r="AL17" s="278"/>
      <c r="AM17" s="278"/>
      <c r="AN17" s="278"/>
      <c r="AO17" s="278"/>
      <c r="AP17" s="278"/>
      <c r="AQ17" s="278"/>
      <c r="AR17" s="278"/>
      <c r="AS17" s="279"/>
    </row>
    <row r="18" spans="1:45" ht="21.75" customHeight="1" x14ac:dyDescent="0.25">
      <c r="C18" s="388"/>
      <c r="D18" s="389"/>
      <c r="E18" s="389"/>
      <c r="F18" s="389"/>
      <c r="G18" s="389"/>
      <c r="H18" s="389"/>
      <c r="I18" s="389"/>
      <c r="J18" s="390"/>
      <c r="K18" s="24"/>
      <c r="M18" s="349" t="s">
        <v>395</v>
      </c>
      <c r="N18" s="350"/>
      <c r="O18" s="162"/>
      <c r="P18" s="162"/>
      <c r="Q18" s="163"/>
      <c r="R18" s="361"/>
      <c r="S18" s="361"/>
      <c r="T18" s="361"/>
      <c r="U18" s="361"/>
      <c r="V18" s="361"/>
      <c r="W18" s="362"/>
      <c r="X18" s="28"/>
      <c r="Y18" s="277"/>
      <c r="Z18" s="278"/>
      <c r="AA18" s="278"/>
      <c r="AB18" s="278"/>
      <c r="AC18" s="278"/>
      <c r="AD18" s="278"/>
      <c r="AE18" s="278"/>
      <c r="AF18" s="278"/>
      <c r="AG18" s="278"/>
      <c r="AH18" s="278"/>
      <c r="AI18" s="278"/>
      <c r="AJ18" s="278"/>
      <c r="AK18" s="278"/>
      <c r="AL18" s="278"/>
      <c r="AM18" s="278"/>
      <c r="AN18" s="278"/>
      <c r="AO18" s="278"/>
      <c r="AP18" s="278"/>
      <c r="AQ18" s="278"/>
      <c r="AR18" s="278"/>
      <c r="AS18" s="279"/>
    </row>
    <row r="19" spans="1:45" ht="21.75" customHeight="1" x14ac:dyDescent="0.25">
      <c r="C19" s="388"/>
      <c r="D19" s="389"/>
      <c r="E19" s="389"/>
      <c r="F19" s="389"/>
      <c r="G19" s="389"/>
      <c r="H19" s="389"/>
      <c r="I19" s="389"/>
      <c r="J19" s="390"/>
      <c r="K19" s="24"/>
      <c r="M19" s="349" t="s">
        <v>396</v>
      </c>
      <c r="N19" s="350"/>
      <c r="O19" s="162"/>
      <c r="P19" s="162"/>
      <c r="Q19" s="163"/>
      <c r="R19" s="361"/>
      <c r="S19" s="361"/>
      <c r="T19" s="361"/>
      <c r="U19" s="361"/>
      <c r="V19" s="361"/>
      <c r="W19" s="362"/>
      <c r="X19" s="28"/>
      <c r="Y19" s="277"/>
      <c r="Z19" s="278"/>
      <c r="AA19" s="278"/>
      <c r="AB19" s="278"/>
      <c r="AC19" s="278"/>
      <c r="AD19" s="278"/>
      <c r="AE19" s="278"/>
      <c r="AF19" s="278"/>
      <c r="AG19" s="278"/>
      <c r="AH19" s="278"/>
      <c r="AI19" s="278"/>
      <c r="AJ19" s="278"/>
      <c r="AK19" s="278"/>
      <c r="AL19" s="278"/>
      <c r="AM19" s="278"/>
      <c r="AN19" s="278"/>
      <c r="AO19" s="278"/>
      <c r="AP19" s="278"/>
      <c r="AQ19" s="278"/>
      <c r="AR19" s="278"/>
      <c r="AS19" s="279"/>
    </row>
    <row r="20" spans="1:45" ht="21.75" customHeight="1" x14ac:dyDescent="0.25">
      <c r="C20" s="388"/>
      <c r="D20" s="389"/>
      <c r="E20" s="389"/>
      <c r="F20" s="389"/>
      <c r="G20" s="389"/>
      <c r="H20" s="389"/>
      <c r="I20" s="389"/>
      <c r="J20" s="390"/>
      <c r="K20" s="24"/>
      <c r="M20" s="397" t="s">
        <v>397</v>
      </c>
      <c r="N20" s="398"/>
      <c r="O20" s="164"/>
      <c r="P20" s="164"/>
      <c r="Q20" s="165"/>
      <c r="R20" s="394"/>
      <c r="S20" s="394"/>
      <c r="T20" s="394"/>
      <c r="U20" s="394"/>
      <c r="V20" s="394"/>
      <c r="W20" s="395"/>
      <c r="X20" s="28"/>
      <c r="Y20" s="277"/>
      <c r="Z20" s="278"/>
      <c r="AA20" s="278"/>
      <c r="AB20" s="278"/>
      <c r="AC20" s="278"/>
      <c r="AD20" s="278"/>
      <c r="AE20" s="278"/>
      <c r="AF20" s="278"/>
      <c r="AG20" s="278"/>
      <c r="AH20" s="278"/>
      <c r="AI20" s="278"/>
      <c r="AJ20" s="278"/>
      <c r="AK20" s="278"/>
      <c r="AL20" s="278"/>
      <c r="AM20" s="278"/>
      <c r="AN20" s="278"/>
      <c r="AO20" s="278"/>
      <c r="AP20" s="278"/>
      <c r="AQ20" s="278"/>
      <c r="AR20" s="278"/>
      <c r="AS20" s="279"/>
    </row>
    <row r="21" spans="1:45" ht="21.75" customHeight="1" thickBot="1" x14ac:dyDescent="0.25">
      <c r="C21" s="388"/>
      <c r="D21" s="389"/>
      <c r="E21" s="389"/>
      <c r="F21" s="389"/>
      <c r="G21" s="389"/>
      <c r="H21" s="389"/>
      <c r="I21" s="389"/>
      <c r="J21" s="390"/>
      <c r="K21" s="24"/>
      <c r="O21" s="241">
        <f>SUM(O8:O20)</f>
        <v>700</v>
      </c>
      <c r="P21" s="241">
        <f>SUM(P8:P20)</f>
        <v>0</v>
      </c>
      <c r="R21" s="396"/>
      <c r="S21" s="396"/>
      <c r="T21" s="396"/>
      <c r="U21" s="396"/>
      <c r="V21" s="396"/>
      <c r="W21" s="396"/>
      <c r="X21" s="28"/>
      <c r="Y21" s="280"/>
      <c r="Z21" s="281"/>
      <c r="AA21" s="281"/>
      <c r="AB21" s="281"/>
      <c r="AC21" s="281"/>
      <c r="AD21" s="281"/>
      <c r="AE21" s="281"/>
      <c r="AF21" s="281"/>
      <c r="AG21" s="281"/>
      <c r="AH21" s="281"/>
      <c r="AI21" s="281"/>
      <c r="AJ21" s="281"/>
      <c r="AK21" s="281"/>
      <c r="AL21" s="281"/>
      <c r="AM21" s="281"/>
      <c r="AN21" s="281"/>
      <c r="AO21" s="281"/>
      <c r="AP21" s="281"/>
      <c r="AQ21" s="281"/>
      <c r="AR21" s="281"/>
      <c r="AS21" s="282"/>
    </row>
    <row r="22" spans="1:45" ht="21.75" customHeight="1" x14ac:dyDescent="0.2">
      <c r="C22" s="388"/>
      <c r="D22" s="389"/>
      <c r="E22" s="389"/>
      <c r="F22" s="389"/>
      <c r="G22" s="389"/>
      <c r="H22" s="389"/>
      <c r="I22" s="389"/>
      <c r="J22" s="390"/>
      <c r="K22" s="24"/>
      <c r="L22" s="29"/>
      <c r="M22" s="348" t="s">
        <v>721</v>
      </c>
      <c r="N22" s="348"/>
      <c r="O22" s="38">
        <f ca="1">COUNT(A26:A56)</f>
        <v>1</v>
      </c>
      <c r="P22" s="39" t="s">
        <v>722</v>
      </c>
      <c r="Q22" s="39">
        <v>6</v>
      </c>
      <c r="R22" s="40"/>
      <c r="S22" s="38">
        <f ca="1">COUNT(A:A)</f>
        <v>3</v>
      </c>
      <c r="T22" s="39" t="s">
        <v>722</v>
      </c>
      <c r="U22" s="39">
        <f>COUNT(O9:O20)+10</f>
        <v>10</v>
      </c>
      <c r="V22" s="25"/>
      <c r="W22" s="28"/>
      <c r="X22" s="28"/>
      <c r="Y22" s="63" t="s">
        <v>16</v>
      </c>
      <c r="Z22" s="64"/>
      <c r="AA22" s="64"/>
      <c r="AB22" s="64"/>
      <c r="AC22" s="65"/>
      <c r="AD22" s="66"/>
      <c r="AE22" s="64"/>
      <c r="AF22" s="64"/>
      <c r="AG22" s="64"/>
      <c r="AH22" s="65"/>
      <c r="AI22" s="63" t="s">
        <v>17</v>
      </c>
      <c r="AJ22" s="67"/>
      <c r="AK22" s="68"/>
      <c r="AL22" s="67"/>
      <c r="AM22" s="69"/>
      <c r="AN22" s="61"/>
      <c r="AO22" s="70"/>
      <c r="AP22" s="71"/>
      <c r="AQ22" s="61"/>
      <c r="AR22" s="61"/>
      <c r="AS22" s="62"/>
    </row>
    <row r="23" spans="1:45" ht="21.75" customHeight="1" thickBot="1" x14ac:dyDescent="0.25">
      <c r="C23" s="391"/>
      <c r="D23" s="392"/>
      <c r="E23" s="392"/>
      <c r="F23" s="392"/>
      <c r="G23" s="392"/>
      <c r="H23" s="392"/>
      <c r="I23" s="392"/>
      <c r="J23" s="393"/>
      <c r="K23" s="24"/>
      <c r="L23" s="27"/>
      <c r="M23" s="36"/>
      <c r="N23" s="37"/>
      <c r="O23" s="406" t="s">
        <v>723</v>
      </c>
      <c r="P23" s="406"/>
      <c r="Q23" s="406"/>
      <c r="R23" s="41"/>
      <c r="S23" s="406" t="s">
        <v>724</v>
      </c>
      <c r="T23" s="406"/>
      <c r="U23" s="406"/>
      <c r="V23" s="25"/>
      <c r="Y23" s="300"/>
      <c r="Z23" s="301"/>
      <c r="AA23" s="301"/>
      <c r="AB23" s="301"/>
      <c r="AC23" s="302"/>
      <c r="AD23" s="300"/>
      <c r="AE23" s="301"/>
      <c r="AF23" s="301"/>
      <c r="AG23" s="301"/>
      <c r="AH23" s="302"/>
      <c r="AI23" s="300"/>
      <c r="AJ23" s="301"/>
      <c r="AK23" s="301"/>
      <c r="AL23" s="301"/>
      <c r="AM23" s="302"/>
      <c r="AN23" s="301"/>
      <c r="AO23" s="301"/>
      <c r="AP23" s="301"/>
      <c r="AQ23" s="301"/>
      <c r="AR23" s="301"/>
      <c r="AS23" s="43"/>
    </row>
    <row r="24" spans="1:45" ht="21.75" customHeight="1" thickBot="1" x14ac:dyDescent="0.25">
      <c r="C24" s="24"/>
      <c r="D24" s="24"/>
      <c r="E24" s="24"/>
      <c r="F24" s="24"/>
      <c r="G24" s="24"/>
      <c r="H24" s="24"/>
      <c r="I24" s="24"/>
      <c r="J24" s="24"/>
      <c r="K24" s="24"/>
      <c r="N24" s="25"/>
      <c r="O24" s="26"/>
      <c r="P24" s="26"/>
      <c r="Q24" s="26"/>
      <c r="R24" s="26"/>
      <c r="Y24" s="300"/>
      <c r="Z24" s="301"/>
      <c r="AA24" s="301"/>
      <c r="AB24" s="301"/>
      <c r="AC24" s="302"/>
      <c r="AD24" s="300"/>
      <c r="AE24" s="301"/>
      <c r="AF24" s="301"/>
      <c r="AG24" s="301"/>
      <c r="AH24" s="302"/>
      <c r="AI24" s="300"/>
      <c r="AJ24" s="301"/>
      <c r="AK24" s="301"/>
      <c r="AL24" s="301"/>
      <c r="AM24" s="302"/>
      <c r="AN24" s="301"/>
      <c r="AO24" s="301"/>
      <c r="AP24" s="301"/>
      <c r="AQ24" s="301"/>
      <c r="AR24" s="301"/>
      <c r="AS24" s="43"/>
    </row>
    <row r="25" spans="1:45" ht="21.75" customHeight="1" thickBot="1" x14ac:dyDescent="0.25">
      <c r="N25" s="25"/>
      <c r="O25" s="26"/>
      <c r="P25" s="26"/>
      <c r="Q25" s="26"/>
      <c r="R25" s="26"/>
      <c r="U25" s="149"/>
      <c r="Y25" s="271"/>
      <c r="Z25" s="272"/>
      <c r="AA25" s="272"/>
      <c r="AB25" s="272"/>
      <c r="AC25" s="273"/>
      <c r="AD25" s="271"/>
      <c r="AE25" s="272"/>
      <c r="AF25" s="272"/>
      <c r="AG25" s="272"/>
      <c r="AH25" s="273"/>
      <c r="AI25" s="271"/>
      <c r="AJ25" s="272"/>
      <c r="AK25" s="272"/>
      <c r="AL25" s="272"/>
      <c r="AM25" s="273"/>
      <c r="AN25" s="272"/>
      <c r="AO25" s="272"/>
      <c r="AP25" s="272"/>
      <c r="AQ25" s="272"/>
      <c r="AR25" s="272"/>
      <c r="AS25" s="44"/>
    </row>
    <row r="26" spans="1:45" ht="21.75" customHeight="1" thickBot="1" x14ac:dyDescent="0.35">
      <c r="C26" s="323" t="s">
        <v>798</v>
      </c>
      <c r="D26" s="324"/>
      <c r="E26" s="325"/>
      <c r="F26" s="325"/>
      <c r="G26" s="325"/>
      <c r="H26" s="325"/>
      <c r="I26" s="325"/>
      <c r="J26" s="325"/>
      <c r="K26" s="325"/>
      <c r="L26" s="325"/>
      <c r="M26" s="325"/>
      <c r="N26" s="325"/>
      <c r="O26" s="325"/>
      <c r="P26" s="325"/>
      <c r="Q26" s="325"/>
      <c r="R26" s="325"/>
      <c r="S26" s="325"/>
      <c r="T26" s="325"/>
      <c r="U26" s="325"/>
      <c r="V26" s="325"/>
      <c r="W26" s="326"/>
      <c r="Y26" s="323" t="s">
        <v>798</v>
      </c>
      <c r="Z26" s="324"/>
      <c r="AA26" s="325"/>
      <c r="AB26" s="325"/>
      <c r="AC26" s="325"/>
      <c r="AD26" s="325"/>
      <c r="AE26" s="325"/>
      <c r="AF26" s="325"/>
      <c r="AG26" s="325"/>
      <c r="AH26" s="325"/>
      <c r="AI26" s="325"/>
      <c r="AJ26" s="325"/>
      <c r="AK26" s="325"/>
      <c r="AL26" s="325"/>
      <c r="AM26" s="325"/>
      <c r="AN26" s="325"/>
      <c r="AO26" s="325"/>
      <c r="AP26" s="325"/>
      <c r="AQ26" s="325"/>
      <c r="AR26" s="325"/>
      <c r="AS26" s="326"/>
    </row>
    <row r="27" spans="1:45" ht="21.75" customHeight="1" x14ac:dyDescent="0.3">
      <c r="A27" s="141"/>
      <c r="B27" s="141"/>
      <c r="C27" s="290" t="s">
        <v>4</v>
      </c>
      <c r="D27" s="291"/>
      <c r="E27" s="327"/>
      <c r="F27" s="328"/>
      <c r="G27" s="328"/>
      <c r="H27" s="328"/>
      <c r="I27" s="328"/>
      <c r="J27" s="328"/>
      <c r="K27" s="328"/>
      <c r="L27" s="328"/>
      <c r="M27" s="328"/>
      <c r="N27" s="328"/>
      <c r="O27" s="328"/>
      <c r="P27" s="328"/>
      <c r="Q27" s="328"/>
      <c r="R27" s="328"/>
      <c r="S27" s="328"/>
      <c r="T27" s="328"/>
      <c r="U27" s="328"/>
      <c r="V27" s="328"/>
      <c r="W27" s="329"/>
      <c r="Y27" s="290" t="s">
        <v>4</v>
      </c>
      <c r="Z27" s="291"/>
      <c r="AA27" s="327"/>
      <c r="AB27" s="328"/>
      <c r="AC27" s="328"/>
      <c r="AD27" s="328"/>
      <c r="AE27" s="328"/>
      <c r="AF27" s="328"/>
      <c r="AG27" s="328"/>
      <c r="AH27" s="328"/>
      <c r="AI27" s="328"/>
      <c r="AJ27" s="328"/>
      <c r="AK27" s="328"/>
      <c r="AL27" s="328"/>
      <c r="AM27" s="328"/>
      <c r="AN27" s="328"/>
      <c r="AO27" s="328"/>
      <c r="AP27" s="328"/>
      <c r="AQ27" s="328"/>
      <c r="AR27" s="328"/>
      <c r="AS27" s="328"/>
    </row>
    <row r="28" spans="1:45" ht="21.75" customHeight="1" x14ac:dyDescent="0.2">
      <c r="A28" s="142"/>
      <c r="B28" s="142"/>
      <c r="C28" s="295" t="s">
        <v>5</v>
      </c>
      <c r="D28" s="296"/>
      <c r="E28" s="297" t="str">
        <f ca="1">IFERROR(INDEX(INDIRECT("'" &amp; E$4 &amp; " Troops'!M$2:M$200"), MATCH(E27, INDIRECT("'" &amp; E$4 &amp; " Troops'!C$2:C$200"), 0)), "")</f>
        <v/>
      </c>
      <c r="F28" s="298"/>
      <c r="G28" s="298"/>
      <c r="H28" s="298"/>
      <c r="I28" s="298"/>
      <c r="J28" s="298"/>
      <c r="K28" s="298"/>
      <c r="L28" s="298"/>
      <c r="M28" s="298"/>
      <c r="N28" s="298"/>
      <c r="O28" s="298"/>
      <c r="P28" s="298"/>
      <c r="Q28" s="298"/>
      <c r="R28" s="298"/>
      <c r="S28" s="298"/>
      <c r="T28" s="298"/>
      <c r="U28" s="298"/>
      <c r="V28" s="298"/>
      <c r="W28" s="299"/>
      <c r="Y28" s="295" t="s">
        <v>5</v>
      </c>
      <c r="Z28" s="296"/>
      <c r="AA28" s="297" t="str">
        <f ca="1">IFERROR(INDEX(INDIRECT("'" &amp; E$4 &amp; " Troops'!M$2:M$200"), MATCH(AA27, INDIRECT("'" &amp; E$4 &amp; " Troops'!C$2:C$200"), 0)), "")</f>
        <v/>
      </c>
      <c r="AB28" s="298"/>
      <c r="AC28" s="298"/>
      <c r="AD28" s="298"/>
      <c r="AE28" s="298"/>
      <c r="AF28" s="298"/>
      <c r="AG28" s="298"/>
      <c r="AH28" s="298"/>
      <c r="AI28" s="298"/>
      <c r="AJ28" s="298"/>
      <c r="AK28" s="298"/>
      <c r="AL28" s="298"/>
      <c r="AM28" s="298"/>
      <c r="AN28" s="298"/>
      <c r="AO28" s="298"/>
      <c r="AP28" s="298"/>
      <c r="AQ28" s="298"/>
      <c r="AR28" s="298"/>
      <c r="AS28" s="298"/>
    </row>
    <row r="29" spans="1:45" ht="21.75" customHeight="1" thickBot="1" x14ac:dyDescent="0.25">
      <c r="A29" s="142"/>
      <c r="B29" s="142"/>
      <c r="C29" s="295" t="s">
        <v>6</v>
      </c>
      <c r="D29" s="296"/>
      <c r="E29" s="330" t="str">
        <f ca="1">IFERROR(INDEX(INDIRECT("'" &amp; E$4 &amp; " Troops'!K$2:K$200"), MATCH(E27, INDIRECT("'" &amp; E$4 &amp; " Troops'!C$2:C$200"), 0)), "")</f>
        <v/>
      </c>
      <c r="F29" s="331"/>
      <c r="G29" s="298"/>
      <c r="H29" s="331"/>
      <c r="I29" s="331"/>
      <c r="J29" s="298"/>
      <c r="K29" s="331"/>
      <c r="L29" s="331"/>
      <c r="M29" s="298"/>
      <c r="N29" s="331"/>
      <c r="O29" s="331"/>
      <c r="P29" s="298"/>
      <c r="Q29" s="331"/>
      <c r="R29" s="331"/>
      <c r="S29" s="331"/>
      <c r="T29" s="298"/>
      <c r="U29" s="298"/>
      <c r="V29" s="298"/>
      <c r="W29" s="299"/>
      <c r="Y29" s="295" t="s">
        <v>6</v>
      </c>
      <c r="Z29" s="296"/>
      <c r="AA29" s="330" t="str">
        <f ca="1">IFERROR(INDEX(INDIRECT("'" &amp; E$4 &amp; " Troops'!K$2:K$200"), MATCH(AA27, INDIRECT("'" &amp; E$4 &amp; " Troops'!C$2:C$200"), 0)), "")</f>
        <v/>
      </c>
      <c r="AB29" s="331"/>
      <c r="AC29" s="298"/>
      <c r="AD29" s="331"/>
      <c r="AE29" s="331"/>
      <c r="AF29" s="298"/>
      <c r="AG29" s="331"/>
      <c r="AH29" s="331"/>
      <c r="AI29" s="298"/>
      <c r="AJ29" s="331"/>
      <c r="AK29" s="331"/>
      <c r="AL29" s="298"/>
      <c r="AM29" s="331"/>
      <c r="AN29" s="331"/>
      <c r="AO29" s="331"/>
      <c r="AP29" s="298"/>
      <c r="AQ29" s="298"/>
      <c r="AR29" s="298"/>
      <c r="AS29" s="298"/>
    </row>
    <row r="30" spans="1:45" ht="21.75" customHeight="1" x14ac:dyDescent="0.2">
      <c r="C30" s="49"/>
      <c r="D30" s="54"/>
      <c r="E30" s="332" t="s">
        <v>7</v>
      </c>
      <c r="F30" s="333"/>
      <c r="G30" s="51"/>
      <c r="H30" s="334" t="s">
        <v>8</v>
      </c>
      <c r="I30" s="333"/>
      <c r="J30" s="51"/>
      <c r="K30" s="334" t="s">
        <v>9</v>
      </c>
      <c r="L30" s="333"/>
      <c r="M30" s="51"/>
      <c r="N30" s="334" t="s">
        <v>10</v>
      </c>
      <c r="O30" s="333"/>
      <c r="P30" s="51"/>
      <c r="Q30" s="334" t="s">
        <v>11</v>
      </c>
      <c r="R30" s="333"/>
      <c r="S30" s="56" t="s">
        <v>3</v>
      </c>
      <c r="T30" s="53"/>
      <c r="U30" s="50"/>
      <c r="V30" s="50"/>
      <c r="W30" s="54"/>
      <c r="Y30" s="49"/>
      <c r="Z30" s="54"/>
      <c r="AA30" s="332" t="s">
        <v>7</v>
      </c>
      <c r="AB30" s="333"/>
      <c r="AC30" s="51"/>
      <c r="AD30" s="334" t="s">
        <v>8</v>
      </c>
      <c r="AE30" s="333"/>
      <c r="AF30" s="51"/>
      <c r="AG30" s="334" t="s">
        <v>9</v>
      </c>
      <c r="AH30" s="333"/>
      <c r="AI30" s="51"/>
      <c r="AJ30" s="334" t="s">
        <v>10</v>
      </c>
      <c r="AK30" s="333"/>
      <c r="AL30" s="51"/>
      <c r="AM30" s="334" t="s">
        <v>11</v>
      </c>
      <c r="AN30" s="333"/>
      <c r="AO30" s="56" t="s">
        <v>3</v>
      </c>
      <c r="AP30" s="53"/>
      <c r="AQ30" s="50"/>
      <c r="AR30" s="50"/>
      <c r="AS30" s="54"/>
    </row>
    <row r="31" spans="1:45" ht="21.75" customHeight="1" thickBot="1" x14ac:dyDescent="0.25">
      <c r="C31" s="150"/>
      <c r="D31" s="151"/>
      <c r="E31" s="342" t="str">
        <f ca="1">IFERROR(INDEX(INDIRECT("'" &amp; E$4 &amp; " Troops'!D$2:D$200"), MATCH(E27, INDIRECT("'" &amp; E$4 &amp; " Troops'!C$2:C$200"), 0)), "")</f>
        <v/>
      </c>
      <c r="F31" s="343"/>
      <c r="G31" s="52"/>
      <c r="H31" s="344" t="str">
        <f ca="1">IFERROR(INDEX(INDIRECT("'" &amp; E$4 &amp; " Troops'!E$2:E$200"), MATCH(E27, INDIRECT("'" &amp; E$4 &amp; " Troops'!C$2:C$200"), 0)), "")</f>
        <v/>
      </c>
      <c r="I31" s="345"/>
      <c r="J31" s="52"/>
      <c r="K31" s="346" t="str">
        <f ca="1">IFERROR(INDEX(INDIRECT("'" &amp; E$4 &amp; " Troops'!F$2:F$200"), MATCH(E27, INDIRECT("'" &amp; E$4 &amp; " Troops'!C$2:C$200"), 0)), "")</f>
        <v/>
      </c>
      <c r="L31" s="343"/>
      <c r="M31" s="52"/>
      <c r="N31" s="346" t="str">
        <f ca="1">IFERROR(INDEX(INDIRECT("'" &amp; E$4 &amp; " Troops'!G$2:G$200"), MATCH(E27, INDIRECT("'" &amp; E$4 &amp; " Troops'!C$2:C$200"), 0)), "")</f>
        <v/>
      </c>
      <c r="O31" s="343"/>
      <c r="P31" s="52"/>
      <c r="Q31" s="346" t="str">
        <f ca="1">IFERROR(INDEX(INDIRECT("'" &amp; E$4 &amp; " Troops'!A$2:A$200"), MATCH(E27, INDIRECT("'" &amp; E$4 &amp; " Troops'!C$2:C$200"), 0)), "")</f>
        <v/>
      </c>
      <c r="R31" s="343"/>
      <c r="S31" s="48" t="str">
        <f ca="1">IFERROR(INDEX(INDIRECT("'" &amp; E$4 &amp; " Troops'!B$2:B$200"), MATCH(E27, INDIRECT("'" &amp; E$4 &amp; " Troops'!C$2:C$200"), 0)), "")</f>
        <v/>
      </c>
      <c r="T31" s="55"/>
      <c r="U31" s="50"/>
      <c r="V31" s="50"/>
      <c r="W31" s="54"/>
      <c r="Y31" s="150"/>
      <c r="Z31" s="151"/>
      <c r="AA31" s="342" t="str">
        <f ca="1">IFERROR(INDEX(INDIRECT("'" &amp; E$4 &amp; " Troops'!D$2:D$200"), MATCH(AA27, INDIRECT("'" &amp; E$4 &amp; " Troops'!C$2:C$200"), 0)), "")</f>
        <v/>
      </c>
      <c r="AB31" s="343"/>
      <c r="AC31" s="52"/>
      <c r="AD31" s="344" t="str">
        <f ca="1">IFERROR(INDEX(INDIRECT("'" &amp; E$4 &amp; " Troops'!E$2:E$200"), MATCH(AA27, INDIRECT("'" &amp; E$4 &amp; " Troops'!C$2:C$200"), 0)), "")</f>
        <v/>
      </c>
      <c r="AE31" s="345"/>
      <c r="AF31" s="52"/>
      <c r="AG31" s="346" t="str">
        <f ca="1">IFERROR(INDEX(INDIRECT("'" &amp; E$4 &amp; " Troops'!F$2:F$200"), MATCH(AA27, INDIRECT("'" &amp; E$4 &amp; " Troops'!C$2:C$200"), 0)), "")</f>
        <v/>
      </c>
      <c r="AH31" s="343"/>
      <c r="AI31" s="52"/>
      <c r="AJ31" s="346" t="str">
        <f ca="1">IFERROR(INDEX(INDIRECT("'" &amp; E$4 &amp; " Troops'!G$2:G$200"), MATCH(AA27, INDIRECT("'" &amp; E$4 &amp; " Troops'!C$2:C$200"), 0)), "")</f>
        <v/>
      </c>
      <c r="AK31" s="343"/>
      <c r="AL31" s="52"/>
      <c r="AM31" s="346" t="str">
        <f ca="1">IFERROR(INDEX(INDIRECT("'" &amp; E$4 &amp; " Troops'!A$2:A$200"), MATCH(AA27, INDIRECT("'" &amp; E$4 &amp; " Troops'!C$2:C$200"), 0)), "")</f>
        <v/>
      </c>
      <c r="AN31" s="343"/>
      <c r="AO31" s="48" t="str">
        <f ca="1">IFERROR(INDEX(INDIRECT("'" &amp; E$4 &amp; " Troops'!B$2:B$200"), MATCH(AA27, INDIRECT("'" &amp; E$4 &amp; " Troops'!C$2:C$200"), 0)), "")</f>
        <v/>
      </c>
      <c r="AP31" s="55"/>
      <c r="AQ31" s="50"/>
      <c r="AR31" s="50"/>
      <c r="AS31" s="54"/>
    </row>
    <row r="32" spans="1:45" ht="21.75" customHeight="1" thickBot="1" x14ac:dyDescent="0.25">
      <c r="A32" s="141">
        <f ca="1">SUM(C34:C40, Q31, Y34:Y40,AM31,AM6,Y9:Y15)</f>
        <v>0</v>
      </c>
      <c r="B32" s="141">
        <f ca="1">SUM(S31, D34:D40, Z34:Z40, AO31, AO6, Z9:Z15)</f>
        <v>0</v>
      </c>
      <c r="C32" s="283" t="s">
        <v>796</v>
      </c>
      <c r="D32" s="284"/>
      <c r="E32" s="284"/>
      <c r="F32" s="45"/>
      <c r="G32" s="135"/>
      <c r="H32" s="45"/>
      <c r="I32" s="135"/>
      <c r="J32" s="45"/>
      <c r="K32" s="45"/>
      <c r="L32" s="135"/>
      <c r="M32" s="45"/>
      <c r="N32" s="45"/>
      <c r="O32" s="135"/>
      <c r="P32" s="45"/>
      <c r="Q32" s="45"/>
      <c r="R32" s="45"/>
      <c r="S32" s="135"/>
      <c r="T32" s="45"/>
      <c r="U32" s="45"/>
      <c r="V32" s="45"/>
      <c r="W32" s="136"/>
      <c r="Y32" s="283" t="s">
        <v>796</v>
      </c>
      <c r="Z32" s="284"/>
      <c r="AA32" s="284"/>
      <c r="AB32" s="45"/>
      <c r="AC32" s="135"/>
      <c r="AD32" s="45"/>
      <c r="AE32" s="135"/>
      <c r="AF32" s="45"/>
      <c r="AG32" s="45"/>
      <c r="AH32" s="135"/>
      <c r="AI32" s="45"/>
      <c r="AJ32" s="45"/>
      <c r="AK32" s="135"/>
      <c r="AL32" s="45"/>
      <c r="AM32" s="45"/>
      <c r="AN32" s="45"/>
      <c r="AO32" s="135"/>
      <c r="AP32" s="45"/>
      <c r="AQ32" s="45"/>
      <c r="AR32" s="45"/>
      <c r="AS32" s="136"/>
    </row>
    <row r="33" spans="1:45" ht="21.75" customHeight="1" x14ac:dyDescent="0.2">
      <c r="A33" s="142"/>
      <c r="B33" s="142"/>
      <c r="C33" s="57" t="s">
        <v>978</v>
      </c>
      <c r="D33" s="58" t="s">
        <v>3</v>
      </c>
      <c r="E33" s="274" t="s">
        <v>839</v>
      </c>
      <c r="F33" s="274"/>
      <c r="G33" s="274"/>
      <c r="H33" s="274"/>
      <c r="I33" s="274" t="s">
        <v>5</v>
      </c>
      <c r="J33" s="274"/>
      <c r="K33" s="274" t="s">
        <v>13</v>
      </c>
      <c r="L33" s="274"/>
      <c r="M33" s="274" t="s">
        <v>14</v>
      </c>
      <c r="N33" s="274"/>
      <c r="O33" s="274"/>
      <c r="P33" s="274"/>
      <c r="Q33" s="274"/>
      <c r="R33" s="274"/>
      <c r="S33" s="274"/>
      <c r="T33" s="152"/>
      <c r="U33" s="153" t="s">
        <v>6</v>
      </c>
      <c r="V33" s="153"/>
      <c r="W33" s="154"/>
      <c r="Y33" s="57" t="s">
        <v>978</v>
      </c>
      <c r="Z33" s="58" t="s">
        <v>3</v>
      </c>
      <c r="AA33" s="274" t="s">
        <v>839</v>
      </c>
      <c r="AB33" s="274"/>
      <c r="AC33" s="274"/>
      <c r="AD33" s="274"/>
      <c r="AE33" s="274" t="s">
        <v>5</v>
      </c>
      <c r="AF33" s="274"/>
      <c r="AG33" s="274" t="s">
        <v>13</v>
      </c>
      <c r="AH33" s="274"/>
      <c r="AI33" s="274" t="s">
        <v>14</v>
      </c>
      <c r="AJ33" s="274"/>
      <c r="AK33" s="274"/>
      <c r="AL33" s="274"/>
      <c r="AM33" s="274"/>
      <c r="AN33" s="274"/>
      <c r="AO33" s="274"/>
      <c r="AP33" s="152"/>
      <c r="AQ33" s="153" t="s">
        <v>6</v>
      </c>
      <c r="AR33" s="153"/>
      <c r="AS33" s="154"/>
    </row>
    <row r="34" spans="1:45" ht="21.75" customHeight="1" x14ac:dyDescent="0.2">
      <c r="A34" s="144"/>
      <c r="B34" s="144"/>
      <c r="C34" s="252" t="str">
        <f t="shared" ref="C34:C40" ca="1" si="6">IFERROR(INDEX(INDIRECT("'" &amp; E$4 &amp; " Equipment'!A$2:A$200"), MATCH(E34, INDIRECT("'" &amp; E$4 &amp; " Equipment'!C$2:C$200"), 0)), "")</f>
        <v/>
      </c>
      <c r="D34" s="253" t="str">
        <f t="shared" ref="D34:D40" ca="1" si="7">IFERROR(INDEX(INDIRECT("'" &amp; E$4 &amp; " Equipment'!B$2:B$200"), MATCH(E34, INDIRECT("'" &amp; E$4 &amp; " Equipment'!C$2:C$200"), 0)), "")</f>
        <v/>
      </c>
      <c r="E34" s="313"/>
      <c r="F34" s="313"/>
      <c r="G34" s="313"/>
      <c r="H34" s="313"/>
      <c r="I34" s="314" t="str">
        <f t="shared" ref="I34:I40" ca="1" si="8">IFERROR(INDEX(INDIRECT("'" &amp; E$4 &amp; " Equipment'!D$2:D$200"), MATCH(E34, INDIRECT("'" &amp; E$4 &amp; " Equipment'!C$2:C$200"), 0)), "")</f>
        <v/>
      </c>
      <c r="J34" s="314"/>
      <c r="K34" s="315" t="str">
        <f t="shared" ref="K34:K40" ca="1" si="9">IFERROR(INDEX(INDIRECT("'" &amp; E$4 &amp; " Equipment'!E$2:E$200"), MATCH(E34, INDIRECT("'" &amp; E$4 &amp; " Equipment'!C$2:C$200"), 0)), "")</f>
        <v/>
      </c>
      <c r="L34" s="316"/>
      <c r="M34" s="317" t="str">
        <f t="shared" ref="M34:M40" ca="1" si="10">IFERROR(INDEX(INDIRECT("'" &amp; E$4 &amp; " Equipment'!F$2:F$200"), MATCH(E34, INDIRECT("'" &amp; E$4 &amp; " Equipment'!C$2:C$200"), 0)), "")</f>
        <v/>
      </c>
      <c r="N34" s="318"/>
      <c r="O34" s="318"/>
      <c r="P34" s="318"/>
      <c r="Q34" s="318"/>
      <c r="R34" s="318"/>
      <c r="S34" s="319"/>
      <c r="T34" s="320" t="str">
        <f t="shared" ref="T34:T40" ca="1" si="11">IFERROR(INDEX(INDIRECT("'" &amp; E$4 &amp; " Equipment'!G$2:G$200"), MATCH(E34, INDIRECT("'" &amp; E$4 &amp; " Equipment'!C$2:C$200"), 0)), "")</f>
        <v/>
      </c>
      <c r="U34" s="321"/>
      <c r="V34" s="321"/>
      <c r="W34" s="322"/>
      <c r="Y34" s="252" t="str">
        <f ca="1">IFERROR(INDEX(INDIRECT("'" &amp;E$4 &amp; " Equipment'!A$2:A$200"), MATCH(AA34, INDIRECT("'" &amp;E$4 &amp; " Equipment'!C$2:C$200"), 0)), "")</f>
        <v/>
      </c>
      <c r="Z34" s="253" t="str">
        <f ca="1">IFERROR(INDEX(INDIRECT("'" &amp;E$4 &amp; " Equipment'!B$2:B$200"), MATCH(AA34, INDIRECT("'" &amp;E$4 &amp; " Equipment'!C$2:C$200"), 0)), "")</f>
        <v/>
      </c>
      <c r="AA34" s="313"/>
      <c r="AB34" s="313"/>
      <c r="AC34" s="313"/>
      <c r="AD34" s="313"/>
      <c r="AE34" s="314" t="str">
        <f ca="1">IFERROR(INDEX(INDIRECT("'" &amp;E$4 &amp; " Equipment'!D$2:D$200"), MATCH(AA34, INDIRECT("'" &amp;E$4 &amp; " Equipment'!C$2:C$200"), 0)), "")</f>
        <v/>
      </c>
      <c r="AF34" s="314"/>
      <c r="AG34" s="315" t="str">
        <f ca="1">IFERROR(INDEX(INDIRECT("'" &amp;E$4 &amp; " Equipment'!E$2:E$200"), MATCH(AA34, INDIRECT("'" &amp;E$4 &amp; " Equipment'!C$2:C$200"), 0)), "")</f>
        <v/>
      </c>
      <c r="AH34" s="316"/>
      <c r="AI34" s="317" t="str">
        <f ca="1">IFERROR(INDEX(INDIRECT("'" &amp;E$4 &amp; " Equipment'!F$2:F$200"), MATCH(AA34, INDIRECT("'" &amp;E$4 &amp; " Equipment'!C$2:C$200"), 0)), "")</f>
        <v/>
      </c>
      <c r="AJ34" s="318"/>
      <c r="AK34" s="318"/>
      <c r="AL34" s="318"/>
      <c r="AM34" s="318"/>
      <c r="AN34" s="318"/>
      <c r="AO34" s="319"/>
      <c r="AP34" s="320" t="str">
        <f ca="1">IFERROR(INDEX(INDIRECT("'" &amp;E$4 &amp; " Equipment'!G$2:G$200"), MATCH(AA34, INDIRECT("'" &amp;E$4 &amp; " Equipment'!C$2:C$200"), 0)), "")</f>
        <v/>
      </c>
      <c r="AQ34" s="321"/>
      <c r="AR34" s="321"/>
      <c r="AS34" s="322"/>
    </row>
    <row r="35" spans="1:45" ht="21.75" customHeight="1" x14ac:dyDescent="0.2">
      <c r="A35" s="145"/>
      <c r="B35" s="145"/>
      <c r="C35" s="252" t="str">
        <f t="shared" ca="1" si="6"/>
        <v/>
      </c>
      <c r="D35" s="253" t="str">
        <f t="shared" ca="1" si="7"/>
        <v/>
      </c>
      <c r="E35" s="313"/>
      <c r="F35" s="313"/>
      <c r="G35" s="313"/>
      <c r="H35" s="313"/>
      <c r="I35" s="314" t="str">
        <f t="shared" ca="1" si="8"/>
        <v/>
      </c>
      <c r="J35" s="314"/>
      <c r="K35" s="315" t="str">
        <f t="shared" ca="1" si="9"/>
        <v/>
      </c>
      <c r="L35" s="316"/>
      <c r="M35" s="317" t="str">
        <f t="shared" ca="1" si="10"/>
        <v/>
      </c>
      <c r="N35" s="318"/>
      <c r="O35" s="318"/>
      <c r="P35" s="318"/>
      <c r="Q35" s="318"/>
      <c r="R35" s="318"/>
      <c r="S35" s="319"/>
      <c r="T35" s="320" t="str">
        <f t="shared" ca="1" si="11"/>
        <v/>
      </c>
      <c r="U35" s="321"/>
      <c r="V35" s="321"/>
      <c r="W35" s="322"/>
      <c r="Y35" s="252" t="str">
        <f t="shared" ref="Y35:Y40" ca="1" si="12">IFERROR(INDEX(INDIRECT("'" &amp;E$4 &amp; " Equipment'!A$2:A$200"), MATCH(AA35, INDIRECT("'" &amp;E$4 &amp; " Equipment'!C$2:C$200"), 0)), "")</f>
        <v/>
      </c>
      <c r="Z35" s="253" t="str">
        <f t="shared" ref="Z35:Z40" ca="1" si="13">IFERROR(INDEX(INDIRECT("'" &amp;E$4 &amp; " Equipment'!B$2:B$200"), MATCH(AA35, INDIRECT("'" &amp;E$4 &amp; " Equipment'!C$2:C$200"), 0)), "")</f>
        <v/>
      </c>
      <c r="AA35" s="313"/>
      <c r="AB35" s="313"/>
      <c r="AC35" s="313"/>
      <c r="AD35" s="313"/>
      <c r="AE35" s="314" t="str">
        <f t="shared" ref="AE35:AE40" ca="1" si="14">IFERROR(INDEX(INDIRECT("'" &amp;E$4 &amp; " Equipment'!D$2:D$200"), MATCH(AA35, INDIRECT("'" &amp;E$4 &amp; " Equipment'!C$2:C$200"), 0)), "")</f>
        <v/>
      </c>
      <c r="AF35" s="314"/>
      <c r="AG35" s="315" t="str">
        <f t="shared" ref="AG35:AG40" ca="1" si="15">IFERROR(INDEX(INDIRECT("'" &amp;E$4 &amp; " Equipment'!E$2:E$200"), MATCH(AA35, INDIRECT("'" &amp;E$4 &amp; " Equipment'!C$2:C$200"), 0)), "")</f>
        <v/>
      </c>
      <c r="AH35" s="316"/>
      <c r="AI35" s="317" t="str">
        <f t="shared" ref="AI35:AI40" ca="1" si="16">IFERROR(INDEX(INDIRECT("'" &amp;E$4 &amp; " Equipment'!F$2:F$200"), MATCH(AA35, INDIRECT("'" &amp;E$4 &amp; " Equipment'!C$2:C$200"), 0)), "")</f>
        <v/>
      </c>
      <c r="AJ35" s="318"/>
      <c r="AK35" s="318"/>
      <c r="AL35" s="318"/>
      <c r="AM35" s="318"/>
      <c r="AN35" s="318"/>
      <c r="AO35" s="319"/>
      <c r="AP35" s="320" t="str">
        <f t="shared" ref="AP35:AP40" ca="1" si="17">IFERROR(INDEX(INDIRECT("'" &amp;E$4 &amp; " Equipment'!G$2:G$200"), MATCH(AA35, INDIRECT("'" &amp;E$4 &amp; " Equipment'!C$2:C$200"), 0)), "")</f>
        <v/>
      </c>
      <c r="AQ35" s="321"/>
      <c r="AR35" s="321"/>
      <c r="AS35" s="322"/>
    </row>
    <row r="36" spans="1:45" ht="21.75" customHeight="1" x14ac:dyDescent="0.2">
      <c r="C36" s="252" t="str">
        <f ca="1">IFERROR(INDEX(INDIRECT("'" &amp; E$4 &amp; " Equipment'!A$2:A$200"), MATCH(E36, INDIRECT("'" &amp; E$4 &amp; " Equipment'!C$2:C$200"), 0)), "")</f>
        <v/>
      </c>
      <c r="D36" s="253" t="str">
        <f ca="1">IFERROR(INDEX(INDIRECT("'" &amp; E$4 &amp; " Equipment'!B$2:B$200"), MATCH(E36, INDIRECT("'" &amp; E$4 &amp; " Equipment'!C$2:C$200"), 0)), "")</f>
        <v/>
      </c>
      <c r="E36" s="399"/>
      <c r="F36" s="400"/>
      <c r="G36" s="400"/>
      <c r="H36" s="401"/>
      <c r="I36" s="314" t="str">
        <f ca="1">IFERROR(INDEX(INDIRECT("'" &amp; E$4 &amp; " Equipment'!D$2:D$200"), MATCH(E36, INDIRECT("'" &amp; E$4 &amp; " Equipment'!C$2:C$200"), 0)), "")</f>
        <v/>
      </c>
      <c r="J36" s="314"/>
      <c r="K36" s="315" t="str">
        <f ca="1">IFERROR(INDEX(INDIRECT("'" &amp; E$4 &amp; " Equipment'!E$2:E$200"), MATCH(E36, INDIRECT("'" &amp; E$4 &amp; " Equipment'!C$2:C$200"), 0)), "")</f>
        <v/>
      </c>
      <c r="L36" s="316"/>
      <c r="M36" s="317" t="str">
        <f ca="1">IFERROR(INDEX(INDIRECT("'" &amp; E$4 &amp; " Equipment'!F$2:F$200"), MATCH(E36, INDIRECT("'" &amp; E$4 &amp; " Equipment'!C$2:C$200"), 0)), "")</f>
        <v/>
      </c>
      <c r="N36" s="318"/>
      <c r="O36" s="318"/>
      <c r="P36" s="318"/>
      <c r="Q36" s="318"/>
      <c r="R36" s="318"/>
      <c r="S36" s="319"/>
      <c r="T36" s="320" t="str">
        <f ca="1">IFERROR(INDEX(INDIRECT("'" &amp; E$4 &amp; " Equipment'!G$2:G$200"), MATCH(E36, INDIRECT("'" &amp; E$4 &amp; " Equipment'!C$2:C$200"), 0)), "")</f>
        <v/>
      </c>
      <c r="U36" s="321"/>
      <c r="V36" s="321"/>
      <c r="W36" s="322"/>
      <c r="Y36" s="252" t="str">
        <f t="shared" ca="1" si="12"/>
        <v/>
      </c>
      <c r="Z36" s="253" t="str">
        <f t="shared" ca="1" si="13"/>
        <v/>
      </c>
      <c r="AA36" s="313"/>
      <c r="AB36" s="313"/>
      <c r="AC36" s="313"/>
      <c r="AD36" s="313"/>
      <c r="AE36" s="314" t="str">
        <f t="shared" ca="1" si="14"/>
        <v/>
      </c>
      <c r="AF36" s="314"/>
      <c r="AG36" s="315" t="str">
        <f t="shared" ca="1" si="15"/>
        <v/>
      </c>
      <c r="AH36" s="316"/>
      <c r="AI36" s="317" t="str">
        <f t="shared" ca="1" si="16"/>
        <v/>
      </c>
      <c r="AJ36" s="318"/>
      <c r="AK36" s="318"/>
      <c r="AL36" s="318"/>
      <c r="AM36" s="318"/>
      <c r="AN36" s="318"/>
      <c r="AO36" s="319"/>
      <c r="AP36" s="320" t="str">
        <f t="shared" ca="1" si="17"/>
        <v/>
      </c>
      <c r="AQ36" s="321"/>
      <c r="AR36" s="321"/>
      <c r="AS36" s="322"/>
    </row>
    <row r="37" spans="1:45" ht="21.75" customHeight="1" x14ac:dyDescent="0.2">
      <c r="C37" s="252" t="str">
        <f ca="1">IFERROR(INDEX(INDIRECT("'" &amp; E$4 &amp; " Equipment'!A$2:A$200"), MATCH(E37, INDIRECT("'" &amp; E$4 &amp; " Equipment'!C$2:C$200"), 0)), "")</f>
        <v/>
      </c>
      <c r="D37" s="253" t="str">
        <f ca="1">IFERROR(INDEX(INDIRECT("'" &amp; E$4 &amp; " Equipment'!B$2:B$200"), MATCH(E37, INDIRECT("'" &amp; E$4 &amp; " Equipment'!C$2:C$200"), 0)), "")</f>
        <v/>
      </c>
      <c r="E37" s="313"/>
      <c r="F37" s="313"/>
      <c r="G37" s="313"/>
      <c r="H37" s="313"/>
      <c r="I37" s="314" t="str">
        <f ca="1">IFERROR(INDEX(INDIRECT("'" &amp; E$4 &amp; " Equipment'!D$2:D$200"), MATCH(E37, INDIRECT("'" &amp; E$4 &amp; " Equipment'!C$2:C$200"), 0)), "")</f>
        <v/>
      </c>
      <c r="J37" s="314"/>
      <c r="K37" s="315" t="str">
        <f ca="1">IFERROR(INDEX(INDIRECT("'" &amp; E$4 &amp; " Equipment'!E$2:E$200"), MATCH(E37, INDIRECT("'" &amp; E$4 &amp; " Equipment'!C$2:C$200"), 0)), "")</f>
        <v/>
      </c>
      <c r="L37" s="316"/>
      <c r="M37" s="317" t="str">
        <f ca="1">IFERROR(INDEX(INDIRECT("'" &amp; E$4 &amp; " Equipment'!F$2:F$200"), MATCH(E37, INDIRECT("'" &amp; E$4 &amp; " Equipment'!C$2:C$200"), 0)), "")</f>
        <v/>
      </c>
      <c r="N37" s="318"/>
      <c r="O37" s="318"/>
      <c r="P37" s="318"/>
      <c r="Q37" s="318"/>
      <c r="R37" s="318"/>
      <c r="S37" s="319"/>
      <c r="T37" s="320" t="str">
        <f ca="1">IFERROR(INDEX(INDIRECT("'" &amp; E$4 &amp; " Equipment'!G$2:G$200"), MATCH(E37, INDIRECT("'" &amp; E$4 &amp; " Equipment'!C$2:C$200"), 0)), "")</f>
        <v/>
      </c>
      <c r="U37" s="321"/>
      <c r="V37" s="321"/>
      <c r="W37" s="322"/>
      <c r="Y37" s="252" t="str">
        <f t="shared" ca="1" si="12"/>
        <v/>
      </c>
      <c r="Z37" s="253" t="str">
        <f t="shared" ca="1" si="13"/>
        <v/>
      </c>
      <c r="AA37" s="313"/>
      <c r="AB37" s="313"/>
      <c r="AC37" s="313"/>
      <c r="AD37" s="313"/>
      <c r="AE37" s="314" t="str">
        <f t="shared" ca="1" si="14"/>
        <v/>
      </c>
      <c r="AF37" s="314"/>
      <c r="AG37" s="315" t="str">
        <f t="shared" ca="1" si="15"/>
        <v/>
      </c>
      <c r="AH37" s="316"/>
      <c r="AI37" s="317" t="str">
        <f t="shared" ca="1" si="16"/>
        <v/>
      </c>
      <c r="AJ37" s="318"/>
      <c r="AK37" s="318"/>
      <c r="AL37" s="318"/>
      <c r="AM37" s="318"/>
      <c r="AN37" s="318"/>
      <c r="AO37" s="319"/>
      <c r="AP37" s="320" t="str">
        <f t="shared" ca="1" si="17"/>
        <v/>
      </c>
      <c r="AQ37" s="321"/>
      <c r="AR37" s="321"/>
      <c r="AS37" s="322"/>
    </row>
    <row r="38" spans="1:45" ht="21.75" customHeight="1" x14ac:dyDescent="0.2">
      <c r="A38" s="146"/>
      <c r="B38" s="146"/>
      <c r="C38" s="252" t="str">
        <f t="shared" ca="1" si="6"/>
        <v/>
      </c>
      <c r="D38" s="253" t="str">
        <f t="shared" ca="1" si="7"/>
        <v/>
      </c>
      <c r="E38" s="313"/>
      <c r="F38" s="313"/>
      <c r="G38" s="313"/>
      <c r="H38" s="313"/>
      <c r="I38" s="314" t="str">
        <f t="shared" ca="1" si="8"/>
        <v/>
      </c>
      <c r="J38" s="314"/>
      <c r="K38" s="315" t="str">
        <f t="shared" ca="1" si="9"/>
        <v/>
      </c>
      <c r="L38" s="316"/>
      <c r="M38" s="317" t="str">
        <f t="shared" ca="1" si="10"/>
        <v/>
      </c>
      <c r="N38" s="318"/>
      <c r="O38" s="318"/>
      <c r="P38" s="318"/>
      <c r="Q38" s="318"/>
      <c r="R38" s="318"/>
      <c r="S38" s="319"/>
      <c r="T38" s="320" t="str">
        <f t="shared" ca="1" si="11"/>
        <v/>
      </c>
      <c r="U38" s="321"/>
      <c r="V38" s="321"/>
      <c r="W38" s="322"/>
      <c r="Y38" s="252" t="str">
        <f t="shared" ca="1" si="12"/>
        <v/>
      </c>
      <c r="Z38" s="253" t="str">
        <f t="shared" ca="1" si="13"/>
        <v/>
      </c>
      <c r="AA38" s="313"/>
      <c r="AB38" s="313"/>
      <c r="AC38" s="313"/>
      <c r="AD38" s="313"/>
      <c r="AE38" s="314" t="str">
        <f t="shared" ca="1" si="14"/>
        <v/>
      </c>
      <c r="AF38" s="314"/>
      <c r="AG38" s="315" t="str">
        <f t="shared" ca="1" si="15"/>
        <v/>
      </c>
      <c r="AH38" s="316"/>
      <c r="AI38" s="317" t="str">
        <f t="shared" ca="1" si="16"/>
        <v/>
      </c>
      <c r="AJ38" s="318"/>
      <c r="AK38" s="318"/>
      <c r="AL38" s="318"/>
      <c r="AM38" s="318"/>
      <c r="AN38" s="318"/>
      <c r="AO38" s="319"/>
      <c r="AP38" s="320" t="str">
        <f t="shared" ca="1" si="17"/>
        <v/>
      </c>
      <c r="AQ38" s="321"/>
      <c r="AR38" s="321"/>
      <c r="AS38" s="322"/>
    </row>
    <row r="39" spans="1:45" ht="21.75" customHeight="1" x14ac:dyDescent="0.2">
      <c r="A39" s="146"/>
      <c r="B39" s="146"/>
      <c r="C39" s="252" t="str">
        <f t="shared" ca="1" si="6"/>
        <v/>
      </c>
      <c r="D39" s="253" t="str">
        <f t="shared" ca="1" si="7"/>
        <v/>
      </c>
      <c r="E39" s="313"/>
      <c r="F39" s="313"/>
      <c r="G39" s="313"/>
      <c r="H39" s="313"/>
      <c r="I39" s="314" t="str">
        <f t="shared" ca="1" si="8"/>
        <v/>
      </c>
      <c r="J39" s="314"/>
      <c r="K39" s="315" t="str">
        <f t="shared" ca="1" si="9"/>
        <v/>
      </c>
      <c r="L39" s="316"/>
      <c r="M39" s="317" t="str">
        <f t="shared" ca="1" si="10"/>
        <v/>
      </c>
      <c r="N39" s="318"/>
      <c r="O39" s="318"/>
      <c r="P39" s="318"/>
      <c r="Q39" s="318"/>
      <c r="R39" s="318"/>
      <c r="S39" s="319"/>
      <c r="T39" s="320" t="str">
        <f t="shared" ca="1" si="11"/>
        <v/>
      </c>
      <c r="U39" s="321"/>
      <c r="V39" s="321"/>
      <c r="W39" s="322"/>
      <c r="Y39" s="252" t="str">
        <f t="shared" ca="1" si="12"/>
        <v/>
      </c>
      <c r="Z39" s="253" t="str">
        <f t="shared" ca="1" si="13"/>
        <v/>
      </c>
      <c r="AA39" s="313"/>
      <c r="AB39" s="313"/>
      <c r="AC39" s="313"/>
      <c r="AD39" s="313"/>
      <c r="AE39" s="314" t="str">
        <f t="shared" ca="1" si="14"/>
        <v/>
      </c>
      <c r="AF39" s="314"/>
      <c r="AG39" s="315" t="str">
        <f t="shared" ca="1" si="15"/>
        <v/>
      </c>
      <c r="AH39" s="316"/>
      <c r="AI39" s="317" t="str">
        <f t="shared" ca="1" si="16"/>
        <v/>
      </c>
      <c r="AJ39" s="318"/>
      <c r="AK39" s="318"/>
      <c r="AL39" s="318"/>
      <c r="AM39" s="318"/>
      <c r="AN39" s="318"/>
      <c r="AO39" s="319"/>
      <c r="AP39" s="320" t="str">
        <f t="shared" ca="1" si="17"/>
        <v/>
      </c>
      <c r="AQ39" s="321"/>
      <c r="AR39" s="321"/>
      <c r="AS39" s="322"/>
    </row>
    <row r="40" spans="1:45" ht="21.75" customHeight="1" thickBot="1" x14ac:dyDescent="0.25">
      <c r="C40" s="254" t="str">
        <f t="shared" ca="1" si="6"/>
        <v/>
      </c>
      <c r="D40" s="255" t="str">
        <f t="shared" ca="1" si="7"/>
        <v/>
      </c>
      <c r="E40" s="303"/>
      <c r="F40" s="303"/>
      <c r="G40" s="303"/>
      <c r="H40" s="303"/>
      <c r="I40" s="304" t="str">
        <f t="shared" ca="1" si="8"/>
        <v/>
      </c>
      <c r="J40" s="304"/>
      <c r="K40" s="305" t="str">
        <f t="shared" ca="1" si="9"/>
        <v/>
      </c>
      <c r="L40" s="306"/>
      <c r="M40" s="307" t="str">
        <f t="shared" ca="1" si="10"/>
        <v/>
      </c>
      <c r="N40" s="308"/>
      <c r="O40" s="308"/>
      <c r="P40" s="308"/>
      <c r="Q40" s="308"/>
      <c r="R40" s="308"/>
      <c r="S40" s="309"/>
      <c r="T40" s="310" t="str">
        <f t="shared" ca="1" si="11"/>
        <v/>
      </c>
      <c r="U40" s="311"/>
      <c r="V40" s="311"/>
      <c r="W40" s="312"/>
      <c r="Y40" s="254" t="str">
        <f t="shared" ca="1" si="12"/>
        <v/>
      </c>
      <c r="Z40" s="255" t="str">
        <f t="shared" ca="1" si="13"/>
        <v/>
      </c>
      <c r="AA40" s="303"/>
      <c r="AB40" s="303"/>
      <c r="AC40" s="303"/>
      <c r="AD40" s="303"/>
      <c r="AE40" s="304" t="str">
        <f t="shared" ca="1" si="14"/>
        <v/>
      </c>
      <c r="AF40" s="304"/>
      <c r="AG40" s="305" t="str">
        <f t="shared" ca="1" si="15"/>
        <v/>
      </c>
      <c r="AH40" s="306"/>
      <c r="AI40" s="307" t="str">
        <f t="shared" ca="1" si="16"/>
        <v/>
      </c>
      <c r="AJ40" s="308"/>
      <c r="AK40" s="308"/>
      <c r="AL40" s="308"/>
      <c r="AM40" s="308"/>
      <c r="AN40" s="308"/>
      <c r="AO40" s="309"/>
      <c r="AP40" s="310" t="str">
        <f t="shared" ca="1" si="17"/>
        <v/>
      </c>
      <c r="AQ40" s="311"/>
      <c r="AR40" s="311"/>
      <c r="AS40" s="312"/>
    </row>
    <row r="41" spans="1:45" ht="21.75" customHeight="1" x14ac:dyDescent="0.2">
      <c r="C41" s="60" t="s">
        <v>15</v>
      </c>
      <c r="D41" s="59"/>
      <c r="E41" s="59"/>
      <c r="F41" s="59"/>
      <c r="G41" s="59"/>
      <c r="H41" s="59"/>
      <c r="I41" s="59"/>
      <c r="J41" s="59"/>
      <c r="K41" s="59"/>
      <c r="L41" s="59"/>
      <c r="M41" s="59"/>
      <c r="N41" s="59"/>
      <c r="O41" s="59"/>
      <c r="P41" s="59"/>
      <c r="Q41" s="59"/>
      <c r="R41" s="59"/>
      <c r="S41" s="59"/>
      <c r="T41" s="59"/>
      <c r="U41" s="61"/>
      <c r="V41" s="61"/>
      <c r="W41" s="62"/>
      <c r="Y41" s="60" t="s">
        <v>15</v>
      </c>
      <c r="Z41" s="59"/>
      <c r="AA41" s="59"/>
      <c r="AB41" s="59"/>
      <c r="AC41" s="59"/>
      <c r="AD41" s="59"/>
      <c r="AE41" s="59"/>
      <c r="AF41" s="59"/>
      <c r="AG41" s="59"/>
      <c r="AH41" s="59"/>
      <c r="AI41" s="59"/>
      <c r="AJ41" s="59"/>
      <c r="AK41" s="59"/>
      <c r="AL41" s="59"/>
      <c r="AM41" s="59"/>
      <c r="AN41" s="59"/>
      <c r="AO41" s="59"/>
      <c r="AP41" s="59"/>
      <c r="AQ41" s="61"/>
      <c r="AR41" s="61"/>
      <c r="AS41" s="62"/>
    </row>
    <row r="42" spans="1:45" ht="21.75" customHeight="1" x14ac:dyDescent="0.2">
      <c r="C42" s="277" t="str">
        <f ca="1">IFERROR(INDEX(INDIRECT("'" &amp; E$4 &amp; " Troops'!J$2:J$200"), MATCH(E27, INDIRECT("'" &amp; E$4 &amp; " Troops'!C$2:C$200"), 0)), "")</f>
        <v/>
      </c>
      <c r="D42" s="278"/>
      <c r="E42" s="278"/>
      <c r="F42" s="278"/>
      <c r="G42" s="278"/>
      <c r="H42" s="278"/>
      <c r="I42" s="278"/>
      <c r="J42" s="278"/>
      <c r="K42" s="278"/>
      <c r="L42" s="278"/>
      <c r="M42" s="278"/>
      <c r="N42" s="278"/>
      <c r="O42" s="278"/>
      <c r="P42" s="278"/>
      <c r="Q42" s="278"/>
      <c r="R42" s="278"/>
      <c r="S42" s="278"/>
      <c r="T42" s="278"/>
      <c r="U42" s="278"/>
      <c r="V42" s="278"/>
      <c r="W42" s="279"/>
      <c r="Y42" s="277" t="str">
        <f ca="1">IFERROR(INDEX(INDIRECT("'" &amp; E$4 &amp; " Troops'!J$2:J$200"), MATCH(AA27, INDIRECT("'" &amp; E$4 &amp; " Troops'!C$2:C$200"), 0)), "")</f>
        <v/>
      </c>
      <c r="Z42" s="278"/>
      <c r="AA42" s="278"/>
      <c r="AB42" s="278"/>
      <c r="AC42" s="278"/>
      <c r="AD42" s="278"/>
      <c r="AE42" s="278"/>
      <c r="AF42" s="278"/>
      <c r="AG42" s="278"/>
      <c r="AH42" s="278"/>
      <c r="AI42" s="278"/>
      <c r="AJ42" s="278"/>
      <c r="AK42" s="278"/>
      <c r="AL42" s="278"/>
      <c r="AM42" s="278"/>
      <c r="AN42" s="278"/>
      <c r="AO42" s="278"/>
      <c r="AP42" s="278"/>
      <c r="AQ42" s="278"/>
      <c r="AR42" s="278"/>
      <c r="AS42" s="279"/>
    </row>
    <row r="43" spans="1:45" ht="21.75" customHeight="1" x14ac:dyDescent="0.2">
      <c r="C43" s="277"/>
      <c r="D43" s="278"/>
      <c r="E43" s="278"/>
      <c r="F43" s="278"/>
      <c r="G43" s="278"/>
      <c r="H43" s="278"/>
      <c r="I43" s="278"/>
      <c r="J43" s="278"/>
      <c r="K43" s="278"/>
      <c r="L43" s="278"/>
      <c r="M43" s="278"/>
      <c r="N43" s="278"/>
      <c r="O43" s="278"/>
      <c r="P43" s="278"/>
      <c r="Q43" s="278"/>
      <c r="R43" s="278"/>
      <c r="S43" s="278"/>
      <c r="T43" s="278"/>
      <c r="U43" s="278"/>
      <c r="V43" s="278"/>
      <c r="W43" s="279"/>
      <c r="Y43" s="277"/>
      <c r="Z43" s="278"/>
      <c r="AA43" s="278"/>
      <c r="AB43" s="278"/>
      <c r="AC43" s="278"/>
      <c r="AD43" s="278"/>
      <c r="AE43" s="278"/>
      <c r="AF43" s="278"/>
      <c r="AG43" s="278"/>
      <c r="AH43" s="278"/>
      <c r="AI43" s="278"/>
      <c r="AJ43" s="278"/>
      <c r="AK43" s="278"/>
      <c r="AL43" s="278"/>
      <c r="AM43" s="278"/>
      <c r="AN43" s="278"/>
      <c r="AO43" s="278"/>
      <c r="AP43" s="278"/>
      <c r="AQ43" s="278"/>
      <c r="AR43" s="278"/>
      <c r="AS43" s="279"/>
    </row>
    <row r="44" spans="1:45" ht="21.75" customHeight="1" x14ac:dyDescent="0.2">
      <c r="C44" s="277"/>
      <c r="D44" s="278"/>
      <c r="E44" s="278"/>
      <c r="F44" s="278"/>
      <c r="G44" s="278"/>
      <c r="H44" s="278"/>
      <c r="I44" s="278"/>
      <c r="J44" s="278"/>
      <c r="K44" s="278"/>
      <c r="L44" s="278"/>
      <c r="M44" s="278"/>
      <c r="N44" s="278"/>
      <c r="O44" s="278"/>
      <c r="P44" s="278"/>
      <c r="Q44" s="278"/>
      <c r="R44" s="278"/>
      <c r="S44" s="278"/>
      <c r="T44" s="278"/>
      <c r="U44" s="278"/>
      <c r="V44" s="278"/>
      <c r="W44" s="279"/>
      <c r="Y44" s="277"/>
      <c r="Z44" s="278"/>
      <c r="AA44" s="278"/>
      <c r="AB44" s="278"/>
      <c r="AC44" s="278"/>
      <c r="AD44" s="278"/>
      <c r="AE44" s="278"/>
      <c r="AF44" s="278"/>
      <c r="AG44" s="278"/>
      <c r="AH44" s="278"/>
      <c r="AI44" s="278"/>
      <c r="AJ44" s="278"/>
      <c r="AK44" s="278"/>
      <c r="AL44" s="278"/>
      <c r="AM44" s="278"/>
      <c r="AN44" s="278"/>
      <c r="AO44" s="278"/>
      <c r="AP44" s="278"/>
      <c r="AQ44" s="278"/>
      <c r="AR44" s="278"/>
      <c r="AS44" s="279"/>
    </row>
    <row r="45" spans="1:45" ht="21.75" customHeight="1" x14ac:dyDescent="0.2">
      <c r="A45" s="146"/>
      <c r="B45" s="146"/>
      <c r="C45" s="277"/>
      <c r="D45" s="278"/>
      <c r="E45" s="278"/>
      <c r="F45" s="278"/>
      <c r="G45" s="278"/>
      <c r="H45" s="278"/>
      <c r="I45" s="278"/>
      <c r="J45" s="278"/>
      <c r="K45" s="278"/>
      <c r="L45" s="278"/>
      <c r="M45" s="278"/>
      <c r="N45" s="278"/>
      <c r="O45" s="278"/>
      <c r="P45" s="278"/>
      <c r="Q45" s="278"/>
      <c r="R45" s="278"/>
      <c r="S45" s="278"/>
      <c r="T45" s="278"/>
      <c r="U45" s="278"/>
      <c r="V45" s="278"/>
      <c r="W45" s="279"/>
      <c r="Y45" s="277"/>
      <c r="Z45" s="278"/>
      <c r="AA45" s="278"/>
      <c r="AB45" s="278"/>
      <c r="AC45" s="278"/>
      <c r="AD45" s="278"/>
      <c r="AE45" s="278"/>
      <c r="AF45" s="278"/>
      <c r="AG45" s="278"/>
      <c r="AH45" s="278"/>
      <c r="AI45" s="278"/>
      <c r="AJ45" s="278"/>
      <c r="AK45" s="278"/>
      <c r="AL45" s="278"/>
      <c r="AM45" s="278"/>
      <c r="AN45" s="278"/>
      <c r="AO45" s="278"/>
      <c r="AP45" s="278"/>
      <c r="AQ45" s="278"/>
      <c r="AR45" s="278"/>
      <c r="AS45" s="279"/>
    </row>
    <row r="46" spans="1:45" ht="21.75" customHeight="1" thickBot="1" x14ac:dyDescent="0.25">
      <c r="A46" s="146"/>
      <c r="B46" s="146"/>
      <c r="C46" s="280"/>
      <c r="D46" s="281"/>
      <c r="E46" s="281"/>
      <c r="F46" s="281"/>
      <c r="G46" s="281"/>
      <c r="H46" s="281"/>
      <c r="I46" s="281"/>
      <c r="J46" s="281"/>
      <c r="K46" s="281"/>
      <c r="L46" s="281"/>
      <c r="M46" s="281"/>
      <c r="N46" s="281"/>
      <c r="O46" s="281"/>
      <c r="P46" s="281"/>
      <c r="Q46" s="281"/>
      <c r="R46" s="281"/>
      <c r="S46" s="281"/>
      <c r="T46" s="281"/>
      <c r="U46" s="281"/>
      <c r="V46" s="281"/>
      <c r="W46" s="282"/>
      <c r="Y46" s="280"/>
      <c r="Z46" s="281"/>
      <c r="AA46" s="281"/>
      <c r="AB46" s="281"/>
      <c r="AC46" s="281"/>
      <c r="AD46" s="281"/>
      <c r="AE46" s="281"/>
      <c r="AF46" s="281"/>
      <c r="AG46" s="281"/>
      <c r="AH46" s="281"/>
      <c r="AI46" s="281"/>
      <c r="AJ46" s="281"/>
      <c r="AK46" s="281"/>
      <c r="AL46" s="281"/>
      <c r="AM46" s="281"/>
      <c r="AN46" s="281"/>
      <c r="AO46" s="281"/>
      <c r="AP46" s="281"/>
      <c r="AQ46" s="281"/>
      <c r="AR46" s="281"/>
      <c r="AS46" s="282"/>
    </row>
    <row r="47" spans="1:45" ht="21.75" customHeight="1" x14ac:dyDescent="0.2">
      <c r="A47" s="146"/>
      <c r="B47" s="146"/>
      <c r="C47" s="63" t="s">
        <v>16</v>
      </c>
      <c r="D47" s="64"/>
      <c r="E47" s="64"/>
      <c r="F47" s="64"/>
      <c r="G47" s="65"/>
      <c r="H47" s="66"/>
      <c r="I47" s="64"/>
      <c r="J47" s="64"/>
      <c r="K47" s="64"/>
      <c r="L47" s="65"/>
      <c r="M47" s="63" t="s">
        <v>17</v>
      </c>
      <c r="N47" s="67"/>
      <c r="O47" s="68"/>
      <c r="P47" s="67"/>
      <c r="Q47" s="69"/>
      <c r="R47" s="61"/>
      <c r="S47" s="70"/>
      <c r="T47" s="71"/>
      <c r="U47" s="61"/>
      <c r="V47" s="61"/>
      <c r="W47" s="62"/>
      <c r="Y47" s="63" t="s">
        <v>16</v>
      </c>
      <c r="Z47" s="64"/>
      <c r="AA47" s="64"/>
      <c r="AB47" s="64"/>
      <c r="AC47" s="65"/>
      <c r="AD47" s="66"/>
      <c r="AE47" s="64"/>
      <c r="AF47" s="64"/>
      <c r="AG47" s="64"/>
      <c r="AH47" s="65"/>
      <c r="AI47" s="63" t="s">
        <v>17</v>
      </c>
      <c r="AJ47" s="67"/>
      <c r="AK47" s="68"/>
      <c r="AL47" s="67"/>
      <c r="AM47" s="69"/>
      <c r="AN47" s="61"/>
      <c r="AO47" s="70"/>
      <c r="AP47" s="71"/>
      <c r="AQ47" s="61"/>
      <c r="AR47" s="61"/>
      <c r="AS47" s="62"/>
    </row>
    <row r="48" spans="1:45" ht="21.75" customHeight="1" x14ac:dyDescent="0.2">
      <c r="A48" s="146"/>
      <c r="B48" s="146"/>
      <c r="C48" s="300"/>
      <c r="D48" s="301"/>
      <c r="E48" s="301"/>
      <c r="F48" s="301"/>
      <c r="G48" s="302"/>
      <c r="H48" s="300"/>
      <c r="I48" s="301"/>
      <c r="J48" s="301"/>
      <c r="K48" s="301"/>
      <c r="L48" s="302"/>
      <c r="M48" s="300"/>
      <c r="N48" s="301"/>
      <c r="O48" s="301"/>
      <c r="P48" s="301"/>
      <c r="Q48" s="302"/>
      <c r="R48" s="301"/>
      <c r="S48" s="301"/>
      <c r="T48" s="301"/>
      <c r="U48" s="301"/>
      <c r="V48" s="301"/>
      <c r="W48" s="43"/>
      <c r="Y48" s="300"/>
      <c r="Z48" s="301"/>
      <c r="AA48" s="301"/>
      <c r="AB48" s="301"/>
      <c r="AC48" s="302"/>
      <c r="AD48" s="300"/>
      <c r="AE48" s="301"/>
      <c r="AF48" s="301"/>
      <c r="AG48" s="301"/>
      <c r="AH48" s="302"/>
      <c r="AI48" s="300"/>
      <c r="AJ48" s="301"/>
      <c r="AK48" s="301"/>
      <c r="AL48" s="301"/>
      <c r="AM48" s="302"/>
      <c r="AN48" s="301"/>
      <c r="AO48" s="301"/>
      <c r="AP48" s="301"/>
      <c r="AQ48" s="301"/>
      <c r="AR48" s="301"/>
      <c r="AS48" s="43"/>
    </row>
    <row r="49" spans="1:45" ht="21.75" customHeight="1" x14ac:dyDescent="0.2">
      <c r="C49" s="300"/>
      <c r="D49" s="301"/>
      <c r="E49" s="301"/>
      <c r="F49" s="301"/>
      <c r="G49" s="302"/>
      <c r="H49" s="300"/>
      <c r="I49" s="301"/>
      <c r="J49" s="301"/>
      <c r="K49" s="301"/>
      <c r="L49" s="302"/>
      <c r="M49" s="300"/>
      <c r="N49" s="301"/>
      <c r="O49" s="301"/>
      <c r="P49" s="301"/>
      <c r="Q49" s="302"/>
      <c r="R49" s="301"/>
      <c r="S49" s="301"/>
      <c r="T49" s="301"/>
      <c r="U49" s="301"/>
      <c r="V49" s="301"/>
      <c r="W49" s="43"/>
      <c r="Y49" s="300"/>
      <c r="Z49" s="301"/>
      <c r="AA49" s="301"/>
      <c r="AB49" s="301"/>
      <c r="AC49" s="302"/>
      <c r="AD49" s="300"/>
      <c r="AE49" s="301"/>
      <c r="AF49" s="301"/>
      <c r="AG49" s="301"/>
      <c r="AH49" s="302"/>
      <c r="AI49" s="300"/>
      <c r="AJ49" s="301"/>
      <c r="AK49" s="301"/>
      <c r="AL49" s="301"/>
      <c r="AM49" s="302"/>
      <c r="AN49" s="301"/>
      <c r="AO49" s="301"/>
      <c r="AP49" s="301"/>
      <c r="AQ49" s="301"/>
      <c r="AR49" s="301"/>
      <c r="AS49" s="43"/>
    </row>
    <row r="50" spans="1:45" ht="21.75" customHeight="1" thickBot="1" x14ac:dyDescent="0.25">
      <c r="C50" s="271"/>
      <c r="D50" s="272"/>
      <c r="E50" s="272"/>
      <c r="F50" s="272"/>
      <c r="G50" s="273"/>
      <c r="H50" s="271"/>
      <c r="I50" s="272"/>
      <c r="J50" s="272"/>
      <c r="K50" s="272"/>
      <c r="L50" s="273"/>
      <c r="M50" s="271"/>
      <c r="N50" s="272"/>
      <c r="O50" s="272"/>
      <c r="P50" s="272"/>
      <c r="Q50" s="273"/>
      <c r="R50" s="272"/>
      <c r="S50" s="272"/>
      <c r="T50" s="272"/>
      <c r="U50" s="272"/>
      <c r="V50" s="272"/>
      <c r="W50" s="44"/>
      <c r="Y50" s="271"/>
      <c r="Z50" s="272"/>
      <c r="AA50" s="272"/>
      <c r="AB50" s="272"/>
      <c r="AC50" s="273"/>
      <c r="AD50" s="271"/>
      <c r="AE50" s="272"/>
      <c r="AF50" s="272"/>
      <c r="AG50" s="272"/>
      <c r="AH50" s="273"/>
      <c r="AI50" s="271"/>
      <c r="AJ50" s="272"/>
      <c r="AK50" s="272"/>
      <c r="AL50" s="272"/>
      <c r="AM50" s="273"/>
      <c r="AN50" s="272"/>
      <c r="AO50" s="272"/>
      <c r="AP50" s="272"/>
      <c r="AQ50" s="272"/>
      <c r="AR50" s="272"/>
      <c r="AS50" s="44"/>
    </row>
    <row r="51" spans="1:45" ht="21.75" customHeight="1" thickBot="1" x14ac:dyDescent="0.25"/>
    <row r="52" spans="1:45" ht="21.75" customHeight="1" thickBot="1" x14ac:dyDescent="0.35">
      <c r="C52" s="286" t="s">
        <v>797</v>
      </c>
      <c r="D52" s="287"/>
      <c r="E52" s="288"/>
      <c r="F52" s="288"/>
      <c r="G52" s="288"/>
      <c r="H52" s="288"/>
      <c r="I52" s="288"/>
      <c r="J52" s="288"/>
      <c r="K52" s="288"/>
      <c r="L52" s="288"/>
      <c r="M52" s="288"/>
      <c r="N52" s="288"/>
      <c r="O52" s="288"/>
      <c r="P52" s="288"/>
      <c r="Q52" s="288"/>
      <c r="R52" s="288"/>
      <c r="S52" s="288"/>
      <c r="T52" s="288"/>
      <c r="U52" s="288"/>
      <c r="V52" s="288"/>
      <c r="W52" s="289"/>
      <c r="Y52" s="286" t="s">
        <v>797</v>
      </c>
      <c r="Z52" s="287"/>
      <c r="AA52" s="288"/>
      <c r="AB52" s="288"/>
      <c r="AC52" s="288"/>
      <c r="AD52" s="288"/>
      <c r="AE52" s="288"/>
      <c r="AF52" s="288"/>
      <c r="AG52" s="288"/>
      <c r="AH52" s="288"/>
      <c r="AI52" s="288"/>
      <c r="AJ52" s="288"/>
      <c r="AK52" s="288"/>
      <c r="AL52" s="288"/>
      <c r="AM52" s="288"/>
      <c r="AN52" s="288"/>
      <c r="AO52" s="288"/>
      <c r="AP52" s="288"/>
      <c r="AQ52" s="288"/>
      <c r="AR52" s="288"/>
      <c r="AS52" s="289"/>
    </row>
    <row r="53" spans="1:45" ht="21.75" customHeight="1" x14ac:dyDescent="0.3">
      <c r="C53" s="290" t="s">
        <v>4</v>
      </c>
      <c r="D53" s="291"/>
      <c r="E53" s="292"/>
      <c r="F53" s="293"/>
      <c r="G53" s="293"/>
      <c r="H53" s="293"/>
      <c r="I53" s="293"/>
      <c r="J53" s="293"/>
      <c r="K53" s="293"/>
      <c r="L53" s="293"/>
      <c r="M53" s="293"/>
      <c r="N53" s="293"/>
      <c r="O53" s="293"/>
      <c r="P53" s="293"/>
      <c r="Q53" s="293"/>
      <c r="R53" s="293"/>
      <c r="S53" s="293"/>
      <c r="T53" s="293"/>
      <c r="U53" s="293"/>
      <c r="V53" s="293"/>
      <c r="W53" s="294"/>
      <c r="Y53" s="290" t="s">
        <v>4</v>
      </c>
      <c r="Z53" s="291"/>
      <c r="AA53" s="292"/>
      <c r="AB53" s="293"/>
      <c r="AC53" s="293"/>
      <c r="AD53" s="293"/>
      <c r="AE53" s="293"/>
      <c r="AF53" s="293"/>
      <c r="AG53" s="293"/>
      <c r="AH53" s="293"/>
      <c r="AI53" s="293"/>
      <c r="AJ53" s="293"/>
      <c r="AK53" s="293"/>
      <c r="AL53" s="293"/>
      <c r="AM53" s="293"/>
      <c r="AN53" s="293"/>
      <c r="AO53" s="293"/>
      <c r="AP53" s="293"/>
      <c r="AQ53" s="293"/>
      <c r="AR53" s="293"/>
      <c r="AS53" s="294"/>
    </row>
    <row r="54" spans="1:45" ht="21.75" customHeight="1" x14ac:dyDescent="0.2">
      <c r="C54" s="295" t="s">
        <v>5</v>
      </c>
      <c r="D54" s="296"/>
      <c r="E54" s="297" t="str">
        <f ca="1">IFERROR(INDEX(INDIRECT("'" &amp; E$4 &amp; " Troops'!M$2:M$200"), MATCH(E53, INDIRECT("'" &amp; E$4 &amp; " Troops'!C$2:C$200"), 0)), "")</f>
        <v/>
      </c>
      <c r="F54" s="298"/>
      <c r="G54" s="298"/>
      <c r="H54" s="298"/>
      <c r="I54" s="298"/>
      <c r="J54" s="298"/>
      <c r="K54" s="298"/>
      <c r="L54" s="298"/>
      <c r="M54" s="298"/>
      <c r="N54" s="298"/>
      <c r="O54" s="298"/>
      <c r="P54" s="298"/>
      <c r="Q54" s="298"/>
      <c r="R54" s="298"/>
      <c r="S54" s="298"/>
      <c r="T54" s="298"/>
      <c r="U54" s="298"/>
      <c r="V54" s="298"/>
      <c r="W54" s="299"/>
      <c r="Y54" s="295" t="s">
        <v>5</v>
      </c>
      <c r="Z54" s="296"/>
      <c r="AA54" s="297" t="str">
        <f ca="1">IFERROR(INDEX(INDIRECT("'" &amp; E$4 &amp; " Troops'!M$2:M$200"), MATCH(AA53, INDIRECT("'" &amp; E$4 &amp; " Troops'!C$2:C$200"), 0)), "")</f>
        <v/>
      </c>
      <c r="AB54" s="298"/>
      <c r="AC54" s="298"/>
      <c r="AD54" s="298"/>
      <c r="AE54" s="298"/>
      <c r="AF54" s="298"/>
      <c r="AG54" s="298"/>
      <c r="AH54" s="298"/>
      <c r="AI54" s="298"/>
      <c r="AJ54" s="298"/>
      <c r="AK54" s="298"/>
      <c r="AL54" s="298"/>
      <c r="AM54" s="298"/>
      <c r="AN54" s="298"/>
      <c r="AO54" s="298"/>
      <c r="AP54" s="298"/>
      <c r="AQ54" s="298"/>
      <c r="AR54" s="298"/>
      <c r="AS54" s="299"/>
    </row>
    <row r="55" spans="1:45" ht="21.75" customHeight="1" thickBot="1" x14ac:dyDescent="0.25">
      <c r="C55" s="295" t="s">
        <v>6</v>
      </c>
      <c r="D55" s="296"/>
      <c r="E55" s="330" t="str">
        <f ca="1">IFERROR(INDEX(INDIRECT("'" &amp; E$4 &amp; " Troops'!K$2:K$200"), MATCH(E53, INDIRECT("'" &amp; E$4 &amp; " Troops'!C$2:C$200"), 0)), "")</f>
        <v/>
      </c>
      <c r="F55" s="331"/>
      <c r="G55" s="298"/>
      <c r="H55" s="331"/>
      <c r="I55" s="331"/>
      <c r="J55" s="298"/>
      <c r="K55" s="331"/>
      <c r="L55" s="331"/>
      <c r="M55" s="298"/>
      <c r="N55" s="331"/>
      <c r="O55" s="331"/>
      <c r="P55" s="298"/>
      <c r="Q55" s="331"/>
      <c r="R55" s="331"/>
      <c r="S55" s="331"/>
      <c r="T55" s="298"/>
      <c r="U55" s="298"/>
      <c r="V55" s="298"/>
      <c r="W55" s="299"/>
      <c r="Y55" s="295" t="s">
        <v>6</v>
      </c>
      <c r="Z55" s="296"/>
      <c r="AA55" s="330" t="str">
        <f ca="1">IFERROR(INDEX(INDIRECT("'" &amp; E$4 &amp; " Troops'!K$2:K$200"), MATCH(AA53, INDIRECT("'" &amp; E$4 &amp; " Troops'!C$2:C$200"), 0)), "")</f>
        <v/>
      </c>
      <c r="AB55" s="331"/>
      <c r="AC55" s="298"/>
      <c r="AD55" s="331"/>
      <c r="AE55" s="331"/>
      <c r="AF55" s="298"/>
      <c r="AG55" s="331"/>
      <c r="AH55" s="331"/>
      <c r="AI55" s="298"/>
      <c r="AJ55" s="331"/>
      <c r="AK55" s="331"/>
      <c r="AL55" s="298"/>
      <c r="AM55" s="331"/>
      <c r="AN55" s="331"/>
      <c r="AO55" s="331"/>
      <c r="AP55" s="298"/>
      <c r="AQ55" s="298"/>
      <c r="AR55" s="298"/>
      <c r="AS55" s="299"/>
    </row>
    <row r="56" spans="1:45" ht="21.75" customHeight="1" x14ac:dyDescent="0.2">
      <c r="C56" s="49"/>
      <c r="D56" s="54"/>
      <c r="E56" s="332" t="s">
        <v>7</v>
      </c>
      <c r="F56" s="333"/>
      <c r="G56" s="51"/>
      <c r="H56" s="334" t="s">
        <v>8</v>
      </c>
      <c r="I56" s="333"/>
      <c r="J56" s="51"/>
      <c r="K56" s="334" t="s">
        <v>9</v>
      </c>
      <c r="L56" s="333"/>
      <c r="M56" s="51"/>
      <c r="N56" s="334" t="s">
        <v>10</v>
      </c>
      <c r="O56" s="333"/>
      <c r="P56" s="51"/>
      <c r="Q56" s="334" t="s">
        <v>11</v>
      </c>
      <c r="R56" s="333"/>
      <c r="S56" s="56" t="s">
        <v>3</v>
      </c>
      <c r="T56" s="53"/>
      <c r="U56" s="50"/>
      <c r="V56" s="50"/>
      <c r="W56" s="54"/>
      <c r="Y56" s="49"/>
      <c r="Z56" s="54"/>
      <c r="AA56" s="332" t="s">
        <v>7</v>
      </c>
      <c r="AB56" s="333"/>
      <c r="AC56" s="51"/>
      <c r="AD56" s="334" t="s">
        <v>8</v>
      </c>
      <c r="AE56" s="333"/>
      <c r="AF56" s="51"/>
      <c r="AG56" s="334" t="s">
        <v>9</v>
      </c>
      <c r="AH56" s="333"/>
      <c r="AI56" s="51"/>
      <c r="AJ56" s="334" t="s">
        <v>10</v>
      </c>
      <c r="AK56" s="333"/>
      <c r="AL56" s="51"/>
      <c r="AM56" s="334" t="s">
        <v>11</v>
      </c>
      <c r="AN56" s="333"/>
      <c r="AO56" s="56" t="s">
        <v>3</v>
      </c>
      <c r="AP56" s="53"/>
      <c r="AQ56" s="50"/>
      <c r="AR56" s="50"/>
      <c r="AS56" s="54"/>
    </row>
    <row r="57" spans="1:45" ht="18" customHeight="1" thickBot="1" x14ac:dyDescent="0.25">
      <c r="C57" s="150"/>
      <c r="D57" s="151"/>
      <c r="E57" s="342" t="str">
        <f ca="1">IFERROR(INDEX(INDIRECT("'" &amp; E$4 &amp; " Troops'!D$2:D$200"), MATCH(E53, INDIRECT("'" &amp; E$4 &amp; " Troops'!C$2:C$200"), 0)), "")</f>
        <v/>
      </c>
      <c r="F57" s="343"/>
      <c r="G57" s="52"/>
      <c r="H57" s="344" t="str">
        <f ca="1">IFERROR(INDEX(INDIRECT("'" &amp; E$4 &amp; " Troops'!E$2:E$200"), MATCH(E53, INDIRECT("'" &amp; E$4 &amp; " Troops'!C$2:C$200"), 0)), "")</f>
        <v/>
      </c>
      <c r="I57" s="345"/>
      <c r="J57" s="52"/>
      <c r="K57" s="346" t="str">
        <f ca="1">IFERROR(INDEX(INDIRECT("'" &amp; E$4 &amp; " Troops'!F$2:F$200"), MATCH(E53, INDIRECT("'" &amp; E$4 &amp; " Troops'!C$2:C$200"), 0)), "")</f>
        <v/>
      </c>
      <c r="L57" s="343"/>
      <c r="M57" s="52"/>
      <c r="N57" s="346" t="str">
        <f ca="1">IFERROR(INDEX(INDIRECT("'" &amp; E$4 &amp; " Troops'!G$2:G$200"), MATCH(E53, INDIRECT("'" &amp; E$4 &amp; " Troops'!C$2:C$200"), 0)), "")</f>
        <v/>
      </c>
      <c r="O57" s="343"/>
      <c r="P57" s="52"/>
      <c r="Q57" s="346" t="str">
        <f ca="1">IFERROR(INDEX(INDIRECT("'" &amp; E$4 &amp; " Troops'!A$2:A$200"), MATCH(E53, INDIRECT("'" &amp; E$4 &amp; " Troops'!C$2:C$200"), 0)), "")</f>
        <v/>
      </c>
      <c r="R57" s="343"/>
      <c r="S57" s="48" t="str">
        <f ca="1">IFERROR(INDEX(INDIRECT("'" &amp; E$4 &amp; " Troops'!B$2:B$200"), MATCH(E53, INDIRECT("'" &amp; E$4 &amp; " Troops'!C$2:C$200"), 0)), "")</f>
        <v/>
      </c>
      <c r="T57" s="55"/>
      <c r="U57" s="50"/>
      <c r="V57" s="50"/>
      <c r="W57" s="54"/>
      <c r="Y57" s="150"/>
      <c r="Z57" s="151"/>
      <c r="AA57" s="342" t="str">
        <f ca="1">IFERROR(INDEX(INDIRECT("'" &amp; E$4 &amp; " Troops'!D$2:D$200"), MATCH(AA53, INDIRECT("'" &amp; E$4 &amp; " Troops'!C$2:C$200"), 0)), "")</f>
        <v/>
      </c>
      <c r="AB57" s="343"/>
      <c r="AC57" s="52"/>
      <c r="AD57" s="344" t="str">
        <f ca="1">IFERROR(INDEX(INDIRECT("'" &amp; E$4 &amp; " Troops'!E$2:E$200"), MATCH(AA53, INDIRECT("'" &amp; E$4 &amp; " Troops'!C$2:C$200"), 0)), "")</f>
        <v/>
      </c>
      <c r="AE57" s="345"/>
      <c r="AF57" s="52"/>
      <c r="AG57" s="346" t="str">
        <f ca="1">IFERROR(INDEX(INDIRECT("'" &amp; E$4 &amp; " Troops'!F$2:F$200"), MATCH(AA53, INDIRECT("'" &amp; E$4 &amp; " Troops'!C$2:C$200"), 0)), "")</f>
        <v/>
      </c>
      <c r="AH57" s="343"/>
      <c r="AI57" s="52"/>
      <c r="AJ57" s="346" t="str">
        <f ca="1">IFERROR(INDEX(INDIRECT("'" &amp; E$4 &amp; " Troops'!G$2:G$200"), MATCH(AA53, INDIRECT("'" &amp; E$4 &amp; " Troops'!C$2:C$200"), 0)), "")</f>
        <v/>
      </c>
      <c r="AK57" s="343"/>
      <c r="AL57" s="52"/>
      <c r="AM57" s="346" t="str">
        <f ca="1">IFERROR(INDEX(INDIRECT("'" &amp; E$4 &amp; " Troops'!A$2:A$200"), MATCH(AA53, INDIRECT("'" &amp; E$4 &amp; " Troops'!C$2:C$200"), 0)), "")</f>
        <v/>
      </c>
      <c r="AN57" s="343"/>
      <c r="AO57" s="48" t="str">
        <f ca="1">IFERROR(INDEX(INDIRECT("'" &amp; E$4 &amp; " Troops'!B$2:B$200"), MATCH(AA53, INDIRECT("'" &amp; E$4 &amp; " Troops'!C$2:C$200"), 0)), "")</f>
        <v/>
      </c>
      <c r="AP57" s="55"/>
      <c r="AQ57" s="50"/>
      <c r="AR57" s="50"/>
      <c r="AS57" s="54"/>
    </row>
    <row r="58" spans="1:45" ht="21.75" customHeight="1" thickBot="1" x14ac:dyDescent="0.25">
      <c r="A58" s="141">
        <f ca="1">SUM(C60:C66, Q57, Y60:Y66,AM57,AM32,Y35:Y41)</f>
        <v>0</v>
      </c>
      <c r="B58" s="141">
        <f ca="1">SUM(S57, D60:D66, Z60:Z66, AO57, AO32, Z35:Z41)</f>
        <v>0</v>
      </c>
      <c r="C58" s="283" t="s">
        <v>796</v>
      </c>
      <c r="D58" s="284"/>
      <c r="E58" s="285"/>
      <c r="F58" s="47"/>
      <c r="G58" s="135"/>
      <c r="H58" s="47"/>
      <c r="I58" s="137"/>
      <c r="J58" s="45"/>
      <c r="K58" s="47"/>
      <c r="L58" s="137"/>
      <c r="M58" s="45"/>
      <c r="N58" s="47"/>
      <c r="O58" s="137"/>
      <c r="P58" s="45"/>
      <c r="Q58" s="47"/>
      <c r="R58" s="47"/>
      <c r="S58" s="137"/>
      <c r="T58" s="45"/>
      <c r="U58" s="45"/>
      <c r="V58" s="45"/>
      <c r="W58" s="136"/>
      <c r="Y58" s="283" t="s">
        <v>796</v>
      </c>
      <c r="Z58" s="284"/>
      <c r="AA58" s="285"/>
      <c r="AB58" s="47"/>
      <c r="AC58" s="135"/>
      <c r="AD58" s="47"/>
      <c r="AE58" s="137"/>
      <c r="AF58" s="45"/>
      <c r="AG58" s="47"/>
      <c r="AH58" s="137"/>
      <c r="AI58" s="45"/>
      <c r="AJ58" s="47"/>
      <c r="AK58" s="137"/>
      <c r="AL58" s="45"/>
      <c r="AM58" s="47"/>
      <c r="AN58" s="47"/>
      <c r="AO58" s="137"/>
      <c r="AP58" s="45"/>
      <c r="AQ58" s="45"/>
      <c r="AR58" s="45"/>
      <c r="AS58" s="136"/>
    </row>
    <row r="59" spans="1:45" ht="21.75" customHeight="1" x14ac:dyDescent="0.2">
      <c r="A59" s="144"/>
      <c r="B59" s="144"/>
      <c r="C59" s="57" t="s">
        <v>978</v>
      </c>
      <c r="D59" s="58" t="s">
        <v>3</v>
      </c>
      <c r="E59" s="274" t="s">
        <v>839</v>
      </c>
      <c r="F59" s="274"/>
      <c r="G59" s="274"/>
      <c r="H59" s="274"/>
      <c r="I59" s="274" t="s">
        <v>5</v>
      </c>
      <c r="J59" s="274"/>
      <c r="K59" s="274" t="s">
        <v>13</v>
      </c>
      <c r="L59" s="274"/>
      <c r="M59" s="274" t="s">
        <v>14</v>
      </c>
      <c r="N59" s="274"/>
      <c r="O59" s="274"/>
      <c r="P59" s="274"/>
      <c r="Q59" s="274"/>
      <c r="R59" s="274"/>
      <c r="S59" s="274"/>
      <c r="T59" s="152"/>
      <c r="U59" s="153" t="s">
        <v>6</v>
      </c>
      <c r="V59" s="153"/>
      <c r="W59" s="154"/>
      <c r="Y59" s="57" t="s">
        <v>978</v>
      </c>
      <c r="Z59" s="58" t="s">
        <v>3</v>
      </c>
      <c r="AA59" s="274" t="s">
        <v>839</v>
      </c>
      <c r="AB59" s="274"/>
      <c r="AC59" s="274"/>
      <c r="AD59" s="274"/>
      <c r="AE59" s="274" t="s">
        <v>5</v>
      </c>
      <c r="AF59" s="274"/>
      <c r="AG59" s="274" t="s">
        <v>13</v>
      </c>
      <c r="AH59" s="274"/>
      <c r="AI59" s="274" t="s">
        <v>14</v>
      </c>
      <c r="AJ59" s="274"/>
      <c r="AK59" s="274"/>
      <c r="AL59" s="274"/>
      <c r="AM59" s="274"/>
      <c r="AN59" s="274"/>
      <c r="AO59" s="274"/>
      <c r="AP59" s="275" t="s">
        <v>6</v>
      </c>
      <c r="AQ59" s="275"/>
      <c r="AR59" s="275"/>
      <c r="AS59" s="276"/>
    </row>
    <row r="60" spans="1:45" ht="21.75" customHeight="1" x14ac:dyDescent="0.2">
      <c r="A60" s="145"/>
      <c r="B60" s="145"/>
      <c r="C60" s="252" t="str">
        <f t="shared" ref="C60:C66" ca="1" si="18">IFERROR(INDEX(INDIRECT("'" &amp; E$4 &amp; " Equipment'!A$2:A$200"), MATCH(E60, INDIRECT("'" &amp; E$4 &amp; " Equipment'!C$2:C$200"), 0)), "")</f>
        <v/>
      </c>
      <c r="D60" s="253" t="str">
        <f t="shared" ref="D60:D66" ca="1" si="19">IFERROR(INDEX(INDIRECT("'" &amp; E$4 &amp; " Equipment'!B$2:B$200"), MATCH(E60, INDIRECT("'" &amp; E$4 &amp; " Equipment'!C$2:C$200"), 0)), "")</f>
        <v/>
      </c>
      <c r="E60" s="313"/>
      <c r="F60" s="313"/>
      <c r="G60" s="313"/>
      <c r="H60" s="313"/>
      <c r="I60" s="314" t="str">
        <f t="shared" ref="I60:I66" ca="1" si="20">IFERROR(INDEX(INDIRECT("'" &amp; E$4 &amp; " Equipment'!D$2:D$200"), MATCH(E60, INDIRECT("'" &amp; E$4 &amp; " Equipment'!C$2:C$200"), 0)), "")</f>
        <v/>
      </c>
      <c r="J60" s="314"/>
      <c r="K60" s="315" t="str">
        <f t="shared" ref="K60:K66" ca="1" si="21">IFERROR(INDEX(INDIRECT("'" &amp; E$4 &amp; " Equipment'!E$2:E$200"), MATCH(E60, INDIRECT("'" &amp; E$4 &amp; " Equipment'!C$2:C$200"), 0)), "")</f>
        <v/>
      </c>
      <c r="L60" s="316"/>
      <c r="M60" s="320" t="str">
        <f t="shared" ref="M60:M66" ca="1" si="22">IFERROR(INDEX(INDIRECT("'" &amp; E$4 &amp; " Equipment'!F$2:F$200"), MATCH(E60, INDIRECT("'" &amp; E$4 &amp; " Equipment'!C$2:C$200"), 0)), "")</f>
        <v/>
      </c>
      <c r="N60" s="321"/>
      <c r="O60" s="321"/>
      <c r="P60" s="321"/>
      <c r="Q60" s="321"/>
      <c r="R60" s="321"/>
      <c r="S60" s="341"/>
      <c r="T60" s="320" t="str">
        <f t="shared" ref="T60:T66" ca="1" si="23">IFERROR(INDEX(INDIRECT("'" &amp; E$4 &amp; " Equipment'!G$2:G$200"), MATCH(E60, INDIRECT("'" &amp; E$4 &amp; " Equipment'!C$2:C$200"), 0)), "")</f>
        <v/>
      </c>
      <c r="U60" s="321"/>
      <c r="V60" s="321"/>
      <c r="W60" s="322"/>
      <c r="Y60" s="252" t="str">
        <f ca="1">IFERROR(INDEX(INDIRECT("'" &amp;E$4&amp; " Equipment'!A$2:A$200"), MATCH(AA60, INDIRECT("'" &amp;E$4 &amp; " Equipment'!C$2:C$200"), 0)), "")</f>
        <v/>
      </c>
      <c r="Z60" s="253" t="str">
        <f ca="1">IFERROR(INDEX(INDIRECT("'" &amp;E$4 &amp; " Equipment'!B$2:B$200"), MATCH(AA60, INDIRECT("'" &amp;E$4 &amp; " Equipment'!C$2:C$200"), 0)), "")</f>
        <v/>
      </c>
      <c r="AA60" s="313"/>
      <c r="AB60" s="313"/>
      <c r="AC60" s="313"/>
      <c r="AD60" s="313"/>
      <c r="AE60" s="314" t="str">
        <f ca="1">IFERROR(INDEX(INDIRECT("'" &amp;E$4 &amp; " Equipment'!D$2:D$200"), MATCH(AA60, INDIRECT("'" &amp;E$4 &amp; " Equipment'!C$2:C$200"), 0)), "")</f>
        <v/>
      </c>
      <c r="AF60" s="314"/>
      <c r="AG60" s="315" t="str">
        <f ca="1">IFERROR(INDEX(INDIRECT("'" &amp;E$4 &amp; " Equipment'!E$2:E$200"), MATCH(AA60, INDIRECT("'" &amp;E$4 &amp; " Equipment'!C$2:C$200"), 0)), "")</f>
        <v/>
      </c>
      <c r="AH60" s="316"/>
      <c r="AI60" s="316" t="str">
        <f ca="1">IFERROR(INDEX(INDIRECT("'" &amp;E$4 &amp; " Equipment'!F$2:F$200"), MATCH(AA60, INDIRECT("'" &amp;E$4 &amp; " Equipment'!C$2:C$200"), 0)), "")</f>
        <v/>
      </c>
      <c r="AJ60" s="316"/>
      <c r="AK60" s="316"/>
      <c r="AL60" s="316"/>
      <c r="AM60" s="316"/>
      <c r="AN60" s="316"/>
      <c r="AO60" s="316"/>
      <c r="AP60" s="316" t="str">
        <f ca="1">IFERROR(INDEX(INDIRECT("'" &amp;E$4 &amp; " Equipment'!G$2:G$200"), MATCH(AA60, INDIRECT("'" &amp;E$4 &amp; " Equipment'!C$2:C$200"), 0)), "")</f>
        <v/>
      </c>
      <c r="AQ60" s="316"/>
      <c r="AR60" s="316"/>
      <c r="AS60" s="347"/>
    </row>
    <row r="61" spans="1:45" ht="21.75" customHeight="1" x14ac:dyDescent="0.2">
      <c r="C61" s="252" t="str">
        <f t="shared" ca="1" si="18"/>
        <v/>
      </c>
      <c r="D61" s="253" t="str">
        <f t="shared" ca="1" si="19"/>
        <v/>
      </c>
      <c r="E61" s="313"/>
      <c r="F61" s="313"/>
      <c r="G61" s="313"/>
      <c r="H61" s="313"/>
      <c r="I61" s="314" t="str">
        <f t="shared" ca="1" si="20"/>
        <v/>
      </c>
      <c r="J61" s="314"/>
      <c r="K61" s="315" t="str">
        <f t="shared" ca="1" si="21"/>
        <v/>
      </c>
      <c r="L61" s="316"/>
      <c r="M61" s="320" t="str">
        <f t="shared" ca="1" si="22"/>
        <v/>
      </c>
      <c r="N61" s="321"/>
      <c r="O61" s="321"/>
      <c r="P61" s="321"/>
      <c r="Q61" s="321"/>
      <c r="R61" s="321"/>
      <c r="S61" s="341"/>
      <c r="T61" s="320" t="str">
        <f t="shared" ca="1" si="23"/>
        <v/>
      </c>
      <c r="U61" s="321"/>
      <c r="V61" s="321"/>
      <c r="W61" s="322"/>
      <c r="Y61" s="252" t="str">
        <f t="shared" ref="Y61:Y66" ca="1" si="24">IFERROR(INDEX(INDIRECT("'" &amp;E$4&amp; " Equipment'!A$2:A$200"), MATCH(AA61, INDIRECT("'" &amp;E$4 &amp; " Equipment'!C$2:C$200"), 0)), "")</f>
        <v/>
      </c>
      <c r="Z61" s="253" t="str">
        <f t="shared" ref="Z61:Z66" ca="1" si="25">IFERROR(INDEX(INDIRECT("'" &amp;E$4 &amp; " Equipment'!B$2:B$200"), MATCH(AA61, INDIRECT("'" &amp;E$4 &amp; " Equipment'!C$2:C$200"), 0)), "")</f>
        <v/>
      </c>
      <c r="AA61" s="313"/>
      <c r="AB61" s="313"/>
      <c r="AC61" s="313"/>
      <c r="AD61" s="313"/>
      <c r="AE61" s="314" t="str">
        <f t="shared" ref="AE61:AE66" ca="1" si="26">IFERROR(INDEX(INDIRECT("'" &amp;E$4 &amp; " Equipment'!D$2:D$200"), MATCH(AA61, INDIRECT("'" &amp;E$4 &amp; " Equipment'!C$2:C$200"), 0)), "")</f>
        <v/>
      </c>
      <c r="AF61" s="314"/>
      <c r="AG61" s="315" t="str">
        <f t="shared" ref="AG61:AG66" ca="1" si="27">IFERROR(INDEX(INDIRECT("'" &amp;E$4 &amp; " Equipment'!E$2:E$200"), MATCH(AA61, INDIRECT("'" &amp;E$4 &amp; " Equipment'!C$2:C$200"), 0)), "")</f>
        <v/>
      </c>
      <c r="AH61" s="316"/>
      <c r="AI61" s="316" t="str">
        <f t="shared" ref="AI61:AI66" ca="1" si="28">IFERROR(INDEX(INDIRECT("'" &amp;E$4 &amp; " Equipment'!F$2:F$200"), MATCH(AA61, INDIRECT("'" &amp;E$4 &amp; " Equipment'!C$2:C$200"), 0)), "")</f>
        <v/>
      </c>
      <c r="AJ61" s="316"/>
      <c r="AK61" s="316"/>
      <c r="AL61" s="316"/>
      <c r="AM61" s="316"/>
      <c r="AN61" s="316"/>
      <c r="AO61" s="316"/>
      <c r="AP61" s="316" t="str">
        <f t="shared" ref="AP61:AP66" ca="1" si="29">IFERROR(INDEX(INDIRECT("'" &amp;E$4 &amp; " Equipment'!G$2:G$200"), MATCH(AA61, INDIRECT("'" &amp;E$4 &amp; " Equipment'!C$2:C$200"), 0)), "")</f>
        <v/>
      </c>
      <c r="AQ61" s="316"/>
      <c r="AR61" s="316"/>
      <c r="AS61" s="347"/>
    </row>
    <row r="62" spans="1:45" ht="21.75" customHeight="1" x14ac:dyDescent="0.2">
      <c r="C62" s="252" t="str">
        <f t="shared" ca="1" si="18"/>
        <v/>
      </c>
      <c r="D62" s="253" t="str">
        <f t="shared" ca="1" si="19"/>
        <v/>
      </c>
      <c r="E62" s="313"/>
      <c r="F62" s="313"/>
      <c r="G62" s="313"/>
      <c r="H62" s="313"/>
      <c r="I62" s="314" t="str">
        <f t="shared" ca="1" si="20"/>
        <v/>
      </c>
      <c r="J62" s="314"/>
      <c r="K62" s="315" t="str">
        <f t="shared" ca="1" si="21"/>
        <v/>
      </c>
      <c r="L62" s="316"/>
      <c r="M62" s="320" t="str">
        <f t="shared" ca="1" si="22"/>
        <v/>
      </c>
      <c r="N62" s="321"/>
      <c r="O62" s="321"/>
      <c r="P62" s="321"/>
      <c r="Q62" s="321"/>
      <c r="R62" s="321"/>
      <c r="S62" s="341"/>
      <c r="T62" s="320" t="str">
        <f t="shared" ca="1" si="23"/>
        <v/>
      </c>
      <c r="U62" s="321"/>
      <c r="V62" s="321"/>
      <c r="W62" s="322"/>
      <c r="Y62" s="252" t="str">
        <f t="shared" ca="1" si="24"/>
        <v/>
      </c>
      <c r="Z62" s="253" t="str">
        <f t="shared" ca="1" si="25"/>
        <v/>
      </c>
      <c r="AA62" s="313"/>
      <c r="AB62" s="313"/>
      <c r="AC62" s="313"/>
      <c r="AD62" s="313"/>
      <c r="AE62" s="314" t="str">
        <f t="shared" ca="1" si="26"/>
        <v/>
      </c>
      <c r="AF62" s="314"/>
      <c r="AG62" s="315" t="str">
        <f t="shared" ca="1" si="27"/>
        <v/>
      </c>
      <c r="AH62" s="316"/>
      <c r="AI62" s="316" t="str">
        <f t="shared" ca="1" si="28"/>
        <v/>
      </c>
      <c r="AJ62" s="316"/>
      <c r="AK62" s="316"/>
      <c r="AL62" s="316"/>
      <c r="AM62" s="316"/>
      <c r="AN62" s="316"/>
      <c r="AO62" s="316"/>
      <c r="AP62" s="316" t="str">
        <f t="shared" ca="1" si="29"/>
        <v/>
      </c>
      <c r="AQ62" s="316"/>
      <c r="AR62" s="316"/>
      <c r="AS62" s="347"/>
    </row>
    <row r="63" spans="1:45" ht="21.75" customHeight="1" x14ac:dyDescent="0.2">
      <c r="A63" s="146"/>
      <c r="B63" s="146"/>
      <c r="C63" s="252" t="str">
        <f t="shared" ca="1" si="18"/>
        <v/>
      </c>
      <c r="D63" s="253" t="str">
        <f t="shared" ca="1" si="19"/>
        <v/>
      </c>
      <c r="E63" s="313"/>
      <c r="F63" s="313"/>
      <c r="G63" s="313"/>
      <c r="H63" s="313"/>
      <c r="I63" s="314" t="str">
        <f t="shared" ca="1" si="20"/>
        <v/>
      </c>
      <c r="J63" s="314"/>
      <c r="K63" s="315" t="str">
        <f t="shared" ca="1" si="21"/>
        <v/>
      </c>
      <c r="L63" s="316"/>
      <c r="M63" s="320" t="str">
        <f t="shared" ca="1" si="22"/>
        <v/>
      </c>
      <c r="N63" s="321"/>
      <c r="O63" s="321"/>
      <c r="P63" s="321"/>
      <c r="Q63" s="321"/>
      <c r="R63" s="321"/>
      <c r="S63" s="341"/>
      <c r="T63" s="320" t="str">
        <f t="shared" ca="1" si="23"/>
        <v/>
      </c>
      <c r="U63" s="321"/>
      <c r="V63" s="321"/>
      <c r="W63" s="322"/>
      <c r="Y63" s="252" t="str">
        <f t="shared" ca="1" si="24"/>
        <v/>
      </c>
      <c r="Z63" s="253" t="str">
        <f t="shared" ca="1" si="25"/>
        <v/>
      </c>
      <c r="AA63" s="313"/>
      <c r="AB63" s="313"/>
      <c r="AC63" s="313"/>
      <c r="AD63" s="313"/>
      <c r="AE63" s="314" t="str">
        <f t="shared" ca="1" si="26"/>
        <v/>
      </c>
      <c r="AF63" s="314"/>
      <c r="AG63" s="315" t="str">
        <f t="shared" ca="1" si="27"/>
        <v/>
      </c>
      <c r="AH63" s="316"/>
      <c r="AI63" s="316" t="str">
        <f t="shared" ca="1" si="28"/>
        <v/>
      </c>
      <c r="AJ63" s="316"/>
      <c r="AK63" s="316"/>
      <c r="AL63" s="316"/>
      <c r="AM63" s="316"/>
      <c r="AN63" s="316"/>
      <c r="AO63" s="316"/>
      <c r="AP63" s="316" t="str">
        <f t="shared" ca="1" si="29"/>
        <v/>
      </c>
      <c r="AQ63" s="316"/>
      <c r="AR63" s="316"/>
      <c r="AS63" s="347"/>
    </row>
    <row r="64" spans="1:45" ht="21.75" customHeight="1" x14ac:dyDescent="0.2">
      <c r="A64" s="146"/>
      <c r="B64" s="146"/>
      <c r="C64" s="252" t="str">
        <f t="shared" ca="1" si="18"/>
        <v/>
      </c>
      <c r="D64" s="253" t="str">
        <f t="shared" ca="1" si="19"/>
        <v/>
      </c>
      <c r="E64" s="313"/>
      <c r="F64" s="313"/>
      <c r="G64" s="313"/>
      <c r="H64" s="313"/>
      <c r="I64" s="314" t="str">
        <f t="shared" ca="1" si="20"/>
        <v/>
      </c>
      <c r="J64" s="314"/>
      <c r="K64" s="315" t="str">
        <f t="shared" ca="1" si="21"/>
        <v/>
      </c>
      <c r="L64" s="316"/>
      <c r="M64" s="320" t="str">
        <f t="shared" ca="1" si="22"/>
        <v/>
      </c>
      <c r="N64" s="321"/>
      <c r="O64" s="321"/>
      <c r="P64" s="321"/>
      <c r="Q64" s="321"/>
      <c r="R64" s="321"/>
      <c r="S64" s="341"/>
      <c r="T64" s="320" t="str">
        <f t="shared" ca="1" si="23"/>
        <v/>
      </c>
      <c r="U64" s="321"/>
      <c r="V64" s="321"/>
      <c r="W64" s="322"/>
      <c r="Y64" s="252" t="str">
        <f t="shared" ca="1" si="24"/>
        <v/>
      </c>
      <c r="Z64" s="253" t="str">
        <f t="shared" ca="1" si="25"/>
        <v/>
      </c>
      <c r="AA64" s="313"/>
      <c r="AB64" s="313"/>
      <c r="AC64" s="313"/>
      <c r="AD64" s="313"/>
      <c r="AE64" s="314" t="str">
        <f t="shared" ca="1" si="26"/>
        <v/>
      </c>
      <c r="AF64" s="314"/>
      <c r="AG64" s="315" t="str">
        <f t="shared" ca="1" si="27"/>
        <v/>
      </c>
      <c r="AH64" s="316"/>
      <c r="AI64" s="316" t="str">
        <f t="shared" ca="1" si="28"/>
        <v/>
      </c>
      <c r="AJ64" s="316"/>
      <c r="AK64" s="316"/>
      <c r="AL64" s="316"/>
      <c r="AM64" s="316"/>
      <c r="AN64" s="316"/>
      <c r="AO64" s="316"/>
      <c r="AP64" s="316" t="str">
        <f t="shared" ca="1" si="29"/>
        <v/>
      </c>
      <c r="AQ64" s="316"/>
      <c r="AR64" s="316"/>
      <c r="AS64" s="347"/>
    </row>
    <row r="65" spans="1:45" ht="21.75" customHeight="1" x14ac:dyDescent="0.2">
      <c r="C65" s="252" t="str">
        <f t="shared" ca="1" si="18"/>
        <v/>
      </c>
      <c r="D65" s="253" t="str">
        <f t="shared" ca="1" si="19"/>
        <v/>
      </c>
      <c r="E65" s="313"/>
      <c r="F65" s="313"/>
      <c r="G65" s="313"/>
      <c r="H65" s="313"/>
      <c r="I65" s="314" t="str">
        <f t="shared" ca="1" si="20"/>
        <v/>
      </c>
      <c r="J65" s="314"/>
      <c r="K65" s="315" t="str">
        <f t="shared" ca="1" si="21"/>
        <v/>
      </c>
      <c r="L65" s="316"/>
      <c r="M65" s="320" t="str">
        <f t="shared" ca="1" si="22"/>
        <v/>
      </c>
      <c r="N65" s="321"/>
      <c r="O65" s="321"/>
      <c r="P65" s="321"/>
      <c r="Q65" s="321"/>
      <c r="R65" s="321"/>
      <c r="S65" s="341"/>
      <c r="T65" s="320" t="str">
        <f t="shared" ca="1" si="23"/>
        <v/>
      </c>
      <c r="U65" s="321"/>
      <c r="V65" s="321"/>
      <c r="W65" s="322"/>
      <c r="Y65" s="252" t="str">
        <f t="shared" ca="1" si="24"/>
        <v/>
      </c>
      <c r="Z65" s="253" t="str">
        <f t="shared" ca="1" si="25"/>
        <v/>
      </c>
      <c r="AA65" s="313"/>
      <c r="AB65" s="313"/>
      <c r="AC65" s="313"/>
      <c r="AD65" s="313"/>
      <c r="AE65" s="314" t="str">
        <f t="shared" ca="1" si="26"/>
        <v/>
      </c>
      <c r="AF65" s="314"/>
      <c r="AG65" s="315" t="str">
        <f t="shared" ca="1" si="27"/>
        <v/>
      </c>
      <c r="AH65" s="316"/>
      <c r="AI65" s="316" t="str">
        <f t="shared" ca="1" si="28"/>
        <v/>
      </c>
      <c r="AJ65" s="316"/>
      <c r="AK65" s="316"/>
      <c r="AL65" s="316"/>
      <c r="AM65" s="316"/>
      <c r="AN65" s="316"/>
      <c r="AO65" s="316"/>
      <c r="AP65" s="316" t="str">
        <f t="shared" ca="1" si="29"/>
        <v/>
      </c>
      <c r="AQ65" s="316"/>
      <c r="AR65" s="316"/>
      <c r="AS65" s="347"/>
    </row>
    <row r="66" spans="1:45" ht="21.75" customHeight="1" thickBot="1" x14ac:dyDescent="0.25">
      <c r="C66" s="254" t="str">
        <f t="shared" ca="1" si="18"/>
        <v/>
      </c>
      <c r="D66" s="255" t="str">
        <f t="shared" ca="1" si="19"/>
        <v/>
      </c>
      <c r="E66" s="303"/>
      <c r="F66" s="303"/>
      <c r="G66" s="303"/>
      <c r="H66" s="303"/>
      <c r="I66" s="304" t="str">
        <f t="shared" ca="1" si="20"/>
        <v/>
      </c>
      <c r="J66" s="304"/>
      <c r="K66" s="305" t="str">
        <f t="shared" ca="1" si="21"/>
        <v/>
      </c>
      <c r="L66" s="306"/>
      <c r="M66" s="310" t="str">
        <f t="shared" ca="1" si="22"/>
        <v/>
      </c>
      <c r="N66" s="311"/>
      <c r="O66" s="311"/>
      <c r="P66" s="311"/>
      <c r="Q66" s="311"/>
      <c r="R66" s="311"/>
      <c r="S66" s="340"/>
      <c r="T66" s="310" t="str">
        <f t="shared" ca="1" si="23"/>
        <v/>
      </c>
      <c r="U66" s="311"/>
      <c r="V66" s="311"/>
      <c r="W66" s="312"/>
      <c r="Y66" s="252" t="str">
        <f t="shared" ca="1" si="24"/>
        <v/>
      </c>
      <c r="Z66" s="253" t="str">
        <f t="shared" ca="1" si="25"/>
        <v/>
      </c>
      <c r="AA66" s="313"/>
      <c r="AB66" s="313"/>
      <c r="AC66" s="313"/>
      <c r="AD66" s="313"/>
      <c r="AE66" s="314" t="str">
        <f t="shared" ca="1" si="26"/>
        <v/>
      </c>
      <c r="AF66" s="314"/>
      <c r="AG66" s="315" t="str">
        <f t="shared" ca="1" si="27"/>
        <v/>
      </c>
      <c r="AH66" s="316"/>
      <c r="AI66" s="316" t="str">
        <f t="shared" ca="1" si="28"/>
        <v/>
      </c>
      <c r="AJ66" s="316"/>
      <c r="AK66" s="316"/>
      <c r="AL66" s="316"/>
      <c r="AM66" s="316"/>
      <c r="AN66" s="316"/>
      <c r="AO66" s="316"/>
      <c r="AP66" s="316" t="str">
        <f t="shared" ca="1" si="29"/>
        <v/>
      </c>
      <c r="AQ66" s="316"/>
      <c r="AR66" s="316"/>
      <c r="AS66" s="347"/>
    </row>
    <row r="67" spans="1:45" ht="21.75" customHeight="1" x14ac:dyDescent="0.2">
      <c r="C67" s="60" t="s">
        <v>15</v>
      </c>
      <c r="D67" s="59"/>
      <c r="E67" s="59"/>
      <c r="F67" s="59"/>
      <c r="G67" s="59"/>
      <c r="H67" s="59"/>
      <c r="I67" s="59"/>
      <c r="J67" s="59"/>
      <c r="K67" s="59"/>
      <c r="L67" s="59"/>
      <c r="M67" s="59"/>
      <c r="N67" s="59"/>
      <c r="O67" s="59"/>
      <c r="P67" s="59"/>
      <c r="Q67" s="59"/>
      <c r="R67" s="59"/>
      <c r="S67" s="59"/>
      <c r="T67" s="59"/>
      <c r="U67" s="61"/>
      <c r="V67" s="61"/>
      <c r="W67" s="62"/>
      <c r="Y67" s="60" t="s">
        <v>15</v>
      </c>
      <c r="Z67" s="59"/>
      <c r="AA67" s="59"/>
      <c r="AB67" s="59"/>
      <c r="AC67" s="59"/>
      <c r="AD67" s="59"/>
      <c r="AE67" s="59"/>
      <c r="AF67" s="59"/>
      <c r="AG67" s="59"/>
      <c r="AH67" s="59"/>
      <c r="AI67" s="59"/>
      <c r="AJ67" s="59"/>
      <c r="AK67" s="59"/>
      <c r="AL67" s="59"/>
      <c r="AM67" s="59"/>
      <c r="AN67" s="59"/>
      <c r="AO67" s="59"/>
      <c r="AP67" s="59"/>
      <c r="AQ67" s="61"/>
      <c r="AR67" s="61"/>
      <c r="AS67" s="62"/>
    </row>
    <row r="68" spans="1:45" ht="21.75" customHeight="1" x14ac:dyDescent="0.2">
      <c r="C68" s="277" t="str">
        <f ca="1">IFERROR(INDEX(INDIRECT("'" &amp; E$4 &amp; " Troops'!J$2:J$200"), MATCH(E53, INDIRECT("'" &amp; E$4 &amp; " Troops'!C$2:C$200"), 0)), "")</f>
        <v/>
      </c>
      <c r="D68" s="278"/>
      <c r="E68" s="278"/>
      <c r="F68" s="278"/>
      <c r="G68" s="278"/>
      <c r="H68" s="278"/>
      <c r="I68" s="278"/>
      <c r="J68" s="278"/>
      <c r="K68" s="278"/>
      <c r="L68" s="278"/>
      <c r="M68" s="278"/>
      <c r="N68" s="278"/>
      <c r="O68" s="278"/>
      <c r="P68" s="278"/>
      <c r="Q68" s="278"/>
      <c r="R68" s="278"/>
      <c r="S68" s="278"/>
      <c r="T68" s="278"/>
      <c r="U68" s="278"/>
      <c r="V68" s="278"/>
      <c r="W68" s="279"/>
      <c r="Y68" s="277" t="str">
        <f ca="1">IFERROR(INDEX(INDIRECT("'" &amp; E$4 &amp; " Troops'!J$2:J$200"), MATCH(AA53, INDIRECT("'" &amp; E$4 &amp; " Troops'!C$2:C$200"), 0)), "")</f>
        <v/>
      </c>
      <c r="Z68" s="278"/>
      <c r="AA68" s="278"/>
      <c r="AB68" s="278"/>
      <c r="AC68" s="278"/>
      <c r="AD68" s="278"/>
      <c r="AE68" s="278"/>
      <c r="AF68" s="278"/>
      <c r="AG68" s="278"/>
      <c r="AH68" s="278"/>
      <c r="AI68" s="278"/>
      <c r="AJ68" s="278"/>
      <c r="AK68" s="278"/>
      <c r="AL68" s="278"/>
      <c r="AM68" s="278"/>
      <c r="AN68" s="278"/>
      <c r="AO68" s="278"/>
      <c r="AP68" s="278"/>
      <c r="AQ68" s="278"/>
      <c r="AR68" s="278"/>
      <c r="AS68" s="279"/>
    </row>
    <row r="69" spans="1:45" ht="21.75" customHeight="1" x14ac:dyDescent="0.2">
      <c r="C69" s="277"/>
      <c r="D69" s="278"/>
      <c r="E69" s="278"/>
      <c r="F69" s="278"/>
      <c r="G69" s="278"/>
      <c r="H69" s="278"/>
      <c r="I69" s="278"/>
      <c r="J69" s="278"/>
      <c r="K69" s="278"/>
      <c r="L69" s="278"/>
      <c r="M69" s="278"/>
      <c r="N69" s="278"/>
      <c r="O69" s="278"/>
      <c r="P69" s="278"/>
      <c r="Q69" s="278"/>
      <c r="R69" s="278"/>
      <c r="S69" s="278"/>
      <c r="T69" s="278"/>
      <c r="U69" s="278"/>
      <c r="V69" s="278"/>
      <c r="W69" s="279"/>
      <c r="Y69" s="277"/>
      <c r="Z69" s="278"/>
      <c r="AA69" s="278"/>
      <c r="AB69" s="278"/>
      <c r="AC69" s="278"/>
      <c r="AD69" s="278"/>
      <c r="AE69" s="278"/>
      <c r="AF69" s="278"/>
      <c r="AG69" s="278"/>
      <c r="AH69" s="278"/>
      <c r="AI69" s="278"/>
      <c r="AJ69" s="278"/>
      <c r="AK69" s="278"/>
      <c r="AL69" s="278"/>
      <c r="AM69" s="278"/>
      <c r="AN69" s="278"/>
      <c r="AO69" s="278"/>
      <c r="AP69" s="278"/>
      <c r="AQ69" s="278"/>
      <c r="AR69" s="278"/>
      <c r="AS69" s="279"/>
    </row>
    <row r="70" spans="1:45" ht="21.75" customHeight="1" x14ac:dyDescent="0.2">
      <c r="C70" s="277"/>
      <c r="D70" s="278"/>
      <c r="E70" s="278"/>
      <c r="F70" s="278"/>
      <c r="G70" s="278"/>
      <c r="H70" s="278"/>
      <c r="I70" s="278"/>
      <c r="J70" s="278"/>
      <c r="K70" s="278"/>
      <c r="L70" s="278"/>
      <c r="M70" s="278"/>
      <c r="N70" s="278"/>
      <c r="O70" s="278"/>
      <c r="P70" s="278"/>
      <c r="Q70" s="278"/>
      <c r="R70" s="278"/>
      <c r="S70" s="278"/>
      <c r="T70" s="278"/>
      <c r="U70" s="278"/>
      <c r="V70" s="278"/>
      <c r="W70" s="279"/>
      <c r="Y70" s="277"/>
      <c r="Z70" s="278"/>
      <c r="AA70" s="278"/>
      <c r="AB70" s="278"/>
      <c r="AC70" s="278"/>
      <c r="AD70" s="278"/>
      <c r="AE70" s="278"/>
      <c r="AF70" s="278"/>
      <c r="AG70" s="278"/>
      <c r="AH70" s="278"/>
      <c r="AI70" s="278"/>
      <c r="AJ70" s="278"/>
      <c r="AK70" s="278"/>
      <c r="AL70" s="278"/>
      <c r="AM70" s="278"/>
      <c r="AN70" s="278"/>
      <c r="AO70" s="278"/>
      <c r="AP70" s="278"/>
      <c r="AQ70" s="278"/>
      <c r="AR70" s="278"/>
      <c r="AS70" s="279"/>
    </row>
    <row r="71" spans="1:45" ht="21.75" customHeight="1" x14ac:dyDescent="0.2">
      <c r="A71" s="146"/>
      <c r="B71" s="146"/>
      <c r="C71" s="277"/>
      <c r="D71" s="278"/>
      <c r="E71" s="278"/>
      <c r="F71" s="278"/>
      <c r="G71" s="278"/>
      <c r="H71" s="278"/>
      <c r="I71" s="278"/>
      <c r="J71" s="278"/>
      <c r="K71" s="278"/>
      <c r="L71" s="278"/>
      <c r="M71" s="278"/>
      <c r="N71" s="278"/>
      <c r="O71" s="278"/>
      <c r="P71" s="278"/>
      <c r="Q71" s="278"/>
      <c r="R71" s="278"/>
      <c r="S71" s="278"/>
      <c r="T71" s="278"/>
      <c r="U71" s="278"/>
      <c r="V71" s="278"/>
      <c r="W71" s="279"/>
      <c r="Y71" s="277"/>
      <c r="Z71" s="278"/>
      <c r="AA71" s="278"/>
      <c r="AB71" s="278"/>
      <c r="AC71" s="278"/>
      <c r="AD71" s="278"/>
      <c r="AE71" s="278"/>
      <c r="AF71" s="278"/>
      <c r="AG71" s="278"/>
      <c r="AH71" s="278"/>
      <c r="AI71" s="278"/>
      <c r="AJ71" s="278"/>
      <c r="AK71" s="278"/>
      <c r="AL71" s="278"/>
      <c r="AM71" s="278"/>
      <c r="AN71" s="278"/>
      <c r="AO71" s="278"/>
      <c r="AP71" s="278"/>
      <c r="AQ71" s="278"/>
      <c r="AR71" s="278"/>
      <c r="AS71" s="279"/>
    </row>
    <row r="72" spans="1:45" ht="21.75" customHeight="1" thickBot="1" x14ac:dyDescent="0.25">
      <c r="A72" s="146"/>
      <c r="B72" s="146"/>
      <c r="C72" s="280"/>
      <c r="D72" s="281"/>
      <c r="E72" s="281"/>
      <c r="F72" s="281"/>
      <c r="G72" s="281"/>
      <c r="H72" s="281"/>
      <c r="I72" s="281"/>
      <c r="J72" s="281"/>
      <c r="K72" s="281"/>
      <c r="L72" s="281"/>
      <c r="M72" s="281"/>
      <c r="N72" s="281"/>
      <c r="O72" s="281"/>
      <c r="P72" s="281"/>
      <c r="Q72" s="281"/>
      <c r="R72" s="281"/>
      <c r="S72" s="281"/>
      <c r="T72" s="281"/>
      <c r="U72" s="281"/>
      <c r="V72" s="281"/>
      <c r="W72" s="282"/>
      <c r="Y72" s="280"/>
      <c r="Z72" s="281"/>
      <c r="AA72" s="281"/>
      <c r="AB72" s="281"/>
      <c r="AC72" s="281"/>
      <c r="AD72" s="281"/>
      <c r="AE72" s="281"/>
      <c r="AF72" s="281"/>
      <c r="AG72" s="281"/>
      <c r="AH72" s="281"/>
      <c r="AI72" s="281"/>
      <c r="AJ72" s="281"/>
      <c r="AK72" s="281"/>
      <c r="AL72" s="281"/>
      <c r="AM72" s="281"/>
      <c r="AN72" s="281"/>
      <c r="AO72" s="281"/>
      <c r="AP72" s="281"/>
      <c r="AQ72" s="281"/>
      <c r="AR72" s="281"/>
      <c r="AS72" s="282"/>
    </row>
    <row r="73" spans="1:45" ht="21.75" customHeight="1" x14ac:dyDescent="0.2">
      <c r="C73" s="63" t="s">
        <v>16</v>
      </c>
      <c r="D73" s="64"/>
      <c r="E73" s="64"/>
      <c r="F73" s="64"/>
      <c r="G73" s="65"/>
      <c r="H73" s="66"/>
      <c r="I73" s="64"/>
      <c r="J73" s="64"/>
      <c r="K73" s="64"/>
      <c r="L73" s="65"/>
      <c r="M73" s="63" t="s">
        <v>17</v>
      </c>
      <c r="N73" s="67"/>
      <c r="O73" s="68"/>
      <c r="P73" s="67"/>
      <c r="Q73" s="69"/>
      <c r="R73" s="61"/>
      <c r="S73" s="70"/>
      <c r="T73" s="71"/>
      <c r="U73" s="61"/>
      <c r="V73" s="61"/>
      <c r="W73" s="62"/>
      <c r="Y73" s="63" t="s">
        <v>16</v>
      </c>
      <c r="Z73" s="64"/>
      <c r="AA73" s="64"/>
      <c r="AB73" s="64"/>
      <c r="AC73" s="65"/>
      <c r="AD73" s="66"/>
      <c r="AE73" s="64"/>
      <c r="AF73" s="64"/>
      <c r="AG73" s="64"/>
      <c r="AH73" s="65"/>
      <c r="AI73" s="63" t="s">
        <v>17</v>
      </c>
      <c r="AJ73" s="67"/>
      <c r="AK73" s="68"/>
      <c r="AL73" s="67"/>
      <c r="AM73" s="69"/>
      <c r="AN73" s="61"/>
      <c r="AO73" s="70"/>
      <c r="AP73" s="71"/>
      <c r="AQ73" s="61"/>
      <c r="AR73" s="61"/>
      <c r="AS73" s="62"/>
    </row>
    <row r="74" spans="1:45" ht="21.75" customHeight="1" x14ac:dyDescent="0.2">
      <c r="A74" s="146"/>
      <c r="B74" s="146"/>
      <c r="C74" s="300"/>
      <c r="D74" s="301"/>
      <c r="E74" s="301"/>
      <c r="F74" s="301"/>
      <c r="G74" s="302"/>
      <c r="H74" s="300"/>
      <c r="I74" s="301"/>
      <c r="J74" s="301"/>
      <c r="K74" s="301"/>
      <c r="L74" s="302"/>
      <c r="M74" s="300"/>
      <c r="N74" s="301"/>
      <c r="O74" s="301"/>
      <c r="P74" s="301"/>
      <c r="Q74" s="302"/>
      <c r="R74" s="301"/>
      <c r="S74" s="301"/>
      <c r="T74" s="301"/>
      <c r="U74" s="301"/>
      <c r="V74" s="301"/>
      <c r="W74" s="43"/>
      <c r="Y74" s="300"/>
      <c r="Z74" s="301"/>
      <c r="AA74" s="301"/>
      <c r="AB74" s="301"/>
      <c r="AC74" s="302"/>
      <c r="AD74" s="300"/>
      <c r="AE74" s="301"/>
      <c r="AF74" s="301"/>
      <c r="AG74" s="301"/>
      <c r="AH74" s="302"/>
      <c r="AI74" s="300"/>
      <c r="AJ74" s="301"/>
      <c r="AK74" s="301"/>
      <c r="AL74" s="301"/>
      <c r="AM74" s="302"/>
      <c r="AN74" s="301"/>
      <c r="AO74" s="301"/>
      <c r="AP74" s="301"/>
      <c r="AQ74" s="301"/>
      <c r="AR74" s="301"/>
      <c r="AS74" s="43"/>
    </row>
    <row r="75" spans="1:45" ht="21.75" customHeight="1" x14ac:dyDescent="0.2">
      <c r="C75" s="300"/>
      <c r="D75" s="301"/>
      <c r="E75" s="301"/>
      <c r="F75" s="301"/>
      <c r="G75" s="302"/>
      <c r="H75" s="300"/>
      <c r="I75" s="301"/>
      <c r="J75" s="301"/>
      <c r="K75" s="301"/>
      <c r="L75" s="302"/>
      <c r="M75" s="300"/>
      <c r="N75" s="301"/>
      <c r="O75" s="301"/>
      <c r="P75" s="301"/>
      <c r="Q75" s="302"/>
      <c r="R75" s="301"/>
      <c r="S75" s="301"/>
      <c r="T75" s="301"/>
      <c r="U75" s="301"/>
      <c r="V75" s="301"/>
      <c r="W75" s="43"/>
      <c r="Y75" s="300"/>
      <c r="Z75" s="301"/>
      <c r="AA75" s="301"/>
      <c r="AB75" s="301"/>
      <c r="AC75" s="302"/>
      <c r="AD75" s="300"/>
      <c r="AE75" s="301"/>
      <c r="AF75" s="301"/>
      <c r="AG75" s="301"/>
      <c r="AH75" s="302"/>
      <c r="AI75" s="300"/>
      <c r="AJ75" s="301"/>
      <c r="AK75" s="301"/>
      <c r="AL75" s="301"/>
      <c r="AM75" s="302"/>
      <c r="AN75" s="301"/>
      <c r="AO75" s="301"/>
      <c r="AP75" s="301"/>
      <c r="AQ75" s="301"/>
      <c r="AR75" s="301"/>
      <c r="AS75" s="43"/>
    </row>
    <row r="76" spans="1:45" ht="21.75" customHeight="1" thickBot="1" x14ac:dyDescent="0.25">
      <c r="A76" s="142"/>
      <c r="B76" s="142"/>
      <c r="C76" s="271"/>
      <c r="D76" s="272"/>
      <c r="E76" s="272"/>
      <c r="F76" s="272"/>
      <c r="G76" s="273"/>
      <c r="H76" s="271"/>
      <c r="I76" s="272"/>
      <c r="J76" s="272"/>
      <c r="K76" s="272"/>
      <c r="L76" s="273"/>
      <c r="M76" s="271"/>
      <c r="N76" s="272"/>
      <c r="O76" s="272"/>
      <c r="P76" s="272"/>
      <c r="Q76" s="273"/>
      <c r="R76" s="272"/>
      <c r="S76" s="272"/>
      <c r="T76" s="272"/>
      <c r="U76" s="272"/>
      <c r="V76" s="272"/>
      <c r="W76" s="44"/>
      <c r="Y76" s="271"/>
      <c r="Z76" s="272"/>
      <c r="AA76" s="272"/>
      <c r="AB76" s="272"/>
      <c r="AC76" s="273"/>
      <c r="AD76" s="271"/>
      <c r="AE76" s="272"/>
      <c r="AF76" s="272"/>
      <c r="AG76" s="272"/>
      <c r="AH76" s="273"/>
      <c r="AI76" s="271"/>
      <c r="AJ76" s="272"/>
      <c r="AK76" s="272"/>
      <c r="AL76" s="272"/>
      <c r="AM76" s="273"/>
      <c r="AN76" s="272"/>
      <c r="AO76" s="272"/>
      <c r="AP76" s="272"/>
      <c r="AQ76" s="272"/>
      <c r="AR76" s="272"/>
      <c r="AS76" s="44"/>
    </row>
    <row r="77" spans="1:45" ht="21.75" customHeight="1" thickBot="1" x14ac:dyDescent="0.25">
      <c r="A77" s="142"/>
      <c r="B77" s="142"/>
    </row>
    <row r="78" spans="1:45" ht="21.75" customHeight="1" thickBot="1" x14ac:dyDescent="0.35">
      <c r="C78" s="286" t="s">
        <v>797</v>
      </c>
      <c r="D78" s="287"/>
      <c r="E78" s="288"/>
      <c r="F78" s="288"/>
      <c r="G78" s="288"/>
      <c r="H78" s="288"/>
      <c r="I78" s="288"/>
      <c r="J78" s="288"/>
      <c r="K78" s="288"/>
      <c r="L78" s="288"/>
      <c r="M78" s="288"/>
      <c r="N78" s="288"/>
      <c r="O78" s="288"/>
      <c r="P78" s="288"/>
      <c r="Q78" s="288"/>
      <c r="R78" s="288"/>
      <c r="S78" s="288"/>
      <c r="T78" s="288"/>
      <c r="U78" s="288"/>
      <c r="V78" s="288"/>
      <c r="W78" s="289"/>
      <c r="Y78" s="286" t="s">
        <v>797</v>
      </c>
      <c r="Z78" s="287"/>
      <c r="AA78" s="288"/>
      <c r="AB78" s="288"/>
      <c r="AC78" s="288"/>
      <c r="AD78" s="288"/>
      <c r="AE78" s="288"/>
      <c r="AF78" s="288"/>
      <c r="AG78" s="288"/>
      <c r="AH78" s="288"/>
      <c r="AI78" s="288"/>
      <c r="AJ78" s="288"/>
      <c r="AK78" s="288"/>
      <c r="AL78" s="288"/>
      <c r="AM78" s="288"/>
      <c r="AN78" s="288"/>
      <c r="AO78" s="288"/>
      <c r="AP78" s="288"/>
      <c r="AQ78" s="288"/>
      <c r="AR78" s="288"/>
      <c r="AS78" s="289"/>
    </row>
    <row r="79" spans="1:45" ht="21.75" customHeight="1" x14ac:dyDescent="0.3">
      <c r="C79" s="290" t="s">
        <v>4</v>
      </c>
      <c r="D79" s="291"/>
      <c r="E79" s="292"/>
      <c r="F79" s="293"/>
      <c r="G79" s="293"/>
      <c r="H79" s="293"/>
      <c r="I79" s="293"/>
      <c r="J79" s="293"/>
      <c r="K79" s="293"/>
      <c r="L79" s="293"/>
      <c r="M79" s="293"/>
      <c r="N79" s="293"/>
      <c r="O79" s="293"/>
      <c r="P79" s="293"/>
      <c r="Q79" s="293"/>
      <c r="R79" s="293"/>
      <c r="S79" s="293"/>
      <c r="T79" s="293"/>
      <c r="U79" s="293"/>
      <c r="V79" s="293"/>
      <c r="W79" s="294"/>
      <c r="Y79" s="290" t="s">
        <v>4</v>
      </c>
      <c r="Z79" s="291"/>
      <c r="AA79" s="292"/>
      <c r="AB79" s="293"/>
      <c r="AC79" s="293"/>
      <c r="AD79" s="293"/>
      <c r="AE79" s="293"/>
      <c r="AF79" s="293"/>
      <c r="AG79" s="293"/>
      <c r="AH79" s="293"/>
      <c r="AI79" s="293"/>
      <c r="AJ79" s="293"/>
      <c r="AK79" s="293"/>
      <c r="AL79" s="293"/>
      <c r="AM79" s="293"/>
      <c r="AN79" s="293"/>
      <c r="AO79" s="293"/>
      <c r="AP79" s="293"/>
      <c r="AQ79" s="293"/>
      <c r="AR79" s="293"/>
      <c r="AS79" s="294"/>
    </row>
    <row r="80" spans="1:45" ht="21.75" customHeight="1" x14ac:dyDescent="0.2">
      <c r="C80" s="295" t="s">
        <v>5</v>
      </c>
      <c r="D80" s="296"/>
      <c r="E80" s="297" t="str">
        <f ca="1">IFERROR(INDEX(INDIRECT("'" &amp; E$4 &amp; " Troops'!M$2:M$200"), MATCH(E79, INDIRECT("'" &amp; E$4 &amp; " Troops'!C$2:C$200"), 0)), "")</f>
        <v/>
      </c>
      <c r="F80" s="298"/>
      <c r="G80" s="298"/>
      <c r="H80" s="298"/>
      <c r="I80" s="298"/>
      <c r="J80" s="298"/>
      <c r="K80" s="298"/>
      <c r="L80" s="298"/>
      <c r="M80" s="298"/>
      <c r="N80" s="298"/>
      <c r="O80" s="298"/>
      <c r="P80" s="298"/>
      <c r="Q80" s="298"/>
      <c r="R80" s="298"/>
      <c r="S80" s="298"/>
      <c r="T80" s="298"/>
      <c r="U80" s="298"/>
      <c r="V80" s="298"/>
      <c r="W80" s="299"/>
      <c r="Y80" s="295" t="s">
        <v>5</v>
      </c>
      <c r="Z80" s="296"/>
      <c r="AA80" s="297" t="str">
        <f ca="1">IFERROR(INDEX(INDIRECT("'" &amp; E$4 &amp; " Troops'!M$2:M$200"), MATCH(AA79, INDIRECT("'" &amp; E$4 &amp; " Troops'!C$2:C$200"), 0)), "")</f>
        <v/>
      </c>
      <c r="AB80" s="298"/>
      <c r="AC80" s="298"/>
      <c r="AD80" s="298"/>
      <c r="AE80" s="298"/>
      <c r="AF80" s="298"/>
      <c r="AG80" s="298"/>
      <c r="AH80" s="298"/>
      <c r="AI80" s="298"/>
      <c r="AJ80" s="298"/>
      <c r="AK80" s="298"/>
      <c r="AL80" s="298"/>
      <c r="AM80" s="298"/>
      <c r="AN80" s="298"/>
      <c r="AO80" s="298"/>
      <c r="AP80" s="298"/>
      <c r="AQ80" s="298"/>
      <c r="AR80" s="298"/>
      <c r="AS80" s="298"/>
    </row>
    <row r="81" spans="1:45" ht="21.75" customHeight="1" thickBot="1" x14ac:dyDescent="0.25">
      <c r="C81" s="295" t="s">
        <v>6</v>
      </c>
      <c r="D81" s="296"/>
      <c r="E81" s="330" t="str">
        <f ca="1">IFERROR(INDEX(INDIRECT("'" &amp; E$4 &amp; " Troops'!K$2:K$200"), MATCH(E79, INDIRECT("'" &amp; E$4 &amp; " Troops'!C$2:C$200"), 0)), "")</f>
        <v/>
      </c>
      <c r="F81" s="331"/>
      <c r="G81" s="298"/>
      <c r="H81" s="331"/>
      <c r="I81" s="331"/>
      <c r="J81" s="298"/>
      <c r="K81" s="331"/>
      <c r="L81" s="331"/>
      <c r="M81" s="298"/>
      <c r="N81" s="331"/>
      <c r="O81" s="331"/>
      <c r="P81" s="298"/>
      <c r="Q81" s="331"/>
      <c r="R81" s="331"/>
      <c r="S81" s="331"/>
      <c r="T81" s="298"/>
      <c r="U81" s="298"/>
      <c r="V81" s="298"/>
      <c r="W81" s="299"/>
      <c r="Y81" s="295" t="s">
        <v>6</v>
      </c>
      <c r="Z81" s="296"/>
      <c r="AA81" s="330" t="str">
        <f ca="1">IFERROR(INDEX(INDIRECT("'" &amp; E$4 &amp; " Troops'!K$2:K$200"), MATCH(AA79, INDIRECT("'" &amp; E$4 &amp; " Troops'!C$2:C$200"), 0)), "")</f>
        <v/>
      </c>
      <c r="AB81" s="331"/>
      <c r="AC81" s="298"/>
      <c r="AD81" s="331"/>
      <c r="AE81" s="331"/>
      <c r="AF81" s="298"/>
      <c r="AG81" s="331"/>
      <c r="AH81" s="331"/>
      <c r="AI81" s="298"/>
      <c r="AJ81" s="331"/>
      <c r="AK81" s="331"/>
      <c r="AL81" s="298"/>
      <c r="AM81" s="331"/>
      <c r="AN81" s="331"/>
      <c r="AO81" s="331"/>
      <c r="AP81" s="298"/>
      <c r="AQ81" s="298"/>
      <c r="AR81" s="298"/>
      <c r="AS81" s="298"/>
    </row>
    <row r="82" spans="1:45" ht="21.75" customHeight="1" x14ac:dyDescent="0.2">
      <c r="C82" s="49"/>
      <c r="D82" s="54"/>
      <c r="E82" s="332" t="s">
        <v>7</v>
      </c>
      <c r="F82" s="333"/>
      <c r="G82" s="51"/>
      <c r="H82" s="334" t="s">
        <v>8</v>
      </c>
      <c r="I82" s="333"/>
      <c r="J82" s="51"/>
      <c r="K82" s="334" t="s">
        <v>9</v>
      </c>
      <c r="L82" s="333"/>
      <c r="M82" s="51"/>
      <c r="N82" s="334" t="s">
        <v>10</v>
      </c>
      <c r="O82" s="333"/>
      <c r="P82" s="51"/>
      <c r="Q82" s="334" t="s">
        <v>11</v>
      </c>
      <c r="R82" s="333"/>
      <c r="S82" s="56" t="s">
        <v>3</v>
      </c>
      <c r="T82" s="53"/>
      <c r="U82" s="50"/>
      <c r="V82" s="50"/>
      <c r="W82" s="54"/>
      <c r="Y82" s="49"/>
      <c r="Z82" s="54"/>
      <c r="AA82" s="332" t="s">
        <v>7</v>
      </c>
      <c r="AB82" s="333"/>
      <c r="AC82" s="51"/>
      <c r="AD82" s="334" t="s">
        <v>8</v>
      </c>
      <c r="AE82" s="333"/>
      <c r="AF82" s="51"/>
      <c r="AG82" s="334" t="s">
        <v>9</v>
      </c>
      <c r="AH82" s="333"/>
      <c r="AI82" s="51"/>
      <c r="AJ82" s="334" t="s">
        <v>10</v>
      </c>
      <c r="AK82" s="333"/>
      <c r="AL82" s="51"/>
      <c r="AM82" s="334" t="s">
        <v>11</v>
      </c>
      <c r="AN82" s="333"/>
      <c r="AO82" s="56" t="s">
        <v>3</v>
      </c>
      <c r="AP82" s="53"/>
      <c r="AQ82" s="50"/>
      <c r="AR82" s="50"/>
      <c r="AS82" s="54"/>
    </row>
    <row r="83" spans="1:45" ht="21.75" customHeight="1" thickBot="1" x14ac:dyDescent="0.25">
      <c r="C83" s="150"/>
      <c r="D83" s="151"/>
      <c r="E83" s="342" t="str">
        <f ca="1">IFERROR(INDEX(INDIRECT("'" &amp; E$4 &amp; " Troops'!D$2:D$200"), MATCH(E79, INDIRECT("'" &amp; E$4 &amp; " Troops'!C$2:C$200"), 0)), "")</f>
        <v/>
      </c>
      <c r="F83" s="343"/>
      <c r="G83" s="52"/>
      <c r="H83" s="344" t="str">
        <f ca="1">IFERROR(INDEX(INDIRECT("'" &amp; E$4 &amp; " Troops'!E$2:E$200"), MATCH(E79, INDIRECT("'" &amp; E$4 &amp; " Troops'!C$2:C$200"), 0)), "")</f>
        <v/>
      </c>
      <c r="I83" s="345"/>
      <c r="J83" s="52"/>
      <c r="K83" s="346" t="str">
        <f ca="1">IFERROR(INDEX(INDIRECT("'" &amp; E$4 &amp; " Troops'!F$2:F$200"), MATCH(E79, INDIRECT("'" &amp; E$4 &amp; " Troops'!C$2:C$200"), 0)), "")</f>
        <v/>
      </c>
      <c r="L83" s="343"/>
      <c r="M83" s="52"/>
      <c r="N83" s="346" t="str">
        <f ca="1">IFERROR(INDEX(INDIRECT("'" &amp; E$4 &amp; " Troops'!G$2:G$200"), MATCH(E79, INDIRECT("'" &amp; E$4 &amp; " Troops'!C$2:C$200"), 0)), "")</f>
        <v/>
      </c>
      <c r="O83" s="343"/>
      <c r="P83" s="52"/>
      <c r="Q83" s="346" t="str">
        <f ca="1">IFERROR(INDEX(INDIRECT("'" &amp; E$4 &amp; " Troops'!A$2:A$200"), MATCH(E79, INDIRECT("'" &amp; E$4 &amp; " Troops'!C$2:C$200"), 0)), "")</f>
        <v/>
      </c>
      <c r="R83" s="343"/>
      <c r="S83" s="48" t="str">
        <f ca="1">IFERROR(INDEX(INDIRECT("'" &amp; E$4 &amp; " Troops'!B$2:B$200"), MATCH(E79, INDIRECT("'" &amp; E$4 &amp; " Troops'!C$2:C$200"), 0)), "")</f>
        <v/>
      </c>
      <c r="T83" s="55"/>
      <c r="U83" s="50"/>
      <c r="V83" s="50"/>
      <c r="W83" s="54"/>
      <c r="Y83" s="150"/>
      <c r="Z83" s="151"/>
      <c r="AA83" s="342" t="str">
        <f ca="1">IFERROR(INDEX(INDIRECT("'" &amp; E$4 &amp; " Troops'!D$2:D$200"), MATCH(AA79, INDIRECT("'" &amp; E$4 &amp; " Troops'!C$2:C$200"), 0)), "")</f>
        <v/>
      </c>
      <c r="AB83" s="343"/>
      <c r="AC83" s="52"/>
      <c r="AD83" s="344" t="str">
        <f ca="1">IFERROR(INDEX(INDIRECT("'" &amp; E$4 &amp; " Troops'!E$2:E$200"), MATCH(AA79, INDIRECT("'" &amp; E$4 &amp; " Troops'!C$2:C$200"), 0)), "")</f>
        <v/>
      </c>
      <c r="AE83" s="345"/>
      <c r="AF83" s="52"/>
      <c r="AG83" s="346" t="str">
        <f ca="1">IFERROR(INDEX(INDIRECT("'" &amp; E$4 &amp; " Troops'!F$2:F$200"), MATCH(AA79, INDIRECT("'" &amp; E$4 &amp; " Troops'!C$2:C$200"), 0)), "")</f>
        <v/>
      </c>
      <c r="AH83" s="343"/>
      <c r="AI83" s="52"/>
      <c r="AJ83" s="346" t="str">
        <f ca="1">IFERROR(INDEX(INDIRECT("'" &amp; E$4 &amp; " Troops'!G$2:G$200"), MATCH(AA79, INDIRECT("'" &amp; E$4 &amp; " Troops'!C$2:C$200"), 0)), "")</f>
        <v/>
      </c>
      <c r="AK83" s="343"/>
      <c r="AL83" s="52"/>
      <c r="AM83" s="346" t="str">
        <f ca="1">IFERROR(INDEX(INDIRECT("'" &amp; E$4 &amp; " Troops'!A$2:A$200"), MATCH(AA79, INDIRECT("'" &amp; E$4 &amp; " Troops'!C$2:C$200"), 0)), "")</f>
        <v/>
      </c>
      <c r="AN83" s="343"/>
      <c r="AO83" s="48" t="str">
        <f ca="1">IFERROR(INDEX(INDIRECT("'" &amp; E$4 &amp; " Troops'!B$2:B$200"), MATCH(AA79, INDIRECT("'" &amp; E$4 &amp; " Troops'!C$2:C$200"), 0)), "")</f>
        <v/>
      </c>
      <c r="AP83" s="55"/>
      <c r="AQ83" s="50"/>
      <c r="AR83" s="50"/>
      <c r="AS83" s="54"/>
    </row>
    <row r="84" spans="1:45" ht="21.75" customHeight="1" thickBot="1" x14ac:dyDescent="0.25">
      <c r="A84" s="141">
        <f ca="1">SUM(C86:C92, Q83, Y86:Y92,AM83,AM58,Y61:Y67)</f>
        <v>0</v>
      </c>
      <c r="B84" s="141">
        <f ca="1">SUM(S83, D86:D92, Z86:Z92, AO83, AO58, Z61:Z67)</f>
        <v>0</v>
      </c>
      <c r="C84" s="283" t="s">
        <v>796</v>
      </c>
      <c r="D84" s="284"/>
      <c r="E84" s="285"/>
      <c r="F84" s="47"/>
      <c r="G84" s="135"/>
      <c r="H84" s="47"/>
      <c r="I84" s="137"/>
      <c r="J84" s="45"/>
      <c r="K84" s="47"/>
      <c r="L84" s="137"/>
      <c r="M84" s="45"/>
      <c r="N84" s="47"/>
      <c r="O84" s="137"/>
      <c r="P84" s="45"/>
      <c r="Q84" s="47"/>
      <c r="R84" s="47"/>
      <c r="S84" s="137"/>
      <c r="T84" s="45"/>
      <c r="U84" s="45"/>
      <c r="V84" s="45"/>
      <c r="W84" s="136"/>
      <c r="Y84" s="283" t="s">
        <v>796</v>
      </c>
      <c r="Z84" s="284"/>
      <c r="AA84" s="285"/>
      <c r="AB84" s="47"/>
      <c r="AC84" s="135"/>
      <c r="AD84" s="47"/>
      <c r="AE84" s="137"/>
      <c r="AF84" s="45"/>
      <c r="AG84" s="47"/>
      <c r="AH84" s="137"/>
      <c r="AI84" s="45"/>
      <c r="AJ84" s="47"/>
      <c r="AK84" s="137"/>
      <c r="AL84" s="45"/>
      <c r="AM84" s="47"/>
      <c r="AN84" s="47"/>
      <c r="AO84" s="137"/>
      <c r="AP84" s="45"/>
      <c r="AQ84" s="45"/>
      <c r="AR84" s="45"/>
      <c r="AS84" s="136"/>
    </row>
    <row r="85" spans="1:45" ht="21.75" customHeight="1" x14ac:dyDescent="0.2">
      <c r="C85" s="57" t="s">
        <v>978</v>
      </c>
      <c r="D85" s="58" t="s">
        <v>3</v>
      </c>
      <c r="E85" s="274" t="s">
        <v>839</v>
      </c>
      <c r="F85" s="274"/>
      <c r="G85" s="274"/>
      <c r="H85" s="274"/>
      <c r="I85" s="274" t="s">
        <v>5</v>
      </c>
      <c r="J85" s="274"/>
      <c r="K85" s="274" t="s">
        <v>13</v>
      </c>
      <c r="L85" s="274"/>
      <c r="M85" s="274" t="s">
        <v>14</v>
      </c>
      <c r="N85" s="274"/>
      <c r="O85" s="274"/>
      <c r="P85" s="274"/>
      <c r="Q85" s="274"/>
      <c r="R85" s="274"/>
      <c r="S85" s="274"/>
      <c r="T85" s="152"/>
      <c r="U85" s="153" t="s">
        <v>6</v>
      </c>
      <c r="V85" s="153"/>
      <c r="W85" s="154"/>
      <c r="Y85" s="57" t="s">
        <v>978</v>
      </c>
      <c r="Z85" s="58" t="s">
        <v>3</v>
      </c>
      <c r="AA85" s="274" t="s">
        <v>839</v>
      </c>
      <c r="AB85" s="274"/>
      <c r="AC85" s="274"/>
      <c r="AD85" s="274"/>
      <c r="AE85" s="274" t="s">
        <v>5</v>
      </c>
      <c r="AF85" s="274"/>
      <c r="AG85" s="274" t="s">
        <v>13</v>
      </c>
      <c r="AH85" s="274"/>
      <c r="AI85" s="274" t="s">
        <v>14</v>
      </c>
      <c r="AJ85" s="274"/>
      <c r="AK85" s="274"/>
      <c r="AL85" s="274"/>
      <c r="AM85" s="274"/>
      <c r="AN85" s="274"/>
      <c r="AO85" s="274"/>
      <c r="AP85" s="152"/>
      <c r="AQ85" s="153" t="s">
        <v>6</v>
      </c>
      <c r="AR85" s="153"/>
      <c r="AS85" s="154"/>
    </row>
    <row r="86" spans="1:45" ht="21.75" customHeight="1" x14ac:dyDescent="0.2">
      <c r="C86" s="252" t="str">
        <f t="shared" ref="C86:C92" ca="1" si="30">IFERROR(INDEX(INDIRECT("'" &amp; E$4 &amp; " Equipment'!A$2:A$200"), MATCH(E86, INDIRECT("'" &amp; E$4 &amp; " Equipment'!C$2:C$200"), 0)), "")</f>
        <v/>
      </c>
      <c r="D86" s="253" t="str">
        <f t="shared" ref="D86:D92" ca="1" si="31">IFERROR(INDEX(INDIRECT("'" &amp; E$4 &amp; " Equipment'!B$2:B$200"), MATCH(E86, INDIRECT("'" &amp; E$4 &amp; " Equipment'!C$2:C$200"), 0)), "")</f>
        <v/>
      </c>
      <c r="E86" s="313"/>
      <c r="F86" s="313"/>
      <c r="G86" s="313"/>
      <c r="H86" s="313"/>
      <c r="I86" s="314" t="str">
        <f t="shared" ref="I86:I92" ca="1" si="32">IFERROR(INDEX(INDIRECT("'" &amp; E$4 &amp; " Equipment'!D$2:D$200"), MATCH(E86, INDIRECT("'" &amp; E$4 &amp; " Equipment'!C$2:C$200"), 0)), "")</f>
        <v/>
      </c>
      <c r="J86" s="314"/>
      <c r="K86" s="315" t="str">
        <f t="shared" ref="K86:K92" ca="1" si="33">IFERROR(INDEX(INDIRECT("'" &amp; E$4 &amp; " Equipment'!E$2:E$200"), MATCH(E86, INDIRECT("'" &amp; E$4 &amp; " Equipment'!C$2:C$200"), 0)), "")</f>
        <v/>
      </c>
      <c r="L86" s="316"/>
      <c r="M86" s="320" t="str">
        <f t="shared" ref="M86:M92" ca="1" si="34">IFERROR(INDEX(INDIRECT("'" &amp; E$4 &amp; " Equipment'!F$2:F$200"), MATCH(E86, INDIRECT("'" &amp; E$4 &amp; " Equipment'!C$2:C$200"), 0)), "")</f>
        <v/>
      </c>
      <c r="N86" s="321"/>
      <c r="O86" s="321"/>
      <c r="P86" s="321"/>
      <c r="Q86" s="321"/>
      <c r="R86" s="321"/>
      <c r="S86" s="341"/>
      <c r="T86" s="320" t="str">
        <f t="shared" ref="T86:T92" ca="1" si="35">IFERROR(INDEX(INDIRECT("'" &amp; E$4 &amp; " Equipment'!G$2:G$200"), MATCH(E86, INDIRECT("'" &amp; E$4 &amp; " Equipment'!C$2:C$200"), 0)), "")</f>
        <v/>
      </c>
      <c r="U86" s="321"/>
      <c r="V86" s="321"/>
      <c r="W86" s="322"/>
      <c r="Y86" s="252" t="str">
        <f ca="1">IFERROR(INDEX(INDIRECT("'" &amp;E$4 &amp; " Equipment'!A$2:A$200"), MATCH(AA86, INDIRECT("'" &amp;E$4 &amp; " Equipment'!C$2:C$200"), 0)), "")</f>
        <v/>
      </c>
      <c r="Z86" s="253" t="str">
        <f ca="1">IFERROR(INDEX(INDIRECT("'" &amp;E$4 &amp; " Equipment'!B$2:B$200"), MATCH(AA86, INDIRECT("'" &amp;E$4 &amp; " Equipment'!C$2:C$200"), 0)), "")</f>
        <v/>
      </c>
      <c r="AA86" s="313"/>
      <c r="AB86" s="313"/>
      <c r="AC86" s="313"/>
      <c r="AD86" s="313"/>
      <c r="AE86" s="314" t="str">
        <f ca="1">IFERROR(INDEX(INDIRECT("'" &amp;E$4 &amp; " Equipment'!D$2:D$200"), MATCH(AA86, INDIRECT("'" &amp;E$4&amp; " Equipment'!C$2:C$200"), 0)), "")</f>
        <v/>
      </c>
      <c r="AF86" s="314"/>
      <c r="AG86" s="315" t="str">
        <f ca="1">IFERROR(INDEX(INDIRECT("'" &amp;E$4 &amp; " Equipment'!E$2:E$200"), MATCH(AA86, INDIRECT("'" &amp;E$4 &amp; " Equipment'!C$2:C$200"), 0)), "")</f>
        <v/>
      </c>
      <c r="AH86" s="316"/>
      <c r="AI86" s="320" t="str">
        <f ca="1">IFERROR(INDEX(INDIRECT("'" &amp;E$4 &amp; " Equipment'!F$2:F$200"), MATCH(AA86, INDIRECT("'" &amp;E$4 &amp; " Equipment'!C$2:C$200"), 0)), "")</f>
        <v/>
      </c>
      <c r="AJ86" s="321"/>
      <c r="AK86" s="321"/>
      <c r="AL86" s="321"/>
      <c r="AM86" s="321"/>
      <c r="AN86" s="321"/>
      <c r="AO86" s="341"/>
      <c r="AP86" s="320" t="str">
        <f ca="1">IFERROR(INDEX(INDIRECT("'" &amp;E$4 &amp; " Equipment'!G$2:G$200"), MATCH(AA86, INDIRECT("'" &amp;E$4 &amp; " Equipment'!C$2:C$200"), 0)), "")</f>
        <v/>
      </c>
      <c r="AQ86" s="321"/>
      <c r="AR86" s="321"/>
      <c r="AS86" s="322"/>
    </row>
    <row r="87" spans="1:45" ht="21.75" customHeight="1" x14ac:dyDescent="0.2">
      <c r="C87" s="252" t="str">
        <f t="shared" ca="1" si="30"/>
        <v/>
      </c>
      <c r="D87" s="253" t="str">
        <f t="shared" ca="1" si="31"/>
        <v/>
      </c>
      <c r="E87" s="313"/>
      <c r="F87" s="313"/>
      <c r="G87" s="313"/>
      <c r="H87" s="313"/>
      <c r="I87" s="314" t="str">
        <f t="shared" ca="1" si="32"/>
        <v/>
      </c>
      <c r="J87" s="314"/>
      <c r="K87" s="315" t="str">
        <f t="shared" ca="1" si="33"/>
        <v/>
      </c>
      <c r="L87" s="316"/>
      <c r="M87" s="320" t="str">
        <f t="shared" ca="1" si="34"/>
        <v/>
      </c>
      <c r="N87" s="321"/>
      <c r="O87" s="321"/>
      <c r="P87" s="321"/>
      <c r="Q87" s="321"/>
      <c r="R87" s="321"/>
      <c r="S87" s="341"/>
      <c r="T87" s="320" t="str">
        <f t="shared" ca="1" si="35"/>
        <v/>
      </c>
      <c r="U87" s="321"/>
      <c r="V87" s="321"/>
      <c r="W87" s="322"/>
      <c r="Y87" s="252" t="str">
        <f t="shared" ref="Y87:Y92" ca="1" si="36">IFERROR(INDEX(INDIRECT("'" &amp;E$4 &amp; " Equipment'!A$2:A$200"), MATCH(AA87, INDIRECT("'" &amp;E$4 &amp; " Equipment'!C$2:C$200"), 0)), "")</f>
        <v/>
      </c>
      <c r="Z87" s="253" t="str">
        <f t="shared" ref="Z87:Z92" ca="1" si="37">IFERROR(INDEX(INDIRECT("'" &amp;E$4 &amp; " Equipment'!B$2:B$200"), MATCH(AA87, INDIRECT("'" &amp;E$4 &amp; " Equipment'!C$2:C$200"), 0)), "")</f>
        <v/>
      </c>
      <c r="AA87" s="313"/>
      <c r="AB87" s="313"/>
      <c r="AC87" s="313"/>
      <c r="AD87" s="313"/>
      <c r="AE87" s="314" t="str">
        <f t="shared" ref="AE87:AE92" ca="1" si="38">IFERROR(INDEX(INDIRECT("'" &amp;E$4 &amp; " Equipment'!D$2:D$200"), MATCH(AA87, INDIRECT("'" &amp;E$4&amp; " Equipment'!C$2:C$200"), 0)), "")</f>
        <v/>
      </c>
      <c r="AF87" s="314"/>
      <c r="AG87" s="315" t="str">
        <f t="shared" ref="AG87:AG92" ca="1" si="39">IFERROR(INDEX(INDIRECT("'" &amp;E$4 &amp; " Equipment'!E$2:E$200"), MATCH(AA87, INDIRECT("'" &amp;E$4 &amp; " Equipment'!C$2:C$200"), 0)), "")</f>
        <v/>
      </c>
      <c r="AH87" s="316"/>
      <c r="AI87" s="320" t="str">
        <f t="shared" ref="AI87:AI92" ca="1" si="40">IFERROR(INDEX(INDIRECT("'" &amp;E$4 &amp; " Equipment'!F$2:F$200"), MATCH(AA87, INDIRECT("'" &amp;E$4 &amp; " Equipment'!C$2:C$200"), 0)), "")</f>
        <v/>
      </c>
      <c r="AJ87" s="321"/>
      <c r="AK87" s="321"/>
      <c r="AL87" s="321"/>
      <c r="AM87" s="321"/>
      <c r="AN87" s="321"/>
      <c r="AO87" s="341"/>
      <c r="AP87" s="320" t="str">
        <f t="shared" ref="AP87:AP92" ca="1" si="41">IFERROR(INDEX(INDIRECT("'" &amp;E$4 &amp; " Equipment'!G$2:G$200"), MATCH(AA87, INDIRECT("'" &amp;E$4 &amp; " Equipment'!C$2:C$200"), 0)), "")</f>
        <v/>
      </c>
      <c r="AQ87" s="321"/>
      <c r="AR87" s="321"/>
      <c r="AS87" s="322"/>
    </row>
    <row r="88" spans="1:45" ht="21.75" customHeight="1" x14ac:dyDescent="0.2">
      <c r="C88" s="252" t="str">
        <f t="shared" ca="1" si="30"/>
        <v/>
      </c>
      <c r="D88" s="253" t="str">
        <f t="shared" ca="1" si="31"/>
        <v/>
      </c>
      <c r="E88" s="313"/>
      <c r="F88" s="313"/>
      <c r="G88" s="313"/>
      <c r="H88" s="313"/>
      <c r="I88" s="314" t="str">
        <f t="shared" ca="1" si="32"/>
        <v/>
      </c>
      <c r="J88" s="314"/>
      <c r="K88" s="315" t="str">
        <f t="shared" ca="1" si="33"/>
        <v/>
      </c>
      <c r="L88" s="316"/>
      <c r="M88" s="320" t="str">
        <f t="shared" ca="1" si="34"/>
        <v/>
      </c>
      <c r="N88" s="321"/>
      <c r="O88" s="321"/>
      <c r="P88" s="321"/>
      <c r="Q88" s="321"/>
      <c r="R88" s="321"/>
      <c r="S88" s="341"/>
      <c r="T88" s="320" t="str">
        <f t="shared" ca="1" si="35"/>
        <v/>
      </c>
      <c r="U88" s="321"/>
      <c r="V88" s="321"/>
      <c r="W88" s="322"/>
      <c r="Y88" s="252" t="str">
        <f t="shared" ca="1" si="36"/>
        <v/>
      </c>
      <c r="Z88" s="253" t="str">
        <f t="shared" ca="1" si="37"/>
        <v/>
      </c>
      <c r="AA88" s="313"/>
      <c r="AB88" s="313"/>
      <c r="AC88" s="313"/>
      <c r="AD88" s="313"/>
      <c r="AE88" s="314" t="str">
        <f t="shared" ca="1" si="38"/>
        <v/>
      </c>
      <c r="AF88" s="314"/>
      <c r="AG88" s="315" t="str">
        <f t="shared" ca="1" si="39"/>
        <v/>
      </c>
      <c r="AH88" s="316"/>
      <c r="AI88" s="320" t="str">
        <f t="shared" ca="1" si="40"/>
        <v/>
      </c>
      <c r="AJ88" s="321"/>
      <c r="AK88" s="321"/>
      <c r="AL88" s="321"/>
      <c r="AM88" s="321"/>
      <c r="AN88" s="321"/>
      <c r="AO88" s="341"/>
      <c r="AP88" s="320" t="str">
        <f t="shared" ca="1" si="41"/>
        <v/>
      </c>
      <c r="AQ88" s="321"/>
      <c r="AR88" s="321"/>
      <c r="AS88" s="322"/>
    </row>
    <row r="89" spans="1:45" ht="21.75" customHeight="1" x14ac:dyDescent="0.2">
      <c r="C89" s="252" t="str">
        <f t="shared" ca="1" si="30"/>
        <v/>
      </c>
      <c r="D89" s="253" t="str">
        <f t="shared" ca="1" si="31"/>
        <v/>
      </c>
      <c r="E89" s="313"/>
      <c r="F89" s="313"/>
      <c r="G89" s="313"/>
      <c r="H89" s="313"/>
      <c r="I89" s="314" t="str">
        <f t="shared" ca="1" si="32"/>
        <v/>
      </c>
      <c r="J89" s="314"/>
      <c r="K89" s="315" t="str">
        <f t="shared" ca="1" si="33"/>
        <v/>
      </c>
      <c r="L89" s="316"/>
      <c r="M89" s="320" t="str">
        <f t="shared" ca="1" si="34"/>
        <v/>
      </c>
      <c r="N89" s="321"/>
      <c r="O89" s="321"/>
      <c r="P89" s="321"/>
      <c r="Q89" s="321"/>
      <c r="R89" s="321"/>
      <c r="S89" s="341"/>
      <c r="T89" s="320" t="str">
        <f t="shared" ca="1" si="35"/>
        <v/>
      </c>
      <c r="U89" s="321"/>
      <c r="V89" s="321"/>
      <c r="W89" s="322"/>
      <c r="Y89" s="252" t="str">
        <f t="shared" ca="1" si="36"/>
        <v/>
      </c>
      <c r="Z89" s="253" t="str">
        <f t="shared" ca="1" si="37"/>
        <v/>
      </c>
      <c r="AA89" s="313"/>
      <c r="AB89" s="313"/>
      <c r="AC89" s="313"/>
      <c r="AD89" s="313"/>
      <c r="AE89" s="314" t="str">
        <f t="shared" ca="1" si="38"/>
        <v/>
      </c>
      <c r="AF89" s="314"/>
      <c r="AG89" s="315" t="str">
        <f t="shared" ca="1" si="39"/>
        <v/>
      </c>
      <c r="AH89" s="316"/>
      <c r="AI89" s="320" t="str">
        <f t="shared" ca="1" si="40"/>
        <v/>
      </c>
      <c r="AJ89" s="321"/>
      <c r="AK89" s="321"/>
      <c r="AL89" s="321"/>
      <c r="AM89" s="321"/>
      <c r="AN89" s="321"/>
      <c r="AO89" s="341"/>
      <c r="AP89" s="320" t="str">
        <f t="shared" ca="1" si="41"/>
        <v/>
      </c>
      <c r="AQ89" s="321"/>
      <c r="AR89" s="321"/>
      <c r="AS89" s="322"/>
    </row>
    <row r="90" spans="1:45" ht="21.75" customHeight="1" x14ac:dyDescent="0.2">
      <c r="C90" s="252" t="str">
        <f t="shared" ca="1" si="30"/>
        <v/>
      </c>
      <c r="D90" s="253" t="str">
        <f t="shared" ca="1" si="31"/>
        <v/>
      </c>
      <c r="E90" s="313"/>
      <c r="F90" s="313"/>
      <c r="G90" s="313"/>
      <c r="H90" s="313"/>
      <c r="I90" s="314" t="str">
        <f t="shared" ca="1" si="32"/>
        <v/>
      </c>
      <c r="J90" s="314"/>
      <c r="K90" s="315" t="str">
        <f t="shared" ca="1" si="33"/>
        <v/>
      </c>
      <c r="L90" s="316"/>
      <c r="M90" s="320" t="str">
        <f t="shared" ca="1" si="34"/>
        <v/>
      </c>
      <c r="N90" s="321"/>
      <c r="O90" s="321"/>
      <c r="P90" s="321"/>
      <c r="Q90" s="321"/>
      <c r="R90" s="321"/>
      <c r="S90" s="341"/>
      <c r="T90" s="320" t="str">
        <f t="shared" ca="1" si="35"/>
        <v/>
      </c>
      <c r="U90" s="321"/>
      <c r="V90" s="321"/>
      <c r="W90" s="322"/>
      <c r="Y90" s="252" t="str">
        <f t="shared" ca="1" si="36"/>
        <v/>
      </c>
      <c r="Z90" s="253" t="str">
        <f t="shared" ca="1" si="37"/>
        <v/>
      </c>
      <c r="AA90" s="313"/>
      <c r="AB90" s="313"/>
      <c r="AC90" s="313"/>
      <c r="AD90" s="313"/>
      <c r="AE90" s="314" t="str">
        <f t="shared" ca="1" si="38"/>
        <v/>
      </c>
      <c r="AF90" s="314"/>
      <c r="AG90" s="315" t="str">
        <f t="shared" ca="1" si="39"/>
        <v/>
      </c>
      <c r="AH90" s="316"/>
      <c r="AI90" s="320" t="str">
        <f t="shared" ca="1" si="40"/>
        <v/>
      </c>
      <c r="AJ90" s="321"/>
      <c r="AK90" s="321"/>
      <c r="AL90" s="321"/>
      <c r="AM90" s="321"/>
      <c r="AN90" s="321"/>
      <c r="AO90" s="341"/>
      <c r="AP90" s="320" t="str">
        <f t="shared" ca="1" si="41"/>
        <v/>
      </c>
      <c r="AQ90" s="321"/>
      <c r="AR90" s="321"/>
      <c r="AS90" s="322"/>
    </row>
    <row r="91" spans="1:45" ht="21.75" customHeight="1" x14ac:dyDescent="0.2">
      <c r="C91" s="252" t="str">
        <f t="shared" ca="1" si="30"/>
        <v/>
      </c>
      <c r="D91" s="253" t="str">
        <f t="shared" ca="1" si="31"/>
        <v/>
      </c>
      <c r="E91" s="313"/>
      <c r="F91" s="313"/>
      <c r="G91" s="313"/>
      <c r="H91" s="313"/>
      <c r="I91" s="314" t="str">
        <f t="shared" ca="1" si="32"/>
        <v/>
      </c>
      <c r="J91" s="314"/>
      <c r="K91" s="315" t="str">
        <f t="shared" ca="1" si="33"/>
        <v/>
      </c>
      <c r="L91" s="316"/>
      <c r="M91" s="320" t="str">
        <f t="shared" ca="1" si="34"/>
        <v/>
      </c>
      <c r="N91" s="321"/>
      <c r="O91" s="321"/>
      <c r="P91" s="321"/>
      <c r="Q91" s="321"/>
      <c r="R91" s="321"/>
      <c r="S91" s="341"/>
      <c r="T91" s="320" t="str">
        <f t="shared" ca="1" si="35"/>
        <v/>
      </c>
      <c r="U91" s="321"/>
      <c r="V91" s="321"/>
      <c r="W91" s="322"/>
      <c r="Y91" s="252" t="str">
        <f t="shared" ca="1" si="36"/>
        <v/>
      </c>
      <c r="Z91" s="253" t="str">
        <f t="shared" ca="1" si="37"/>
        <v/>
      </c>
      <c r="AA91" s="313"/>
      <c r="AB91" s="313"/>
      <c r="AC91" s="313"/>
      <c r="AD91" s="313"/>
      <c r="AE91" s="314" t="str">
        <f t="shared" ca="1" si="38"/>
        <v/>
      </c>
      <c r="AF91" s="314"/>
      <c r="AG91" s="315" t="str">
        <f t="shared" ca="1" si="39"/>
        <v/>
      </c>
      <c r="AH91" s="316"/>
      <c r="AI91" s="320" t="str">
        <f t="shared" ca="1" si="40"/>
        <v/>
      </c>
      <c r="AJ91" s="321"/>
      <c r="AK91" s="321"/>
      <c r="AL91" s="321"/>
      <c r="AM91" s="321"/>
      <c r="AN91" s="321"/>
      <c r="AO91" s="341"/>
      <c r="AP91" s="320" t="str">
        <f t="shared" ca="1" si="41"/>
        <v/>
      </c>
      <c r="AQ91" s="321"/>
      <c r="AR91" s="321"/>
      <c r="AS91" s="322"/>
    </row>
    <row r="92" spans="1:45" ht="21.75" customHeight="1" thickBot="1" x14ac:dyDescent="0.25">
      <c r="C92" s="254" t="str">
        <f t="shared" ca="1" si="30"/>
        <v/>
      </c>
      <c r="D92" s="255" t="str">
        <f t="shared" ca="1" si="31"/>
        <v/>
      </c>
      <c r="E92" s="303"/>
      <c r="F92" s="303"/>
      <c r="G92" s="303"/>
      <c r="H92" s="303"/>
      <c r="I92" s="304" t="str">
        <f t="shared" ca="1" si="32"/>
        <v/>
      </c>
      <c r="J92" s="304"/>
      <c r="K92" s="305" t="str">
        <f t="shared" ca="1" si="33"/>
        <v/>
      </c>
      <c r="L92" s="306"/>
      <c r="M92" s="310" t="str">
        <f t="shared" ca="1" si="34"/>
        <v/>
      </c>
      <c r="N92" s="311"/>
      <c r="O92" s="311"/>
      <c r="P92" s="311"/>
      <c r="Q92" s="311"/>
      <c r="R92" s="311"/>
      <c r="S92" s="340"/>
      <c r="T92" s="310" t="str">
        <f t="shared" ca="1" si="35"/>
        <v/>
      </c>
      <c r="U92" s="311"/>
      <c r="V92" s="311"/>
      <c r="W92" s="312"/>
      <c r="Y92" s="254" t="str">
        <f t="shared" ca="1" si="36"/>
        <v/>
      </c>
      <c r="Z92" s="255" t="str">
        <f t="shared" ca="1" si="37"/>
        <v/>
      </c>
      <c r="AA92" s="303"/>
      <c r="AB92" s="303"/>
      <c r="AC92" s="303"/>
      <c r="AD92" s="303"/>
      <c r="AE92" s="304" t="str">
        <f t="shared" ca="1" si="38"/>
        <v/>
      </c>
      <c r="AF92" s="304"/>
      <c r="AG92" s="305" t="str">
        <f t="shared" ca="1" si="39"/>
        <v/>
      </c>
      <c r="AH92" s="306"/>
      <c r="AI92" s="310" t="str">
        <f t="shared" ca="1" si="40"/>
        <v/>
      </c>
      <c r="AJ92" s="311"/>
      <c r="AK92" s="311"/>
      <c r="AL92" s="311"/>
      <c r="AM92" s="311"/>
      <c r="AN92" s="311"/>
      <c r="AO92" s="340"/>
      <c r="AP92" s="310" t="str">
        <f t="shared" ca="1" si="41"/>
        <v/>
      </c>
      <c r="AQ92" s="311"/>
      <c r="AR92" s="311"/>
      <c r="AS92" s="312"/>
    </row>
    <row r="93" spans="1:45" ht="21.75" customHeight="1" x14ac:dyDescent="0.2">
      <c r="C93" s="60" t="s">
        <v>15</v>
      </c>
      <c r="D93" s="59"/>
      <c r="E93" s="59"/>
      <c r="F93" s="59"/>
      <c r="G93" s="59"/>
      <c r="H93" s="59"/>
      <c r="I93" s="59"/>
      <c r="J93" s="59"/>
      <c r="K93" s="59"/>
      <c r="L93" s="59"/>
      <c r="M93" s="59"/>
      <c r="N93" s="59"/>
      <c r="O93" s="59"/>
      <c r="P93" s="59"/>
      <c r="Q93" s="59"/>
      <c r="R93" s="59"/>
      <c r="S93" s="59"/>
      <c r="T93" s="59"/>
      <c r="U93" s="61"/>
      <c r="V93" s="61"/>
      <c r="W93" s="62"/>
      <c r="Y93" s="60" t="s">
        <v>15</v>
      </c>
      <c r="Z93" s="59"/>
      <c r="AA93" s="59"/>
      <c r="AB93" s="59"/>
      <c r="AC93" s="59"/>
      <c r="AD93" s="59"/>
      <c r="AE93" s="59"/>
      <c r="AF93" s="59"/>
      <c r="AG93" s="59"/>
      <c r="AH93" s="59"/>
      <c r="AI93" s="59"/>
      <c r="AJ93" s="59"/>
      <c r="AK93" s="59"/>
      <c r="AL93" s="59"/>
      <c r="AM93" s="59"/>
      <c r="AN93" s="59"/>
      <c r="AO93" s="59"/>
      <c r="AP93" s="59"/>
      <c r="AQ93" s="61"/>
      <c r="AR93" s="61"/>
      <c r="AS93" s="62"/>
    </row>
    <row r="94" spans="1:45" ht="21.75" customHeight="1" x14ac:dyDescent="0.2">
      <c r="C94" s="277" t="str">
        <f ca="1">IFERROR(INDEX(INDIRECT("'" &amp; E$4 &amp; " Troops'!J$2:J$200"), MATCH(E79, INDIRECT("'" &amp; E$4 &amp; " Troops'!C$2:C$200"), 0)), "")</f>
        <v/>
      </c>
      <c r="D94" s="278"/>
      <c r="E94" s="278"/>
      <c r="F94" s="278"/>
      <c r="G94" s="278"/>
      <c r="H94" s="278"/>
      <c r="I94" s="278"/>
      <c r="J94" s="278"/>
      <c r="K94" s="278"/>
      <c r="L94" s="278"/>
      <c r="M94" s="278"/>
      <c r="N94" s="278"/>
      <c r="O94" s="278"/>
      <c r="P94" s="278"/>
      <c r="Q94" s="278"/>
      <c r="R94" s="278"/>
      <c r="S94" s="278"/>
      <c r="T94" s="278"/>
      <c r="U94" s="278"/>
      <c r="V94" s="278"/>
      <c r="W94" s="279"/>
      <c r="Y94" s="277" t="str">
        <f ca="1">IFERROR(INDEX(INDIRECT("'" &amp; E$4 &amp; " Troops'!J$2:J$200"), MATCH(AA79, INDIRECT("'" &amp; E$4 &amp; " Troops'!C$2:C$200"), 0)), "")</f>
        <v/>
      </c>
      <c r="Z94" s="278"/>
      <c r="AA94" s="278"/>
      <c r="AB94" s="278"/>
      <c r="AC94" s="278"/>
      <c r="AD94" s="278"/>
      <c r="AE94" s="278"/>
      <c r="AF94" s="278"/>
      <c r="AG94" s="278"/>
      <c r="AH94" s="278"/>
      <c r="AI94" s="278"/>
      <c r="AJ94" s="278"/>
      <c r="AK94" s="278"/>
      <c r="AL94" s="278"/>
      <c r="AM94" s="278"/>
      <c r="AN94" s="278"/>
      <c r="AO94" s="278"/>
      <c r="AP94" s="278"/>
      <c r="AQ94" s="278"/>
      <c r="AR94" s="278"/>
      <c r="AS94" s="279"/>
    </row>
    <row r="95" spans="1:45" ht="21.75" customHeight="1" x14ac:dyDescent="0.2">
      <c r="C95" s="277"/>
      <c r="D95" s="278"/>
      <c r="E95" s="278"/>
      <c r="F95" s="278"/>
      <c r="G95" s="278"/>
      <c r="H95" s="278"/>
      <c r="I95" s="278"/>
      <c r="J95" s="278"/>
      <c r="K95" s="278"/>
      <c r="L95" s="278"/>
      <c r="M95" s="278"/>
      <c r="N95" s="278"/>
      <c r="O95" s="278"/>
      <c r="P95" s="278"/>
      <c r="Q95" s="278"/>
      <c r="R95" s="278"/>
      <c r="S95" s="278"/>
      <c r="T95" s="278"/>
      <c r="U95" s="278"/>
      <c r="V95" s="278"/>
      <c r="W95" s="279"/>
      <c r="Y95" s="277"/>
      <c r="Z95" s="278"/>
      <c r="AA95" s="278"/>
      <c r="AB95" s="278"/>
      <c r="AC95" s="278"/>
      <c r="AD95" s="278"/>
      <c r="AE95" s="278"/>
      <c r="AF95" s="278"/>
      <c r="AG95" s="278"/>
      <c r="AH95" s="278"/>
      <c r="AI95" s="278"/>
      <c r="AJ95" s="278"/>
      <c r="AK95" s="278"/>
      <c r="AL95" s="278"/>
      <c r="AM95" s="278"/>
      <c r="AN95" s="278"/>
      <c r="AO95" s="278"/>
      <c r="AP95" s="278"/>
      <c r="AQ95" s="278"/>
      <c r="AR95" s="278"/>
      <c r="AS95" s="279"/>
    </row>
    <row r="96" spans="1:45" ht="21.75" customHeight="1" x14ac:dyDescent="0.2">
      <c r="C96" s="277"/>
      <c r="D96" s="278"/>
      <c r="E96" s="278"/>
      <c r="F96" s="278"/>
      <c r="G96" s="278"/>
      <c r="H96" s="278"/>
      <c r="I96" s="278"/>
      <c r="J96" s="278"/>
      <c r="K96" s="278"/>
      <c r="L96" s="278"/>
      <c r="M96" s="278"/>
      <c r="N96" s="278"/>
      <c r="O96" s="278"/>
      <c r="P96" s="278"/>
      <c r="Q96" s="278"/>
      <c r="R96" s="278"/>
      <c r="S96" s="278"/>
      <c r="T96" s="278"/>
      <c r="U96" s="278"/>
      <c r="V96" s="278"/>
      <c r="W96" s="279"/>
      <c r="Y96" s="277"/>
      <c r="Z96" s="278"/>
      <c r="AA96" s="278"/>
      <c r="AB96" s="278"/>
      <c r="AC96" s="278"/>
      <c r="AD96" s="278"/>
      <c r="AE96" s="278"/>
      <c r="AF96" s="278"/>
      <c r="AG96" s="278"/>
      <c r="AH96" s="278"/>
      <c r="AI96" s="278"/>
      <c r="AJ96" s="278"/>
      <c r="AK96" s="278"/>
      <c r="AL96" s="278"/>
      <c r="AM96" s="278"/>
      <c r="AN96" s="278"/>
      <c r="AO96" s="278"/>
      <c r="AP96" s="278"/>
      <c r="AQ96" s="278"/>
      <c r="AR96" s="278"/>
      <c r="AS96" s="279"/>
    </row>
    <row r="97" spans="3:45" ht="21.75" customHeight="1" x14ac:dyDescent="0.2">
      <c r="C97" s="277"/>
      <c r="D97" s="278"/>
      <c r="E97" s="278"/>
      <c r="F97" s="278"/>
      <c r="G97" s="278"/>
      <c r="H97" s="278"/>
      <c r="I97" s="278"/>
      <c r="J97" s="278"/>
      <c r="K97" s="278"/>
      <c r="L97" s="278"/>
      <c r="M97" s="278"/>
      <c r="N97" s="278"/>
      <c r="O97" s="278"/>
      <c r="P97" s="278"/>
      <c r="Q97" s="278"/>
      <c r="R97" s="278"/>
      <c r="S97" s="278"/>
      <c r="T97" s="278"/>
      <c r="U97" s="278"/>
      <c r="V97" s="278"/>
      <c r="W97" s="279"/>
      <c r="Y97" s="277"/>
      <c r="Z97" s="278"/>
      <c r="AA97" s="278"/>
      <c r="AB97" s="278"/>
      <c r="AC97" s="278"/>
      <c r="AD97" s="278"/>
      <c r="AE97" s="278"/>
      <c r="AF97" s="278"/>
      <c r="AG97" s="278"/>
      <c r="AH97" s="278"/>
      <c r="AI97" s="278"/>
      <c r="AJ97" s="278"/>
      <c r="AK97" s="278"/>
      <c r="AL97" s="278"/>
      <c r="AM97" s="278"/>
      <c r="AN97" s="278"/>
      <c r="AO97" s="278"/>
      <c r="AP97" s="278"/>
      <c r="AQ97" s="278"/>
      <c r="AR97" s="278"/>
      <c r="AS97" s="279"/>
    </row>
    <row r="98" spans="3:45" ht="21.75" customHeight="1" thickBot="1" x14ac:dyDescent="0.25">
      <c r="C98" s="280"/>
      <c r="D98" s="281"/>
      <c r="E98" s="281"/>
      <c r="F98" s="281"/>
      <c r="G98" s="281"/>
      <c r="H98" s="281"/>
      <c r="I98" s="281"/>
      <c r="J98" s="281"/>
      <c r="K98" s="281"/>
      <c r="L98" s="281"/>
      <c r="M98" s="281"/>
      <c r="N98" s="281"/>
      <c r="O98" s="281"/>
      <c r="P98" s="281"/>
      <c r="Q98" s="281"/>
      <c r="R98" s="281"/>
      <c r="S98" s="281"/>
      <c r="T98" s="281"/>
      <c r="U98" s="281"/>
      <c r="V98" s="281"/>
      <c r="W98" s="282"/>
      <c r="Y98" s="280"/>
      <c r="Z98" s="281"/>
      <c r="AA98" s="281"/>
      <c r="AB98" s="281"/>
      <c r="AC98" s="281"/>
      <c r="AD98" s="281"/>
      <c r="AE98" s="281"/>
      <c r="AF98" s="281"/>
      <c r="AG98" s="281"/>
      <c r="AH98" s="281"/>
      <c r="AI98" s="281"/>
      <c r="AJ98" s="281"/>
      <c r="AK98" s="281"/>
      <c r="AL98" s="281"/>
      <c r="AM98" s="281"/>
      <c r="AN98" s="281"/>
      <c r="AO98" s="281"/>
      <c r="AP98" s="281"/>
      <c r="AQ98" s="281"/>
      <c r="AR98" s="281"/>
      <c r="AS98" s="282"/>
    </row>
    <row r="99" spans="3:45" ht="21.75" customHeight="1" x14ac:dyDescent="0.2">
      <c r="C99" s="63" t="s">
        <v>16</v>
      </c>
      <c r="D99" s="64"/>
      <c r="E99" s="64"/>
      <c r="F99" s="64"/>
      <c r="G99" s="65"/>
      <c r="H99" s="66"/>
      <c r="I99" s="64"/>
      <c r="J99" s="64"/>
      <c r="K99" s="64"/>
      <c r="L99" s="65"/>
      <c r="M99" s="63" t="s">
        <v>17</v>
      </c>
      <c r="N99" s="67"/>
      <c r="O99" s="68"/>
      <c r="P99" s="67"/>
      <c r="Q99" s="69"/>
      <c r="R99" s="61"/>
      <c r="S99" s="70"/>
      <c r="T99" s="71"/>
      <c r="U99" s="61"/>
      <c r="V99" s="61"/>
      <c r="W99" s="62"/>
      <c r="Y99" s="63" t="s">
        <v>16</v>
      </c>
      <c r="Z99" s="64"/>
      <c r="AA99" s="64"/>
      <c r="AB99" s="64"/>
      <c r="AC99" s="65"/>
      <c r="AD99" s="66"/>
      <c r="AE99" s="64"/>
      <c r="AF99" s="64"/>
      <c r="AG99" s="64"/>
      <c r="AH99" s="65"/>
      <c r="AI99" s="63" t="s">
        <v>17</v>
      </c>
      <c r="AJ99" s="67"/>
      <c r="AK99" s="68"/>
      <c r="AL99" s="67"/>
      <c r="AM99" s="69"/>
      <c r="AN99" s="61"/>
      <c r="AO99" s="70"/>
      <c r="AP99" s="71"/>
      <c r="AQ99" s="61"/>
      <c r="AR99" s="61"/>
      <c r="AS99" s="62"/>
    </row>
    <row r="100" spans="3:45" ht="21.75" customHeight="1" x14ac:dyDescent="0.2">
      <c r="C100" s="300"/>
      <c r="D100" s="301"/>
      <c r="E100" s="301"/>
      <c r="F100" s="301"/>
      <c r="G100" s="302"/>
      <c r="H100" s="300"/>
      <c r="I100" s="301"/>
      <c r="J100" s="301"/>
      <c r="K100" s="301"/>
      <c r="L100" s="302"/>
      <c r="M100" s="300"/>
      <c r="N100" s="301"/>
      <c r="O100" s="301"/>
      <c r="P100" s="301"/>
      <c r="Q100" s="302"/>
      <c r="R100" s="301"/>
      <c r="S100" s="301"/>
      <c r="T100" s="301"/>
      <c r="U100" s="301"/>
      <c r="V100" s="301"/>
      <c r="W100" s="43"/>
      <c r="Y100" s="300"/>
      <c r="Z100" s="301"/>
      <c r="AA100" s="301"/>
      <c r="AB100" s="301"/>
      <c r="AC100" s="302"/>
      <c r="AD100" s="300"/>
      <c r="AE100" s="301"/>
      <c r="AF100" s="301"/>
      <c r="AG100" s="301"/>
      <c r="AH100" s="302"/>
      <c r="AI100" s="300"/>
      <c r="AJ100" s="301"/>
      <c r="AK100" s="301"/>
      <c r="AL100" s="301"/>
      <c r="AM100" s="302"/>
      <c r="AN100" s="301"/>
      <c r="AO100" s="301"/>
      <c r="AP100" s="301"/>
      <c r="AQ100" s="301"/>
      <c r="AR100" s="301"/>
      <c r="AS100" s="43"/>
    </row>
    <row r="101" spans="3:45" ht="21.75" customHeight="1" x14ac:dyDescent="0.2">
      <c r="C101" s="300"/>
      <c r="D101" s="301"/>
      <c r="E101" s="301"/>
      <c r="F101" s="301"/>
      <c r="G101" s="302"/>
      <c r="H101" s="300"/>
      <c r="I101" s="301"/>
      <c r="J101" s="301"/>
      <c r="K101" s="301"/>
      <c r="L101" s="302"/>
      <c r="M101" s="300"/>
      <c r="N101" s="301"/>
      <c r="O101" s="301"/>
      <c r="P101" s="301"/>
      <c r="Q101" s="302"/>
      <c r="R101" s="301"/>
      <c r="S101" s="301"/>
      <c r="T101" s="301"/>
      <c r="U101" s="301"/>
      <c r="V101" s="301"/>
      <c r="W101" s="43"/>
      <c r="Y101" s="300"/>
      <c r="Z101" s="301"/>
      <c r="AA101" s="301"/>
      <c r="AB101" s="301"/>
      <c r="AC101" s="302"/>
      <c r="AD101" s="300"/>
      <c r="AE101" s="301"/>
      <c r="AF101" s="301"/>
      <c r="AG101" s="301"/>
      <c r="AH101" s="302"/>
      <c r="AI101" s="300"/>
      <c r="AJ101" s="301"/>
      <c r="AK101" s="301"/>
      <c r="AL101" s="301"/>
      <c r="AM101" s="302"/>
      <c r="AN101" s="301"/>
      <c r="AO101" s="301"/>
      <c r="AP101" s="301"/>
      <c r="AQ101" s="301"/>
      <c r="AR101" s="301"/>
      <c r="AS101" s="43"/>
    </row>
    <row r="102" spans="3:45" ht="21.75" customHeight="1" thickBot="1" x14ac:dyDescent="0.25">
      <c r="C102" s="271"/>
      <c r="D102" s="272"/>
      <c r="E102" s="272"/>
      <c r="F102" s="272"/>
      <c r="G102" s="273"/>
      <c r="H102" s="271"/>
      <c r="I102" s="272"/>
      <c r="J102" s="272"/>
      <c r="K102" s="272"/>
      <c r="L102" s="273"/>
      <c r="M102" s="271"/>
      <c r="N102" s="272"/>
      <c r="O102" s="272"/>
      <c r="P102" s="272"/>
      <c r="Q102" s="273"/>
      <c r="R102" s="272"/>
      <c r="S102" s="272"/>
      <c r="T102" s="272"/>
      <c r="U102" s="272"/>
      <c r="V102" s="272"/>
      <c r="W102" s="44"/>
      <c r="Y102" s="271"/>
      <c r="Z102" s="272"/>
      <c r="AA102" s="272"/>
      <c r="AB102" s="272"/>
      <c r="AC102" s="273"/>
      <c r="AD102" s="271"/>
      <c r="AE102" s="272"/>
      <c r="AF102" s="272"/>
      <c r="AG102" s="272"/>
      <c r="AH102" s="273"/>
      <c r="AI102" s="271"/>
      <c r="AJ102" s="272"/>
      <c r="AK102" s="272"/>
      <c r="AL102" s="272"/>
      <c r="AM102" s="273"/>
      <c r="AN102" s="272"/>
      <c r="AO102" s="272"/>
      <c r="AP102" s="272"/>
      <c r="AQ102" s="272"/>
      <c r="AR102" s="272"/>
      <c r="AS102" s="44"/>
    </row>
    <row r="103" spans="3:45" ht="21.75" customHeight="1" x14ac:dyDescent="0.2"/>
    <row r="104" spans="3:45" ht="21.75" customHeight="1" x14ac:dyDescent="0.2"/>
    <row r="105" spans="3:45" ht="21.75" customHeight="1" x14ac:dyDescent="0.2"/>
    <row r="106" spans="3:45" ht="21.75" customHeight="1" x14ac:dyDescent="0.2"/>
    <row r="107" spans="3:45" ht="21.75" customHeight="1" x14ac:dyDescent="0.2"/>
    <row r="108" spans="3:45" ht="21.75" customHeight="1" x14ac:dyDescent="0.2"/>
    <row r="109" spans="3:45" ht="21.75" customHeight="1" x14ac:dyDescent="0.2"/>
    <row r="110" spans="3:45" ht="21.75" customHeight="1" x14ac:dyDescent="0.2"/>
    <row r="111" spans="3:45" ht="21.75" customHeight="1" x14ac:dyDescent="0.2"/>
    <row r="112" spans="3:45" ht="21.75" customHeight="1" x14ac:dyDescent="0.2"/>
    <row r="113" ht="21.75" customHeight="1" x14ac:dyDescent="0.2"/>
    <row r="114" ht="21.75" customHeight="1" x14ac:dyDescent="0.2"/>
    <row r="115" ht="21.75" customHeight="1" x14ac:dyDescent="0.2"/>
    <row r="116" ht="21.75" customHeight="1" x14ac:dyDescent="0.2"/>
    <row r="117" ht="21.75" customHeight="1" x14ac:dyDescent="0.2"/>
    <row r="118" ht="21.75" customHeight="1" x14ac:dyDescent="0.2"/>
    <row r="119" ht="21.75" customHeight="1" x14ac:dyDescent="0.2"/>
    <row r="120" ht="21.75" customHeight="1" x14ac:dyDescent="0.2"/>
    <row r="121" ht="21.75" customHeight="1" x14ac:dyDescent="0.2"/>
    <row r="122" ht="21.75" customHeight="1" x14ac:dyDescent="0.2"/>
    <row r="123" ht="21.75" customHeight="1" x14ac:dyDescent="0.2"/>
    <row r="124" ht="21.75" customHeight="1" x14ac:dyDescent="0.2"/>
    <row r="125" ht="21.75" customHeight="1" x14ac:dyDescent="0.2"/>
    <row r="126" ht="21.75" customHeight="1" x14ac:dyDescent="0.2"/>
    <row r="127" ht="21.75" customHeight="1" x14ac:dyDescent="0.2"/>
    <row r="128" ht="21.75" customHeight="1" x14ac:dyDescent="0.2"/>
    <row r="129" ht="21.75" customHeight="1" x14ac:dyDescent="0.2"/>
    <row r="130" ht="21.75" customHeight="1" x14ac:dyDescent="0.2"/>
    <row r="131" ht="21.75" customHeight="1" x14ac:dyDescent="0.2"/>
    <row r="132" ht="21.75" customHeight="1" x14ac:dyDescent="0.2"/>
    <row r="133" ht="21.75" customHeight="1" x14ac:dyDescent="0.2"/>
    <row r="134" ht="21.75" customHeight="1" x14ac:dyDescent="0.2"/>
    <row r="135" ht="21.75" customHeight="1" x14ac:dyDescent="0.2"/>
    <row r="136" ht="21.75" customHeight="1" x14ac:dyDescent="0.2"/>
    <row r="137" ht="21.75" customHeight="1" x14ac:dyDescent="0.2"/>
    <row r="138" ht="21.75" customHeight="1" x14ac:dyDescent="0.2"/>
    <row r="139" ht="21.75" customHeight="1" x14ac:dyDescent="0.2"/>
    <row r="140" ht="21.75" customHeight="1" x14ac:dyDescent="0.2"/>
    <row r="141" ht="21.75" customHeight="1" x14ac:dyDescent="0.2"/>
    <row r="142" ht="21.75" customHeight="1" x14ac:dyDescent="0.2"/>
    <row r="143" ht="21.75" customHeight="1" x14ac:dyDescent="0.2"/>
    <row r="144" ht="21.75" customHeight="1" x14ac:dyDescent="0.2"/>
    <row r="145" ht="21.75" customHeight="1" x14ac:dyDescent="0.2"/>
    <row r="146" ht="21.75" customHeight="1" x14ac:dyDescent="0.2"/>
    <row r="147" ht="21.75" customHeight="1" x14ac:dyDescent="0.2"/>
    <row r="148" ht="21.75" customHeight="1" x14ac:dyDescent="0.2"/>
    <row r="149" ht="21.75" customHeight="1" x14ac:dyDescent="0.2"/>
    <row r="150" ht="21.75" customHeight="1" x14ac:dyDescent="0.2"/>
    <row r="151" ht="21.75" customHeight="1" x14ac:dyDescent="0.2"/>
    <row r="152" ht="21.75" customHeight="1" x14ac:dyDescent="0.2"/>
    <row r="153" ht="21.75" customHeight="1" x14ac:dyDescent="0.2"/>
    <row r="154" ht="21.75" customHeight="1" x14ac:dyDescent="0.2"/>
    <row r="155" ht="21.75" customHeight="1" x14ac:dyDescent="0.2"/>
    <row r="156" ht="21.75" customHeight="1" x14ac:dyDescent="0.2"/>
    <row r="157" ht="21.75" customHeight="1" x14ac:dyDescent="0.2"/>
    <row r="158" ht="21.75" customHeight="1" x14ac:dyDescent="0.2"/>
    <row r="159" ht="21.75" customHeight="1" x14ac:dyDescent="0.2"/>
    <row r="160" ht="21.75" customHeight="1" x14ac:dyDescent="0.2"/>
    <row r="161" ht="21.75" customHeight="1" x14ac:dyDescent="0.2"/>
    <row r="162" ht="21.75" customHeight="1" x14ac:dyDescent="0.2"/>
    <row r="163" ht="21.75" customHeight="1" x14ac:dyDescent="0.2"/>
    <row r="164" ht="21.75" customHeight="1" x14ac:dyDescent="0.2"/>
    <row r="165" ht="21.75" customHeight="1" x14ac:dyDescent="0.2"/>
    <row r="166" ht="21.75" customHeight="1" x14ac:dyDescent="0.2"/>
    <row r="167" ht="21.75" customHeight="1" x14ac:dyDescent="0.2"/>
    <row r="168" ht="21.75" customHeight="1" x14ac:dyDescent="0.2"/>
    <row r="169" ht="21.75" customHeight="1" x14ac:dyDescent="0.2"/>
    <row r="170" ht="21.75" customHeight="1" x14ac:dyDescent="0.2"/>
    <row r="171" ht="21.75" customHeight="1" x14ac:dyDescent="0.2"/>
    <row r="172" ht="21.75" customHeight="1" x14ac:dyDescent="0.2"/>
    <row r="173" ht="21.75" customHeight="1" x14ac:dyDescent="0.2"/>
    <row r="174" ht="21.75" customHeight="1" x14ac:dyDescent="0.2"/>
    <row r="175" ht="21.75" customHeight="1" x14ac:dyDescent="0.2"/>
    <row r="176" ht="21.75" customHeight="1" x14ac:dyDescent="0.2"/>
    <row r="177" ht="21.75" customHeight="1" x14ac:dyDescent="0.2"/>
    <row r="178" ht="21.75" customHeight="1" x14ac:dyDescent="0.2"/>
    <row r="179" ht="21.75" customHeight="1" x14ac:dyDescent="0.2"/>
    <row r="180" ht="21.75" customHeight="1" x14ac:dyDescent="0.2"/>
    <row r="181" ht="21.75" customHeight="1" x14ac:dyDescent="0.2"/>
    <row r="182" ht="21.75" customHeight="1" x14ac:dyDescent="0.2"/>
    <row r="183" ht="21.75" customHeight="1" x14ac:dyDescent="0.2"/>
    <row r="184" ht="21.75" customHeight="1" x14ac:dyDescent="0.2"/>
    <row r="185" ht="21.75" customHeight="1" x14ac:dyDescent="0.2"/>
    <row r="186" ht="21.75" customHeight="1" x14ac:dyDescent="0.2"/>
    <row r="187" ht="21.75" customHeight="1" x14ac:dyDescent="0.2"/>
    <row r="188" ht="21.75" customHeight="1" x14ac:dyDescent="0.2"/>
    <row r="189" ht="21.75" customHeight="1" x14ac:dyDescent="0.2"/>
    <row r="190" ht="21.75" customHeight="1" x14ac:dyDescent="0.2"/>
    <row r="191" ht="21.75" customHeight="1" x14ac:dyDescent="0.2"/>
    <row r="192" ht="21.75" customHeight="1" x14ac:dyDescent="0.2"/>
    <row r="193" ht="21.75" customHeight="1" x14ac:dyDescent="0.2"/>
    <row r="194" ht="21.75" customHeight="1" x14ac:dyDescent="0.2"/>
    <row r="195" ht="21.75" customHeight="1" x14ac:dyDescent="0.2"/>
    <row r="196" ht="21.75" customHeight="1" x14ac:dyDescent="0.2"/>
    <row r="197" ht="21.75" customHeight="1" x14ac:dyDescent="0.2"/>
    <row r="198" ht="21.75" customHeight="1" x14ac:dyDescent="0.2"/>
    <row r="199" ht="21.75" customHeight="1" x14ac:dyDescent="0.2"/>
    <row r="200" ht="21.75" customHeight="1" x14ac:dyDescent="0.2"/>
    <row r="201" ht="21.75" customHeight="1" x14ac:dyDescent="0.2"/>
    <row r="202" ht="21.75" customHeight="1" x14ac:dyDescent="0.2"/>
    <row r="203" ht="21.75" customHeight="1" x14ac:dyDescent="0.2"/>
    <row r="204" ht="21.75" customHeight="1" x14ac:dyDescent="0.2"/>
    <row r="205" ht="21.75" customHeight="1" x14ac:dyDescent="0.2"/>
    <row r="206" ht="21.75" customHeight="1" x14ac:dyDescent="0.2"/>
    <row r="207" ht="21.75" customHeight="1" x14ac:dyDescent="0.2"/>
    <row r="208" ht="21.75" customHeight="1" x14ac:dyDescent="0.2"/>
    <row r="209" ht="21.75" customHeight="1" x14ac:dyDescent="0.2"/>
    <row r="210" ht="21.75" customHeight="1" x14ac:dyDescent="0.2"/>
    <row r="211" ht="21.75" customHeight="1" x14ac:dyDescent="0.2"/>
    <row r="212" ht="21.75" customHeight="1" x14ac:dyDescent="0.2"/>
    <row r="213" ht="21.75" customHeight="1" x14ac:dyDescent="0.2"/>
    <row r="214" ht="21.75" customHeight="1" x14ac:dyDescent="0.2"/>
    <row r="215" ht="21.75" customHeight="1" x14ac:dyDescent="0.2"/>
    <row r="216" ht="21.75" customHeight="1" x14ac:dyDescent="0.2"/>
    <row r="217" ht="21.75" customHeight="1" x14ac:dyDescent="0.2"/>
    <row r="218" ht="21.75" customHeight="1" x14ac:dyDescent="0.2"/>
    <row r="219" ht="21.75" customHeight="1" x14ac:dyDescent="0.2"/>
    <row r="220" ht="21.75" customHeight="1" x14ac:dyDescent="0.2"/>
    <row r="221" ht="21.75" customHeight="1" x14ac:dyDescent="0.2"/>
    <row r="222" ht="21.75" customHeight="1" x14ac:dyDescent="0.2"/>
    <row r="223" ht="21.75" customHeight="1" x14ac:dyDescent="0.2"/>
    <row r="224" ht="21.75" customHeight="1" x14ac:dyDescent="0.2"/>
    <row r="225" ht="21.75" customHeight="1" x14ac:dyDescent="0.2"/>
    <row r="226" ht="21.75" customHeight="1" x14ac:dyDescent="0.2"/>
    <row r="227" ht="21.75" customHeight="1" x14ac:dyDescent="0.2"/>
    <row r="228" ht="21.75" customHeight="1" x14ac:dyDescent="0.2"/>
    <row r="229" ht="21.75" customHeight="1" x14ac:dyDescent="0.2"/>
    <row r="230" ht="21.75" customHeight="1" x14ac:dyDescent="0.2"/>
    <row r="231" ht="21.75" customHeight="1" x14ac:dyDescent="0.2"/>
    <row r="232" ht="21.75" customHeight="1" x14ac:dyDescent="0.2"/>
    <row r="233" ht="21.75" customHeight="1" x14ac:dyDescent="0.2"/>
    <row r="234" ht="21.75" customHeight="1" x14ac:dyDescent="0.2"/>
    <row r="235" ht="21.75" customHeight="1" x14ac:dyDescent="0.2"/>
    <row r="236" ht="21.75" customHeight="1" x14ac:dyDescent="0.2"/>
    <row r="237" ht="21.75" customHeight="1" x14ac:dyDescent="0.2"/>
    <row r="238" ht="21.75" customHeight="1" x14ac:dyDescent="0.2"/>
    <row r="239" ht="21.75" customHeight="1" x14ac:dyDescent="0.2"/>
    <row r="240" ht="21.75" customHeight="1" x14ac:dyDescent="0.2"/>
    <row r="241" ht="21.75" customHeight="1" x14ac:dyDescent="0.2"/>
    <row r="242" ht="21.75" customHeight="1" x14ac:dyDescent="0.2"/>
    <row r="243" ht="21.75" customHeight="1" x14ac:dyDescent="0.2"/>
    <row r="244" ht="21.75" customHeight="1" x14ac:dyDescent="0.2"/>
    <row r="245" ht="21.75" customHeight="1" x14ac:dyDescent="0.2"/>
    <row r="246" ht="21.75" customHeight="1" x14ac:dyDescent="0.2"/>
    <row r="247" ht="21.75" customHeight="1" x14ac:dyDescent="0.2"/>
    <row r="248" ht="21.75" customHeight="1" x14ac:dyDescent="0.2"/>
    <row r="249" ht="21.75" customHeight="1" x14ac:dyDescent="0.2"/>
    <row r="250" ht="21.75" customHeight="1" x14ac:dyDescent="0.2"/>
    <row r="251" ht="21.75" customHeight="1" x14ac:dyDescent="0.2"/>
    <row r="252" ht="21.75" customHeight="1" x14ac:dyDescent="0.2"/>
    <row r="253" ht="21.75" customHeight="1" x14ac:dyDescent="0.2"/>
    <row r="254" ht="21.75" customHeight="1" x14ac:dyDescent="0.2"/>
    <row r="255" ht="21.75" customHeight="1" x14ac:dyDescent="0.2"/>
    <row r="256" ht="21.75" customHeight="1" x14ac:dyDescent="0.2"/>
    <row r="257" ht="21.75" customHeight="1" x14ac:dyDescent="0.2"/>
    <row r="258" ht="21.75" customHeight="1" x14ac:dyDescent="0.2"/>
    <row r="259" ht="21.75" customHeight="1" x14ac:dyDescent="0.2"/>
    <row r="260" ht="21.75" customHeight="1" x14ac:dyDescent="0.2"/>
    <row r="261" ht="21.75" customHeight="1" x14ac:dyDescent="0.2"/>
    <row r="262" ht="21.75" customHeight="1" x14ac:dyDescent="0.2"/>
    <row r="263" ht="21.75" customHeight="1" x14ac:dyDescent="0.2"/>
    <row r="264" ht="21.75" customHeight="1" x14ac:dyDescent="0.2"/>
    <row r="265" ht="21.75" customHeight="1" x14ac:dyDescent="0.2"/>
    <row r="266" ht="21.75" customHeight="1" x14ac:dyDescent="0.2"/>
    <row r="267" ht="21.75" customHeight="1" x14ac:dyDescent="0.2"/>
    <row r="268" ht="21.75" customHeight="1" x14ac:dyDescent="0.2"/>
    <row r="269" ht="21.75" customHeight="1" x14ac:dyDescent="0.2"/>
    <row r="270" ht="21.75" customHeight="1" x14ac:dyDescent="0.2"/>
    <row r="271" ht="21.75" customHeight="1" x14ac:dyDescent="0.2"/>
    <row r="272" ht="21.75" customHeight="1" x14ac:dyDescent="0.2"/>
    <row r="273" ht="21.75" customHeight="1" x14ac:dyDescent="0.2"/>
    <row r="274" ht="21.75" customHeight="1" x14ac:dyDescent="0.2"/>
    <row r="275" ht="21.75" customHeight="1" x14ac:dyDescent="0.2"/>
    <row r="276" ht="21.75" customHeight="1" x14ac:dyDescent="0.2"/>
    <row r="277" ht="21.75" customHeight="1" x14ac:dyDescent="0.2"/>
    <row r="278" ht="21.75" customHeight="1" x14ac:dyDescent="0.2"/>
    <row r="279" ht="21.75" customHeight="1" x14ac:dyDescent="0.2"/>
    <row r="280" ht="21.75" customHeight="1" x14ac:dyDescent="0.2"/>
    <row r="281" ht="21.75" customHeight="1" x14ac:dyDescent="0.2"/>
    <row r="282" ht="21.75" customHeight="1" x14ac:dyDescent="0.2"/>
    <row r="283" ht="21.75" customHeight="1" x14ac:dyDescent="0.2"/>
    <row r="284" ht="21.75" customHeight="1" x14ac:dyDescent="0.2"/>
    <row r="285" ht="21.75" customHeight="1" x14ac:dyDescent="0.2"/>
    <row r="286" ht="21.75" customHeight="1" x14ac:dyDescent="0.2"/>
    <row r="287" ht="21.75" customHeight="1" x14ac:dyDescent="0.2"/>
    <row r="288" ht="21.75" customHeight="1" x14ac:dyDescent="0.2"/>
    <row r="289" ht="21.75" customHeight="1" x14ac:dyDescent="0.2"/>
    <row r="290" ht="21.75" customHeight="1" x14ac:dyDescent="0.2"/>
    <row r="291" ht="21.75" customHeight="1" x14ac:dyDescent="0.2"/>
    <row r="292" ht="21.75" customHeight="1" x14ac:dyDescent="0.2"/>
    <row r="293" ht="21.75" customHeight="1" x14ac:dyDescent="0.2"/>
    <row r="294" ht="21.75" customHeight="1" x14ac:dyDescent="0.2"/>
    <row r="295" ht="21.75" customHeight="1" x14ac:dyDescent="0.2"/>
    <row r="296" ht="21.75" customHeight="1" x14ac:dyDescent="0.2"/>
    <row r="297" ht="21.75" customHeight="1" x14ac:dyDescent="0.2"/>
    <row r="298" ht="21.75" customHeight="1" x14ac:dyDescent="0.2"/>
    <row r="299" ht="21.75" customHeight="1" x14ac:dyDescent="0.2"/>
    <row r="300" ht="21.75" customHeight="1" x14ac:dyDescent="0.2"/>
    <row r="301" ht="21.75" customHeight="1" x14ac:dyDescent="0.2"/>
    <row r="302" ht="21.75" customHeight="1" x14ac:dyDescent="0.2"/>
    <row r="303" ht="21.75" customHeight="1" x14ac:dyDescent="0.2"/>
    <row r="304" ht="21.75" customHeight="1" x14ac:dyDescent="0.2"/>
    <row r="305" ht="21.75" customHeight="1" x14ac:dyDescent="0.2"/>
    <row r="306" ht="21.75" customHeight="1" x14ac:dyDescent="0.2"/>
    <row r="307" ht="21.75" customHeight="1" x14ac:dyDescent="0.2"/>
    <row r="308" ht="21.75" customHeight="1" x14ac:dyDescent="0.2"/>
    <row r="309" ht="21.75" customHeight="1" x14ac:dyDescent="0.2"/>
    <row r="310" ht="21.75" customHeight="1" x14ac:dyDescent="0.2"/>
    <row r="311" ht="21.75" customHeight="1" x14ac:dyDescent="0.2"/>
    <row r="312" ht="21.75" customHeight="1" x14ac:dyDescent="0.2"/>
    <row r="313" ht="21.75" customHeight="1" x14ac:dyDescent="0.2"/>
    <row r="314" ht="21.75" customHeight="1" x14ac:dyDescent="0.2"/>
    <row r="315" ht="21.75" customHeight="1" x14ac:dyDescent="0.2"/>
    <row r="316" ht="21.75" customHeight="1" x14ac:dyDescent="0.2"/>
    <row r="317" ht="21.75" customHeight="1" x14ac:dyDescent="0.2"/>
    <row r="318" ht="21.75" customHeight="1" x14ac:dyDescent="0.2"/>
    <row r="319" ht="21.75" customHeight="1" x14ac:dyDescent="0.2"/>
    <row r="320" ht="21.75" customHeight="1" x14ac:dyDescent="0.2"/>
    <row r="321" ht="21.75" customHeight="1" x14ac:dyDescent="0.2"/>
    <row r="322" ht="21.75" customHeight="1" x14ac:dyDescent="0.2"/>
    <row r="323" ht="21.75" customHeight="1" x14ac:dyDescent="0.2"/>
    <row r="324" ht="21.75" customHeight="1" x14ac:dyDescent="0.2"/>
    <row r="325" ht="21.75" customHeight="1" x14ac:dyDescent="0.2"/>
    <row r="326" ht="21.75" customHeight="1" x14ac:dyDescent="0.2"/>
    <row r="327" ht="21.75" customHeight="1" x14ac:dyDescent="0.2"/>
    <row r="328" ht="21.75" customHeight="1" x14ac:dyDescent="0.2"/>
    <row r="329" ht="21.75" customHeight="1" x14ac:dyDescent="0.2"/>
    <row r="330" ht="21.75" customHeight="1" x14ac:dyDescent="0.2"/>
    <row r="331" ht="21.75" customHeight="1" x14ac:dyDescent="0.2"/>
    <row r="332" ht="21.75" customHeight="1" x14ac:dyDescent="0.2"/>
    <row r="333" ht="21.75" customHeight="1" x14ac:dyDescent="0.2"/>
    <row r="334" ht="21.75" customHeight="1" x14ac:dyDescent="0.2"/>
    <row r="335" ht="21.75" customHeight="1" x14ac:dyDescent="0.2"/>
    <row r="336" ht="21.75" customHeight="1" x14ac:dyDescent="0.2"/>
    <row r="337" ht="21.75" customHeight="1" x14ac:dyDescent="0.2"/>
    <row r="338" ht="21.75" customHeight="1" x14ac:dyDescent="0.2"/>
    <row r="339" ht="21.75" customHeight="1" x14ac:dyDescent="0.2"/>
    <row r="340" ht="21.75" customHeight="1" x14ac:dyDescent="0.2"/>
    <row r="341" ht="21.75" customHeight="1" x14ac:dyDescent="0.2"/>
    <row r="342" ht="21.75" customHeight="1" x14ac:dyDescent="0.2"/>
    <row r="343" ht="21.75" customHeight="1" x14ac:dyDescent="0.2"/>
    <row r="344" ht="21.75" customHeight="1" x14ac:dyDescent="0.2"/>
    <row r="345" ht="21.75" customHeight="1" x14ac:dyDescent="0.2"/>
    <row r="346" ht="21.75" customHeight="1" x14ac:dyDescent="0.2"/>
    <row r="347" ht="21.75" customHeight="1" x14ac:dyDescent="0.2"/>
    <row r="348" ht="21.75" customHeight="1" x14ac:dyDescent="0.2"/>
    <row r="349" ht="21.75" customHeight="1" x14ac:dyDescent="0.2"/>
    <row r="350" ht="21.75" customHeight="1" x14ac:dyDescent="0.2"/>
    <row r="351" ht="21.75" customHeight="1" x14ac:dyDescent="0.2"/>
    <row r="352" ht="21.75" customHeight="1" x14ac:dyDescent="0.2"/>
    <row r="353" ht="21.75" customHeight="1" x14ac:dyDescent="0.2"/>
    <row r="354" ht="21.75" customHeight="1" x14ac:dyDescent="0.2"/>
    <row r="355" ht="21.75" customHeight="1" x14ac:dyDescent="0.2"/>
    <row r="356" ht="21.75" customHeight="1" x14ac:dyDescent="0.2"/>
    <row r="357" ht="21.75" customHeight="1" x14ac:dyDescent="0.2"/>
    <row r="358" ht="21.75" customHeight="1" x14ac:dyDescent="0.2"/>
    <row r="359" ht="21.75" customHeight="1" x14ac:dyDescent="0.2"/>
    <row r="360" ht="21.75" customHeight="1" x14ac:dyDescent="0.2"/>
    <row r="361" ht="21.75" customHeight="1" x14ac:dyDescent="0.2"/>
    <row r="362" ht="21.75" customHeight="1" x14ac:dyDescent="0.2"/>
    <row r="363" ht="21.75" customHeight="1" x14ac:dyDescent="0.2"/>
    <row r="364" ht="21.75" customHeight="1" x14ac:dyDescent="0.2"/>
    <row r="365" ht="21.75" customHeight="1" x14ac:dyDescent="0.2"/>
    <row r="366" ht="21.75" customHeight="1" x14ac:dyDescent="0.2"/>
    <row r="367" ht="21.75" customHeight="1" x14ac:dyDescent="0.2"/>
    <row r="368" ht="21.75" customHeight="1" x14ac:dyDescent="0.2"/>
    <row r="369" ht="21.75" customHeight="1" x14ac:dyDescent="0.2"/>
    <row r="370" ht="21.75" customHeight="1" x14ac:dyDescent="0.2"/>
    <row r="371" ht="21.75" customHeight="1" x14ac:dyDescent="0.2"/>
    <row r="372" ht="21.75" customHeight="1" x14ac:dyDescent="0.2"/>
    <row r="373" ht="21.75" customHeight="1" x14ac:dyDescent="0.2"/>
    <row r="374" ht="21.75" customHeight="1" x14ac:dyDescent="0.2"/>
    <row r="375" ht="21.75" customHeight="1" x14ac:dyDescent="0.2"/>
    <row r="376" ht="21.75" customHeight="1" x14ac:dyDescent="0.2"/>
    <row r="377" ht="21.75" customHeight="1" x14ac:dyDescent="0.2"/>
    <row r="378" ht="21.75" customHeight="1" x14ac:dyDescent="0.2"/>
    <row r="379" ht="21.75" customHeight="1" x14ac:dyDescent="0.2"/>
    <row r="380" ht="21.75" customHeight="1" x14ac:dyDescent="0.2"/>
    <row r="381" ht="21.75" customHeight="1" x14ac:dyDescent="0.2"/>
    <row r="382" ht="21.75" customHeight="1" x14ac:dyDescent="0.2"/>
    <row r="383" ht="21.75" customHeight="1" x14ac:dyDescent="0.2"/>
    <row r="384" ht="21.75" customHeight="1" x14ac:dyDescent="0.2"/>
    <row r="385" ht="21.75" customHeight="1" x14ac:dyDescent="0.2"/>
    <row r="386" ht="21.75" customHeight="1" x14ac:dyDescent="0.2"/>
    <row r="387" ht="21.75" customHeight="1" x14ac:dyDescent="0.2"/>
    <row r="388" ht="21.75" customHeight="1" x14ac:dyDescent="0.2"/>
    <row r="389" ht="21.75" customHeight="1" x14ac:dyDescent="0.2"/>
    <row r="390" ht="21.75" customHeight="1" x14ac:dyDescent="0.2"/>
    <row r="391" ht="21.75" customHeight="1" x14ac:dyDescent="0.2"/>
    <row r="392" ht="21.75" customHeight="1" x14ac:dyDescent="0.2"/>
    <row r="393" ht="21.75" customHeight="1" x14ac:dyDescent="0.2"/>
    <row r="394" ht="21.75" customHeight="1" x14ac:dyDescent="0.2"/>
    <row r="395" ht="21.75" customHeight="1" x14ac:dyDescent="0.2"/>
    <row r="396" ht="21.75" customHeight="1" x14ac:dyDescent="0.2"/>
    <row r="397" ht="21.75" customHeight="1" x14ac:dyDescent="0.2"/>
    <row r="398" ht="21.75" customHeight="1" x14ac:dyDescent="0.2"/>
    <row r="399" ht="21.75" customHeight="1" x14ac:dyDescent="0.2"/>
    <row r="400" ht="21.75" customHeight="1" x14ac:dyDescent="0.2"/>
    <row r="401" ht="21.75" customHeight="1" x14ac:dyDescent="0.2"/>
    <row r="402" ht="21.75" customHeight="1" x14ac:dyDescent="0.2"/>
    <row r="403" ht="21.75" customHeight="1" x14ac:dyDescent="0.2"/>
    <row r="404" ht="21.75" customHeight="1" x14ac:dyDescent="0.2"/>
    <row r="405" ht="21.75" customHeight="1" x14ac:dyDescent="0.2"/>
    <row r="406" ht="21.75" customHeight="1" x14ac:dyDescent="0.2"/>
    <row r="407" ht="21.75" customHeight="1" x14ac:dyDescent="0.2"/>
    <row r="408" ht="21.75" customHeight="1" x14ac:dyDescent="0.2"/>
    <row r="409" ht="21.75" customHeight="1" x14ac:dyDescent="0.2"/>
    <row r="410" ht="21.75" customHeight="1" x14ac:dyDescent="0.2"/>
    <row r="411" ht="21.75" customHeight="1" x14ac:dyDescent="0.2"/>
    <row r="412" ht="21.75" customHeight="1" x14ac:dyDescent="0.2"/>
    <row r="413" ht="21.75" customHeight="1" x14ac:dyDescent="0.2"/>
    <row r="414" ht="21.75" customHeight="1" x14ac:dyDescent="0.2"/>
    <row r="415" ht="21.75" customHeight="1" x14ac:dyDescent="0.2"/>
    <row r="416" ht="21.75" customHeight="1" x14ac:dyDescent="0.2"/>
    <row r="417" ht="21.75" customHeight="1" x14ac:dyDescent="0.2"/>
    <row r="418" ht="21.75" customHeight="1" x14ac:dyDescent="0.2"/>
    <row r="419" ht="21.75" customHeight="1" x14ac:dyDescent="0.2"/>
    <row r="420" ht="21.75" customHeight="1" x14ac:dyDescent="0.2"/>
    <row r="421" ht="21.75" customHeight="1" x14ac:dyDescent="0.2"/>
    <row r="422" ht="21.75" customHeight="1" x14ac:dyDescent="0.2"/>
    <row r="423" ht="21.75" customHeight="1" x14ac:dyDescent="0.2"/>
    <row r="424" ht="21.75" customHeight="1" x14ac:dyDescent="0.2"/>
    <row r="425" ht="21.75" customHeight="1" x14ac:dyDescent="0.2"/>
    <row r="426" ht="21.75" customHeight="1" x14ac:dyDescent="0.2"/>
    <row r="427" ht="21.75" customHeight="1" x14ac:dyDescent="0.2"/>
    <row r="428" ht="21.75" customHeight="1" x14ac:dyDescent="0.2"/>
    <row r="429" ht="21.75" customHeight="1" x14ac:dyDescent="0.2"/>
    <row r="430" ht="21.75" customHeight="1" x14ac:dyDescent="0.2"/>
    <row r="431" ht="21.75" customHeight="1" x14ac:dyDescent="0.2"/>
    <row r="432" ht="21.75" customHeight="1" x14ac:dyDescent="0.2"/>
    <row r="433" ht="21.75" customHeight="1" x14ac:dyDescent="0.2"/>
    <row r="434" ht="21.75" customHeight="1" x14ac:dyDescent="0.2"/>
    <row r="435" ht="21.75" customHeight="1" x14ac:dyDescent="0.2"/>
    <row r="436" ht="21.75" customHeight="1" x14ac:dyDescent="0.2"/>
    <row r="437" ht="21.75" customHeight="1" x14ac:dyDescent="0.2"/>
    <row r="438" ht="21.75" customHeight="1" x14ac:dyDescent="0.2"/>
    <row r="439" ht="21.75" customHeight="1" x14ac:dyDescent="0.2"/>
    <row r="440" ht="21.75" customHeight="1" x14ac:dyDescent="0.2"/>
    <row r="441" ht="21.75" customHeight="1" x14ac:dyDescent="0.2"/>
    <row r="442" ht="21.75" customHeight="1" x14ac:dyDescent="0.2"/>
    <row r="443" ht="21.75" customHeight="1" x14ac:dyDescent="0.2"/>
    <row r="444" ht="21.75" customHeight="1" x14ac:dyDescent="0.2"/>
    <row r="445" ht="21.75" customHeight="1" x14ac:dyDescent="0.2"/>
    <row r="446" ht="21.75" customHeight="1" x14ac:dyDescent="0.2"/>
    <row r="447" ht="21.75" customHeight="1" x14ac:dyDescent="0.2"/>
    <row r="448" ht="21.75" customHeight="1" x14ac:dyDescent="0.2"/>
    <row r="449" ht="21.75" customHeight="1" x14ac:dyDescent="0.2"/>
    <row r="450" ht="21.75" customHeight="1" x14ac:dyDescent="0.2"/>
    <row r="451" ht="21.75" customHeight="1" x14ac:dyDescent="0.2"/>
    <row r="452" ht="21.75" customHeight="1" x14ac:dyDescent="0.2"/>
    <row r="453" ht="21.75" customHeight="1" x14ac:dyDescent="0.2"/>
    <row r="454" ht="21.75" customHeight="1" x14ac:dyDescent="0.2"/>
    <row r="455" ht="21.75" customHeight="1" x14ac:dyDescent="0.2"/>
    <row r="456" ht="21.75" customHeight="1" x14ac:dyDescent="0.2"/>
    <row r="457" ht="21.75" customHeight="1" x14ac:dyDescent="0.2"/>
    <row r="458" ht="21.75" customHeight="1" x14ac:dyDescent="0.2"/>
    <row r="459" ht="21.75" customHeight="1" x14ac:dyDescent="0.2"/>
    <row r="460" ht="21.75" customHeight="1" x14ac:dyDescent="0.2"/>
    <row r="461" ht="21.75" customHeight="1" x14ac:dyDescent="0.2"/>
    <row r="462" ht="21.75" customHeight="1" x14ac:dyDescent="0.2"/>
    <row r="463" ht="21.75" customHeight="1" x14ac:dyDescent="0.2"/>
    <row r="464" ht="21.75" customHeight="1" x14ac:dyDescent="0.2"/>
    <row r="465" ht="21.75" customHeight="1" x14ac:dyDescent="0.2"/>
    <row r="466" ht="21.75" customHeight="1" x14ac:dyDescent="0.2"/>
    <row r="467" ht="21.75" customHeight="1" x14ac:dyDescent="0.2"/>
    <row r="468" ht="21.75" customHeight="1" x14ac:dyDescent="0.2"/>
    <row r="469" ht="21.75" customHeight="1" x14ac:dyDescent="0.2"/>
    <row r="470" ht="21.75" customHeight="1" x14ac:dyDescent="0.2"/>
    <row r="471" ht="21.75" customHeight="1" x14ac:dyDescent="0.2"/>
    <row r="472" ht="21.75" customHeight="1" x14ac:dyDescent="0.2"/>
    <row r="473" ht="21.75" customHeight="1" x14ac:dyDescent="0.2"/>
    <row r="474" ht="21.75" customHeight="1" x14ac:dyDescent="0.2"/>
    <row r="475" ht="21.75" customHeight="1" x14ac:dyDescent="0.2"/>
    <row r="476" ht="21.75" customHeight="1" x14ac:dyDescent="0.2"/>
    <row r="477" ht="21.75" customHeight="1" x14ac:dyDescent="0.2"/>
    <row r="478" ht="21.75" customHeight="1" x14ac:dyDescent="0.2"/>
    <row r="479" ht="21.75" customHeight="1" x14ac:dyDescent="0.2"/>
    <row r="480" ht="21.75" customHeight="1" x14ac:dyDescent="0.2"/>
    <row r="481" ht="21.75" customHeight="1" x14ac:dyDescent="0.2"/>
    <row r="482" ht="21.75" customHeight="1" x14ac:dyDescent="0.2"/>
    <row r="483" ht="21.75" customHeight="1" x14ac:dyDescent="0.2"/>
    <row r="484" ht="21.75" customHeight="1" x14ac:dyDescent="0.2"/>
    <row r="485" ht="21.75" customHeight="1" x14ac:dyDescent="0.2"/>
    <row r="486" ht="21.75" customHeight="1" x14ac:dyDescent="0.2"/>
    <row r="487" ht="21.75" customHeight="1" x14ac:dyDescent="0.2"/>
    <row r="488" ht="21.75" customHeight="1" x14ac:dyDescent="0.2"/>
    <row r="489" ht="21.75" customHeight="1" x14ac:dyDescent="0.2"/>
    <row r="490" ht="21.75" customHeight="1" x14ac:dyDescent="0.2"/>
    <row r="491" ht="21.75" customHeight="1" x14ac:dyDescent="0.2"/>
    <row r="492" ht="21.75" customHeight="1" x14ac:dyDescent="0.2"/>
    <row r="493" ht="21.75" customHeight="1" x14ac:dyDescent="0.2"/>
    <row r="494" ht="21.75" customHeight="1" x14ac:dyDescent="0.2"/>
    <row r="495" ht="21.75" customHeight="1" x14ac:dyDescent="0.2"/>
    <row r="496" ht="21.75" customHeight="1" x14ac:dyDescent="0.2"/>
    <row r="497" ht="21.75" customHeight="1" x14ac:dyDescent="0.2"/>
    <row r="498" ht="21.75" customHeight="1" x14ac:dyDescent="0.2"/>
    <row r="499" ht="21.75" customHeight="1" x14ac:dyDescent="0.2"/>
    <row r="500" ht="21.75" customHeight="1" x14ac:dyDescent="0.2"/>
    <row r="501" ht="21.75" customHeight="1" x14ac:dyDescent="0.2"/>
    <row r="502" ht="21.75" customHeight="1" x14ac:dyDescent="0.2"/>
    <row r="503" ht="21.75" customHeight="1" x14ac:dyDescent="0.2"/>
    <row r="504" ht="21.75" customHeight="1" x14ac:dyDescent="0.2"/>
    <row r="505" ht="21.75" customHeight="1" x14ac:dyDescent="0.2"/>
    <row r="506" ht="21.75" customHeight="1" x14ac:dyDescent="0.2"/>
    <row r="507" ht="21.75" customHeight="1" x14ac:dyDescent="0.2"/>
    <row r="508" ht="21.75" customHeight="1" x14ac:dyDescent="0.2"/>
    <row r="509" ht="21.75" customHeight="1" x14ac:dyDescent="0.2"/>
    <row r="510" ht="21.75" customHeight="1" x14ac:dyDescent="0.2"/>
    <row r="511" ht="21.75" customHeight="1" x14ac:dyDescent="0.2"/>
    <row r="512" ht="21.75" customHeight="1" x14ac:dyDescent="0.2"/>
    <row r="513" ht="21.75" customHeight="1" x14ac:dyDescent="0.2"/>
    <row r="514" ht="21.75" customHeight="1" x14ac:dyDescent="0.2"/>
    <row r="515" ht="21.75" customHeight="1" x14ac:dyDescent="0.2"/>
    <row r="516" ht="21.75" customHeight="1" x14ac:dyDescent="0.2"/>
    <row r="517" ht="21.75" customHeight="1" x14ac:dyDescent="0.2"/>
    <row r="518" ht="21.75" customHeight="1" x14ac:dyDescent="0.2"/>
    <row r="519" ht="21.75" customHeight="1" x14ac:dyDescent="0.2"/>
    <row r="520" ht="21.75" customHeight="1" x14ac:dyDescent="0.2"/>
    <row r="521" ht="21.75" customHeight="1" x14ac:dyDescent="0.2"/>
    <row r="522" ht="21.75" customHeight="1" x14ac:dyDescent="0.2"/>
    <row r="523" ht="21.75" customHeight="1" x14ac:dyDescent="0.2"/>
    <row r="524" ht="21.75" customHeight="1" x14ac:dyDescent="0.2"/>
    <row r="525" ht="21.75" customHeight="1" x14ac:dyDescent="0.2"/>
    <row r="526" ht="21.75" customHeight="1" x14ac:dyDescent="0.2"/>
    <row r="527" ht="21.75" customHeight="1" x14ac:dyDescent="0.2"/>
    <row r="528" ht="21.75" customHeight="1" x14ac:dyDescent="0.2"/>
    <row r="529" ht="21.75" customHeight="1" x14ac:dyDescent="0.2"/>
    <row r="530" ht="21.75" customHeight="1" x14ac:dyDescent="0.2"/>
    <row r="531" ht="21.75" customHeight="1" x14ac:dyDescent="0.2"/>
    <row r="532" ht="21.75" customHeight="1" x14ac:dyDescent="0.2"/>
    <row r="533" ht="21.75" customHeight="1" x14ac:dyDescent="0.2"/>
    <row r="534" ht="21.75" customHeight="1" x14ac:dyDescent="0.2"/>
    <row r="535" ht="21.75" customHeight="1" x14ac:dyDescent="0.2"/>
    <row r="536" ht="21.75" customHeight="1" x14ac:dyDescent="0.2"/>
    <row r="537" ht="21.75" customHeight="1" x14ac:dyDescent="0.2"/>
    <row r="538" ht="21.75" customHeight="1" x14ac:dyDescent="0.2"/>
    <row r="539" ht="21.75" customHeight="1" x14ac:dyDescent="0.2"/>
    <row r="540" ht="21.75" customHeight="1" x14ac:dyDescent="0.2"/>
    <row r="541" ht="21.75" customHeight="1" x14ac:dyDescent="0.2"/>
    <row r="542" ht="21.75" customHeight="1" x14ac:dyDescent="0.2"/>
    <row r="543" ht="21.75" customHeight="1" x14ac:dyDescent="0.2"/>
    <row r="544" ht="21.75" customHeight="1" x14ac:dyDescent="0.2"/>
    <row r="545" ht="21.75" customHeight="1" x14ac:dyDescent="0.2"/>
    <row r="546" ht="21.75" customHeight="1" x14ac:dyDescent="0.2"/>
    <row r="547" ht="21.75" customHeight="1" x14ac:dyDescent="0.2"/>
    <row r="548" ht="21.75" customHeight="1" x14ac:dyDescent="0.2"/>
    <row r="549" ht="21.75" customHeight="1" x14ac:dyDescent="0.2"/>
    <row r="550" ht="21.75" customHeight="1" x14ac:dyDescent="0.2"/>
    <row r="551" ht="21.75" customHeight="1" x14ac:dyDescent="0.2"/>
    <row r="552" ht="21.75" customHeight="1" x14ac:dyDescent="0.2"/>
    <row r="553" ht="21.75" customHeight="1" x14ac:dyDescent="0.2"/>
    <row r="554" ht="21.75" customHeight="1" x14ac:dyDescent="0.2"/>
    <row r="555" ht="21.75" customHeight="1" x14ac:dyDescent="0.2"/>
    <row r="556" ht="21.75" customHeight="1" x14ac:dyDescent="0.2"/>
    <row r="557" ht="21.75" customHeight="1" x14ac:dyDescent="0.2"/>
    <row r="558" ht="21.75" customHeight="1" x14ac:dyDescent="0.2"/>
    <row r="559" ht="21.75" customHeight="1" x14ac:dyDescent="0.2"/>
    <row r="560" ht="21.75" customHeight="1" x14ac:dyDescent="0.2"/>
    <row r="561" ht="21.75" customHeight="1" x14ac:dyDescent="0.2"/>
    <row r="562" ht="21.75" customHeight="1" x14ac:dyDescent="0.2"/>
    <row r="563" ht="21.75" customHeight="1" x14ac:dyDescent="0.2"/>
    <row r="564" ht="21.75" customHeight="1" x14ac:dyDescent="0.2"/>
    <row r="565" ht="21.75" customHeight="1" x14ac:dyDescent="0.2"/>
    <row r="566" ht="21.75" customHeight="1" x14ac:dyDescent="0.2"/>
    <row r="567" ht="21.75" customHeight="1" x14ac:dyDescent="0.2"/>
    <row r="568" ht="21.75" customHeight="1" x14ac:dyDescent="0.2"/>
    <row r="569" ht="21.75" customHeight="1" x14ac:dyDescent="0.2"/>
    <row r="570" ht="21.75" customHeight="1" x14ac:dyDescent="0.2"/>
    <row r="571" ht="21.75" customHeight="1" x14ac:dyDescent="0.2"/>
    <row r="572" ht="21.75" customHeight="1" x14ac:dyDescent="0.2"/>
    <row r="573" ht="21.75" customHeight="1" x14ac:dyDescent="0.2"/>
    <row r="574" ht="21.75" customHeight="1" x14ac:dyDescent="0.2"/>
    <row r="575" ht="21.75" customHeight="1" x14ac:dyDescent="0.2"/>
    <row r="576" ht="21.75" customHeight="1" x14ac:dyDescent="0.2"/>
    <row r="577" ht="21.75" customHeight="1" x14ac:dyDescent="0.2"/>
    <row r="578" ht="21.75" customHeight="1" x14ac:dyDescent="0.2"/>
    <row r="579" ht="21.75" customHeight="1" x14ac:dyDescent="0.2"/>
    <row r="580" ht="21.75" customHeight="1" x14ac:dyDescent="0.2"/>
    <row r="581" ht="21.75" customHeight="1" x14ac:dyDescent="0.2"/>
    <row r="582" ht="21.75" customHeight="1" x14ac:dyDescent="0.2"/>
    <row r="583" ht="21.75" customHeight="1" x14ac:dyDescent="0.2"/>
    <row r="584" ht="21.75" customHeight="1" x14ac:dyDescent="0.2"/>
    <row r="585" ht="21.75" customHeight="1" x14ac:dyDescent="0.2"/>
    <row r="586" ht="21.75" customHeight="1" x14ac:dyDescent="0.2"/>
    <row r="587" ht="21.75" customHeight="1" x14ac:dyDescent="0.2"/>
    <row r="588" ht="21.75" customHeight="1" x14ac:dyDescent="0.2"/>
    <row r="589" ht="21.75" customHeight="1" x14ac:dyDescent="0.2"/>
    <row r="590" ht="21.75" customHeight="1" x14ac:dyDescent="0.2"/>
    <row r="591" ht="21.75" customHeight="1" x14ac:dyDescent="0.2"/>
    <row r="592" ht="21.75" customHeight="1" x14ac:dyDescent="0.2"/>
    <row r="593" ht="21.75" customHeight="1" x14ac:dyDescent="0.2"/>
    <row r="594" ht="21.75" customHeight="1" x14ac:dyDescent="0.2"/>
    <row r="595" ht="21.75" customHeight="1" x14ac:dyDescent="0.2"/>
    <row r="596" ht="21.75" customHeight="1" x14ac:dyDescent="0.2"/>
    <row r="597" ht="21.75" customHeight="1" x14ac:dyDescent="0.2"/>
    <row r="598" ht="21.75" customHeight="1" x14ac:dyDescent="0.2"/>
    <row r="599" ht="21.75" customHeight="1" x14ac:dyDescent="0.2"/>
    <row r="600" ht="21.75" customHeight="1" x14ac:dyDescent="0.2"/>
    <row r="601" ht="21.75" customHeight="1" x14ac:dyDescent="0.2"/>
    <row r="602" ht="21.75" customHeight="1" x14ac:dyDescent="0.2"/>
    <row r="603" ht="21.75" customHeight="1" x14ac:dyDescent="0.2"/>
    <row r="604" ht="21.75" customHeight="1" x14ac:dyDescent="0.2"/>
    <row r="605" ht="21.75" customHeight="1" x14ac:dyDescent="0.2"/>
    <row r="606" ht="21.75" customHeight="1" x14ac:dyDescent="0.2"/>
    <row r="607" ht="21.75" customHeight="1" x14ac:dyDescent="0.2"/>
    <row r="608" ht="21.75" customHeight="1" x14ac:dyDescent="0.2"/>
    <row r="609" ht="21.75" customHeight="1" x14ac:dyDescent="0.2"/>
    <row r="610" ht="21.75" customHeight="1" x14ac:dyDescent="0.2"/>
    <row r="611" ht="21.75" customHeight="1" x14ac:dyDescent="0.2"/>
    <row r="612" ht="21.75" customHeight="1" x14ac:dyDescent="0.2"/>
    <row r="613" ht="21.75" customHeight="1" x14ac:dyDescent="0.2"/>
    <row r="614" ht="21.75" customHeight="1" x14ac:dyDescent="0.2"/>
    <row r="615" ht="21.75" customHeight="1" x14ac:dyDescent="0.2"/>
    <row r="616" ht="21.75" customHeight="1" x14ac:dyDescent="0.2"/>
    <row r="617" ht="21.75" customHeight="1" x14ac:dyDescent="0.2"/>
    <row r="618" ht="21.75" customHeight="1" x14ac:dyDescent="0.2"/>
    <row r="619" ht="21.75" customHeight="1" x14ac:dyDescent="0.2"/>
    <row r="620" ht="21.75" customHeight="1" x14ac:dyDescent="0.2"/>
    <row r="621" ht="21.75" customHeight="1" x14ac:dyDescent="0.2"/>
    <row r="622" ht="21.75" customHeight="1" x14ac:dyDescent="0.2"/>
    <row r="623" ht="21.75" customHeight="1" x14ac:dyDescent="0.2"/>
    <row r="624" ht="21.75" customHeight="1" x14ac:dyDescent="0.2"/>
    <row r="625" ht="21.75" customHeight="1" x14ac:dyDescent="0.2"/>
    <row r="626" ht="21.75" customHeight="1" x14ac:dyDescent="0.2"/>
    <row r="627" ht="21.75" customHeight="1" x14ac:dyDescent="0.2"/>
    <row r="628" ht="21.75" customHeight="1" x14ac:dyDescent="0.2"/>
    <row r="629" ht="21.75" customHeight="1" x14ac:dyDescent="0.2"/>
    <row r="630" ht="21.75" customHeight="1" x14ac:dyDescent="0.2"/>
    <row r="631" ht="21.75" customHeight="1" x14ac:dyDescent="0.2"/>
    <row r="632" ht="21.75" customHeight="1" x14ac:dyDescent="0.2"/>
    <row r="633" ht="21.75" customHeight="1" x14ac:dyDescent="0.2"/>
    <row r="634" ht="21.75" customHeight="1" x14ac:dyDescent="0.2"/>
    <row r="635" ht="21.75" customHeight="1" x14ac:dyDescent="0.2"/>
    <row r="636" ht="21.75" customHeight="1" x14ac:dyDescent="0.2"/>
    <row r="637" ht="21.75" customHeight="1" x14ac:dyDescent="0.2"/>
    <row r="638" ht="21.75" customHeight="1" x14ac:dyDescent="0.2"/>
    <row r="639" ht="21.75" customHeight="1" x14ac:dyDescent="0.2"/>
    <row r="640" ht="21.75" customHeight="1" x14ac:dyDescent="0.2"/>
    <row r="641" ht="21.75" customHeight="1" x14ac:dyDescent="0.2"/>
    <row r="642" ht="21.75" customHeight="1" x14ac:dyDescent="0.2"/>
    <row r="643" ht="21.75" customHeight="1" x14ac:dyDescent="0.2"/>
    <row r="644" ht="21.75" customHeight="1" x14ac:dyDescent="0.2"/>
    <row r="645" ht="21.75" customHeight="1" x14ac:dyDescent="0.2"/>
    <row r="646" ht="21.75" customHeight="1" x14ac:dyDescent="0.2"/>
    <row r="647" ht="21.75" customHeight="1" x14ac:dyDescent="0.2"/>
    <row r="648" ht="21.75" customHeight="1" x14ac:dyDescent="0.2"/>
    <row r="649" ht="21.75" customHeight="1" x14ac:dyDescent="0.2"/>
    <row r="650" ht="21.75" customHeight="1" x14ac:dyDescent="0.2"/>
    <row r="651" ht="21.75" customHeight="1" x14ac:dyDescent="0.2"/>
    <row r="652" ht="21.75" customHeight="1" x14ac:dyDescent="0.2"/>
    <row r="653" ht="21.75" customHeight="1" x14ac:dyDescent="0.2"/>
    <row r="654" ht="21.75" customHeight="1" x14ac:dyDescent="0.2"/>
    <row r="655" ht="21.75" customHeight="1" x14ac:dyDescent="0.2"/>
    <row r="656" ht="21.75" customHeight="1" x14ac:dyDescent="0.2"/>
    <row r="657" ht="21.75" customHeight="1" x14ac:dyDescent="0.2"/>
    <row r="658" ht="21.75" customHeight="1" x14ac:dyDescent="0.2"/>
    <row r="659" ht="21.75" customHeight="1" x14ac:dyDescent="0.2"/>
    <row r="660" ht="21.75" customHeight="1" x14ac:dyDescent="0.2"/>
    <row r="661" ht="21.75" customHeight="1" x14ac:dyDescent="0.2"/>
    <row r="662" ht="21.75" customHeight="1" x14ac:dyDescent="0.2"/>
    <row r="663" ht="21.75" customHeight="1" x14ac:dyDescent="0.2"/>
    <row r="664" ht="21.75" customHeight="1" x14ac:dyDescent="0.2"/>
    <row r="665" ht="21.75" customHeight="1" x14ac:dyDescent="0.2"/>
    <row r="666" ht="21.75" customHeight="1" x14ac:dyDescent="0.2"/>
    <row r="667" ht="21.75" customHeight="1" x14ac:dyDescent="0.2"/>
    <row r="668" ht="21.75" customHeight="1" x14ac:dyDescent="0.2"/>
    <row r="669" ht="21.75" customHeight="1" x14ac:dyDescent="0.2"/>
    <row r="670" ht="21.75" customHeight="1" x14ac:dyDescent="0.2"/>
    <row r="671" ht="21.75" customHeight="1" x14ac:dyDescent="0.2"/>
    <row r="672" ht="21.75" customHeight="1" x14ac:dyDescent="0.2"/>
    <row r="673" ht="21.75" customHeight="1" x14ac:dyDescent="0.2"/>
    <row r="674" ht="21.75" customHeight="1" x14ac:dyDescent="0.2"/>
    <row r="675" ht="21.75" customHeight="1" x14ac:dyDescent="0.2"/>
    <row r="676" ht="21.75" customHeight="1" x14ac:dyDescent="0.2"/>
    <row r="677" ht="21.75" customHeight="1" x14ac:dyDescent="0.2"/>
    <row r="678" ht="21.75" customHeight="1" x14ac:dyDescent="0.2"/>
    <row r="679" ht="21.75" customHeight="1" x14ac:dyDescent="0.2"/>
    <row r="680" ht="21.75" customHeight="1" x14ac:dyDescent="0.2"/>
    <row r="681" ht="21.75" customHeight="1" x14ac:dyDescent="0.2"/>
    <row r="682" ht="21.75" customHeight="1" x14ac:dyDescent="0.2"/>
    <row r="683" ht="21.75" customHeight="1" x14ac:dyDescent="0.2"/>
    <row r="684" ht="21.75" customHeight="1" x14ac:dyDescent="0.2"/>
    <row r="685" ht="21.75" customHeight="1" x14ac:dyDescent="0.2"/>
    <row r="686" ht="21.75" customHeight="1" x14ac:dyDescent="0.2"/>
    <row r="687" ht="21.75" customHeight="1" x14ac:dyDescent="0.2"/>
    <row r="688" ht="21.75" customHeight="1" x14ac:dyDescent="0.2"/>
    <row r="689" ht="21.75" customHeight="1" x14ac:dyDescent="0.2"/>
    <row r="690" ht="21.75" customHeight="1" x14ac:dyDescent="0.2"/>
    <row r="691" ht="21.75" customHeight="1" x14ac:dyDescent="0.2"/>
    <row r="692" ht="21.75" customHeight="1" x14ac:dyDescent="0.2"/>
    <row r="693" ht="21.75" customHeight="1" x14ac:dyDescent="0.2"/>
    <row r="694" ht="21.75" customHeight="1" x14ac:dyDescent="0.2"/>
    <row r="695" ht="21.75" customHeight="1" x14ac:dyDescent="0.2"/>
    <row r="696" ht="21.75" customHeight="1" x14ac:dyDescent="0.2"/>
    <row r="697" ht="21.75" customHeight="1" x14ac:dyDescent="0.2"/>
    <row r="698" ht="21.75" customHeight="1" x14ac:dyDescent="0.2"/>
    <row r="699" ht="21.75" customHeight="1" x14ac:dyDescent="0.2"/>
    <row r="700" ht="21.75" customHeight="1" x14ac:dyDescent="0.2"/>
    <row r="701" ht="21.75" customHeight="1" x14ac:dyDescent="0.2"/>
    <row r="702" ht="21.75" customHeight="1" x14ac:dyDescent="0.2"/>
    <row r="703" ht="21.75" customHeight="1" x14ac:dyDescent="0.2"/>
    <row r="704" ht="21.75" customHeight="1" x14ac:dyDescent="0.2"/>
    <row r="705" ht="21.75" customHeight="1" x14ac:dyDescent="0.2"/>
    <row r="706" ht="21.75" customHeight="1" x14ac:dyDescent="0.2"/>
    <row r="707" ht="21.75" customHeight="1" x14ac:dyDescent="0.2"/>
    <row r="708" ht="21.75" customHeight="1" x14ac:dyDescent="0.2"/>
    <row r="709" ht="21.75" customHeight="1" x14ac:dyDescent="0.2"/>
    <row r="710" ht="21.75" customHeight="1" x14ac:dyDescent="0.2"/>
    <row r="711" ht="21.75" customHeight="1" x14ac:dyDescent="0.2"/>
    <row r="712" ht="21.75" customHeight="1" x14ac:dyDescent="0.2"/>
    <row r="713" ht="21.75" customHeight="1" x14ac:dyDescent="0.2"/>
    <row r="714" ht="21.75" customHeight="1" x14ac:dyDescent="0.2"/>
    <row r="715" ht="21.75" customHeight="1" x14ac:dyDescent="0.2"/>
    <row r="716" ht="21.75" customHeight="1" x14ac:dyDescent="0.2"/>
    <row r="717" ht="21.75" customHeight="1" x14ac:dyDescent="0.2"/>
    <row r="718" ht="21.75" customHeight="1" x14ac:dyDescent="0.2"/>
    <row r="719" ht="21.75" customHeight="1" x14ac:dyDescent="0.2"/>
    <row r="720" ht="21.75" customHeight="1" x14ac:dyDescent="0.2"/>
    <row r="721" ht="21.75" customHeight="1" x14ac:dyDescent="0.2"/>
    <row r="722" ht="21.75" customHeight="1" x14ac:dyDescent="0.2"/>
    <row r="723" ht="21.75" customHeight="1" x14ac:dyDescent="0.2"/>
    <row r="724" ht="21.75" customHeight="1" x14ac:dyDescent="0.2"/>
    <row r="725" ht="21.75" customHeight="1" x14ac:dyDescent="0.2"/>
    <row r="726" ht="21.75" customHeight="1" x14ac:dyDescent="0.2"/>
    <row r="727" ht="21.75" customHeight="1" x14ac:dyDescent="0.2"/>
    <row r="728" ht="21.75" customHeight="1" x14ac:dyDescent="0.2"/>
    <row r="729" ht="21.75" customHeight="1" x14ac:dyDescent="0.2"/>
    <row r="730" ht="21.75" customHeight="1" x14ac:dyDescent="0.2"/>
    <row r="731" ht="21.75" customHeight="1" x14ac:dyDescent="0.2"/>
    <row r="732" ht="21.75" customHeight="1" x14ac:dyDescent="0.2"/>
    <row r="733" ht="21.75" customHeight="1" x14ac:dyDescent="0.2"/>
    <row r="734" ht="21.75" customHeight="1" x14ac:dyDescent="0.2"/>
    <row r="735" ht="21.75" customHeight="1" x14ac:dyDescent="0.2"/>
    <row r="736" ht="21.75" customHeight="1" x14ac:dyDescent="0.2"/>
    <row r="737" ht="21.75" customHeight="1" x14ac:dyDescent="0.2"/>
    <row r="738" ht="21.75" customHeight="1" x14ac:dyDescent="0.2"/>
    <row r="739" ht="21.75" customHeight="1" x14ac:dyDescent="0.2"/>
    <row r="740" ht="21.75" customHeight="1" x14ac:dyDescent="0.2"/>
    <row r="741" ht="21.75" customHeight="1" x14ac:dyDescent="0.2"/>
    <row r="742" ht="21.75" customHeight="1" x14ac:dyDescent="0.2"/>
    <row r="743" ht="21.75" customHeight="1" x14ac:dyDescent="0.2"/>
    <row r="744" ht="21.75" customHeight="1" x14ac:dyDescent="0.2"/>
    <row r="745" ht="21.75" customHeight="1" x14ac:dyDescent="0.2"/>
    <row r="746" ht="21.75" customHeight="1" x14ac:dyDescent="0.2"/>
    <row r="747" ht="21.75" customHeight="1" x14ac:dyDescent="0.2"/>
    <row r="748" ht="21.75" customHeight="1" x14ac:dyDescent="0.2"/>
    <row r="749" ht="21.75" customHeight="1" x14ac:dyDescent="0.2"/>
    <row r="750" ht="21.75" customHeight="1" x14ac:dyDescent="0.2"/>
    <row r="751" ht="21.75" customHeight="1" x14ac:dyDescent="0.2"/>
    <row r="752" ht="21.75" customHeight="1" x14ac:dyDescent="0.2"/>
    <row r="753" ht="21.75" customHeight="1" x14ac:dyDescent="0.2"/>
    <row r="754" ht="21.75" customHeight="1" x14ac:dyDescent="0.2"/>
    <row r="755" ht="21.75" customHeight="1" x14ac:dyDescent="0.2"/>
    <row r="756" ht="21.75" customHeight="1" x14ac:dyDescent="0.2"/>
    <row r="757" ht="21.75" customHeight="1" x14ac:dyDescent="0.2"/>
    <row r="758" ht="21.75" customHeight="1" x14ac:dyDescent="0.2"/>
    <row r="759" ht="21.75" customHeight="1" x14ac:dyDescent="0.2"/>
    <row r="760" ht="21.75" customHeight="1" x14ac:dyDescent="0.2"/>
    <row r="761" ht="21.75" customHeight="1" x14ac:dyDescent="0.2"/>
    <row r="762" ht="21.75" customHeight="1" x14ac:dyDescent="0.2"/>
    <row r="763" ht="21.75" customHeight="1" x14ac:dyDescent="0.2"/>
    <row r="764" ht="21.75" customHeight="1" x14ac:dyDescent="0.2"/>
    <row r="765" ht="21.75" customHeight="1" x14ac:dyDescent="0.2"/>
    <row r="766" ht="21.75" customHeight="1" x14ac:dyDescent="0.2"/>
    <row r="767" ht="21.75" customHeight="1" x14ac:dyDescent="0.2"/>
    <row r="768" ht="21.75" customHeight="1" x14ac:dyDescent="0.2"/>
    <row r="769" ht="21.75" customHeight="1" x14ac:dyDescent="0.2"/>
    <row r="770" ht="21.75" customHeight="1" x14ac:dyDescent="0.2"/>
    <row r="771" ht="21.75" customHeight="1" x14ac:dyDescent="0.2"/>
    <row r="772" ht="21.75" customHeight="1" x14ac:dyDescent="0.2"/>
    <row r="773" ht="21.75" customHeight="1" x14ac:dyDescent="0.2"/>
    <row r="774" ht="21.75" customHeight="1" x14ac:dyDescent="0.2"/>
    <row r="775" ht="21.75" customHeight="1" x14ac:dyDescent="0.2"/>
    <row r="776" ht="21.75" customHeight="1" x14ac:dyDescent="0.2"/>
    <row r="777" ht="21.75" customHeight="1" x14ac:dyDescent="0.2"/>
    <row r="778" ht="21.75" customHeight="1" x14ac:dyDescent="0.2"/>
    <row r="779" ht="21.75" customHeight="1" x14ac:dyDescent="0.2"/>
    <row r="780" ht="21.75" customHeight="1" x14ac:dyDescent="0.2"/>
    <row r="781" ht="21.75" customHeight="1" x14ac:dyDescent="0.2"/>
    <row r="782" ht="21.75" customHeight="1" x14ac:dyDescent="0.2"/>
    <row r="783" ht="21.75" customHeight="1" x14ac:dyDescent="0.2"/>
    <row r="784" ht="21.75" customHeight="1" x14ac:dyDescent="0.2"/>
    <row r="785" ht="21.75" customHeight="1" x14ac:dyDescent="0.2"/>
    <row r="786" ht="21.75" customHeight="1" x14ac:dyDescent="0.2"/>
    <row r="787" ht="21.75" customHeight="1" x14ac:dyDescent="0.2"/>
    <row r="788" ht="21.75" customHeight="1" x14ac:dyDescent="0.2"/>
    <row r="789" ht="21.75" customHeight="1" x14ac:dyDescent="0.2"/>
    <row r="790" ht="21.75" customHeight="1" x14ac:dyDescent="0.2"/>
    <row r="791" ht="21.75" customHeight="1" x14ac:dyDescent="0.2"/>
    <row r="792" ht="21.75" customHeight="1" x14ac:dyDescent="0.2"/>
    <row r="793" ht="21.75" customHeight="1" x14ac:dyDescent="0.2"/>
    <row r="794" ht="21.75" customHeight="1" x14ac:dyDescent="0.2"/>
    <row r="795" ht="21.75" customHeight="1" x14ac:dyDescent="0.2"/>
    <row r="796" ht="21.75" customHeight="1" x14ac:dyDescent="0.2"/>
    <row r="797" ht="21.75" customHeight="1" x14ac:dyDescent="0.2"/>
    <row r="798" ht="21.75" customHeight="1" x14ac:dyDescent="0.2"/>
    <row r="799" ht="21.75" customHeight="1" x14ac:dyDescent="0.2"/>
    <row r="800" ht="21.75" customHeight="1" x14ac:dyDescent="0.2"/>
    <row r="801" ht="21.75" customHeight="1" x14ac:dyDescent="0.2"/>
    <row r="802" ht="21.75" customHeight="1" x14ac:dyDescent="0.2"/>
    <row r="803" ht="21.75" customHeight="1" x14ac:dyDescent="0.2"/>
    <row r="804" ht="21.75" customHeight="1" x14ac:dyDescent="0.2"/>
    <row r="805" ht="21.75" customHeight="1" x14ac:dyDescent="0.2"/>
    <row r="806" ht="21.75" customHeight="1" x14ac:dyDescent="0.2"/>
    <row r="807" ht="21.75" customHeight="1" x14ac:dyDescent="0.2"/>
    <row r="808" ht="21.75" customHeight="1" x14ac:dyDescent="0.2"/>
    <row r="809" ht="21.75" customHeight="1" x14ac:dyDescent="0.2"/>
    <row r="810" ht="21.75" customHeight="1" x14ac:dyDescent="0.2"/>
    <row r="811" ht="21.75" customHeight="1" x14ac:dyDescent="0.2"/>
    <row r="812" ht="21.75" customHeight="1" x14ac:dyDescent="0.2"/>
    <row r="813" ht="21.75" customHeight="1" x14ac:dyDescent="0.2"/>
    <row r="814" ht="21.75" customHeight="1" x14ac:dyDescent="0.2"/>
    <row r="815" ht="21.75" customHeight="1" x14ac:dyDescent="0.2"/>
    <row r="816" ht="21.75" customHeight="1" x14ac:dyDescent="0.2"/>
    <row r="817" ht="21.75" customHeight="1" x14ac:dyDescent="0.2"/>
    <row r="818" ht="21.75" customHeight="1" x14ac:dyDescent="0.2"/>
    <row r="819" ht="21.75" customHeight="1" x14ac:dyDescent="0.2"/>
    <row r="820" ht="21.75" customHeight="1" x14ac:dyDescent="0.2"/>
    <row r="821" ht="21.75" customHeight="1" x14ac:dyDescent="0.2"/>
    <row r="822" ht="21.75" customHeight="1" x14ac:dyDescent="0.2"/>
    <row r="823" ht="21.75" customHeight="1" x14ac:dyDescent="0.2"/>
    <row r="824" ht="21.75" customHeight="1" x14ac:dyDescent="0.2"/>
    <row r="825" ht="21.75" customHeight="1" x14ac:dyDescent="0.2"/>
    <row r="826" ht="21.75" customHeight="1" x14ac:dyDescent="0.2"/>
    <row r="827" ht="21.75" customHeight="1" x14ac:dyDescent="0.2"/>
    <row r="828" ht="21.75" customHeight="1" x14ac:dyDescent="0.2"/>
    <row r="829" ht="21.75" customHeight="1" x14ac:dyDescent="0.2"/>
    <row r="830" ht="21.75" customHeight="1" x14ac:dyDescent="0.2"/>
    <row r="831" ht="21.75" customHeight="1" x14ac:dyDescent="0.2"/>
    <row r="832" ht="21.75" customHeight="1" x14ac:dyDescent="0.2"/>
    <row r="833" ht="21.75" customHeight="1" x14ac:dyDescent="0.2"/>
    <row r="834" ht="21.75" customHeight="1" x14ac:dyDescent="0.2"/>
    <row r="835" ht="21.75" customHeight="1" x14ac:dyDescent="0.2"/>
    <row r="836" ht="21.75" customHeight="1" x14ac:dyDescent="0.2"/>
    <row r="837" ht="21.75" customHeight="1" x14ac:dyDescent="0.2"/>
    <row r="838" ht="21.75" customHeight="1" x14ac:dyDescent="0.2"/>
    <row r="839" ht="21.75" customHeight="1" x14ac:dyDescent="0.2"/>
    <row r="840" ht="21.75" customHeight="1" x14ac:dyDescent="0.2"/>
    <row r="841" ht="21.75" customHeight="1" x14ac:dyDescent="0.2"/>
    <row r="842" ht="21.75" customHeight="1" x14ac:dyDescent="0.2"/>
    <row r="843" ht="21.75" customHeight="1" x14ac:dyDescent="0.2"/>
    <row r="844" ht="21.75" customHeight="1" x14ac:dyDescent="0.2"/>
    <row r="845" ht="21.75" customHeight="1" x14ac:dyDescent="0.2"/>
    <row r="846" ht="21.75" customHeight="1" x14ac:dyDescent="0.2"/>
    <row r="847" ht="21.75" customHeight="1" x14ac:dyDescent="0.2"/>
    <row r="848" ht="21.75" customHeight="1" x14ac:dyDescent="0.2"/>
    <row r="849" ht="21.75" customHeight="1" x14ac:dyDescent="0.2"/>
    <row r="850" ht="21.75" customHeight="1" x14ac:dyDescent="0.2"/>
    <row r="851" ht="21.75" customHeight="1" x14ac:dyDescent="0.2"/>
    <row r="852" ht="21.75" customHeight="1" x14ac:dyDescent="0.2"/>
    <row r="853" ht="21.75" customHeight="1" x14ac:dyDescent="0.2"/>
    <row r="854" ht="21.75" customHeight="1" x14ac:dyDescent="0.2"/>
    <row r="855" ht="21.75" customHeight="1" x14ac:dyDescent="0.2"/>
    <row r="856" ht="21.75" customHeight="1" x14ac:dyDescent="0.2"/>
    <row r="857" ht="21.75" customHeight="1" x14ac:dyDescent="0.2"/>
    <row r="858" ht="21.75" customHeight="1" x14ac:dyDescent="0.2"/>
    <row r="859" ht="21.75" customHeight="1" x14ac:dyDescent="0.2"/>
    <row r="860" ht="21.75" customHeight="1" x14ac:dyDescent="0.2"/>
    <row r="861" ht="21.75" customHeight="1" x14ac:dyDescent="0.2"/>
    <row r="862" ht="21.75" customHeight="1" x14ac:dyDescent="0.2"/>
    <row r="863" ht="21.75" customHeight="1" x14ac:dyDescent="0.2"/>
    <row r="864" ht="21.75" customHeight="1" x14ac:dyDescent="0.2"/>
    <row r="865" ht="21.75" customHeight="1" x14ac:dyDescent="0.2"/>
    <row r="866" ht="21.75" customHeight="1" x14ac:dyDescent="0.2"/>
    <row r="867" ht="21.75" customHeight="1" x14ac:dyDescent="0.2"/>
    <row r="868" ht="21.75" customHeight="1" x14ac:dyDescent="0.2"/>
    <row r="869" ht="21.75" customHeight="1" x14ac:dyDescent="0.2"/>
    <row r="870" ht="21.75" customHeight="1" x14ac:dyDescent="0.2"/>
    <row r="871" ht="21.75" customHeight="1" x14ac:dyDescent="0.2"/>
    <row r="872" ht="21.75" customHeight="1" x14ac:dyDescent="0.2"/>
    <row r="873" ht="21.75" customHeight="1" x14ac:dyDescent="0.2"/>
    <row r="874" ht="21.75" customHeight="1" x14ac:dyDescent="0.2"/>
    <row r="875" ht="21.75" customHeight="1" x14ac:dyDescent="0.2"/>
    <row r="876" ht="21.75" customHeight="1" x14ac:dyDescent="0.2"/>
    <row r="877" ht="21.75" customHeight="1" x14ac:dyDescent="0.2"/>
    <row r="878" ht="21.75" customHeight="1" x14ac:dyDescent="0.2"/>
    <row r="879" ht="21.75" customHeight="1" x14ac:dyDescent="0.2"/>
    <row r="880" ht="21.75" customHeight="1" x14ac:dyDescent="0.2"/>
    <row r="881" ht="21.75" customHeight="1" x14ac:dyDescent="0.2"/>
    <row r="882" ht="21.75" customHeight="1" x14ac:dyDescent="0.2"/>
    <row r="883" ht="21.75" customHeight="1" x14ac:dyDescent="0.2"/>
    <row r="884" ht="21.75" customHeight="1" x14ac:dyDescent="0.2"/>
    <row r="885" ht="21.75" customHeight="1" x14ac:dyDescent="0.2"/>
    <row r="886" ht="21.75" customHeight="1" x14ac:dyDescent="0.2"/>
    <row r="887" ht="21.75" customHeight="1" x14ac:dyDescent="0.2"/>
    <row r="888" ht="21.75" customHeight="1" x14ac:dyDescent="0.2"/>
    <row r="889" ht="21.75" customHeight="1" x14ac:dyDescent="0.2"/>
    <row r="890" ht="21.75" customHeight="1" x14ac:dyDescent="0.2"/>
    <row r="891" ht="21.75" customHeight="1" x14ac:dyDescent="0.2"/>
    <row r="892" ht="21.75" customHeight="1" x14ac:dyDescent="0.2"/>
    <row r="893" ht="21.75" customHeight="1" x14ac:dyDescent="0.2"/>
    <row r="894" ht="21.75" customHeight="1" x14ac:dyDescent="0.2"/>
    <row r="895" ht="21.75" customHeight="1" x14ac:dyDescent="0.2"/>
    <row r="896" ht="21.75" customHeight="1" x14ac:dyDescent="0.2"/>
    <row r="897" ht="21.75" customHeight="1" x14ac:dyDescent="0.2"/>
    <row r="898" ht="21.75" customHeight="1" x14ac:dyDescent="0.2"/>
    <row r="899" ht="21.75" customHeight="1" x14ac:dyDescent="0.2"/>
    <row r="900" ht="21.75" customHeight="1" x14ac:dyDescent="0.2"/>
    <row r="901" ht="21.75" customHeight="1" x14ac:dyDescent="0.2"/>
    <row r="902" ht="21.75" customHeight="1" x14ac:dyDescent="0.2"/>
    <row r="903" ht="21.75" customHeight="1" x14ac:dyDescent="0.2"/>
    <row r="904" ht="21.75" customHeight="1" x14ac:dyDescent="0.2"/>
    <row r="905" ht="21.75" customHeight="1" x14ac:dyDescent="0.2"/>
    <row r="906" ht="21.75" customHeight="1" x14ac:dyDescent="0.2"/>
    <row r="907" ht="21.75" customHeight="1" x14ac:dyDescent="0.2"/>
    <row r="908" ht="21.75" customHeight="1" x14ac:dyDescent="0.2"/>
    <row r="909" ht="21.75" customHeight="1" x14ac:dyDescent="0.2"/>
    <row r="910" ht="21.75" customHeight="1" x14ac:dyDescent="0.2"/>
    <row r="911" ht="21.75" customHeight="1" x14ac:dyDescent="0.2"/>
    <row r="912" ht="21.75" customHeight="1" x14ac:dyDescent="0.2"/>
    <row r="913" ht="21.75" customHeight="1" x14ac:dyDescent="0.2"/>
    <row r="914" ht="21.75" customHeight="1" x14ac:dyDescent="0.2"/>
    <row r="915" ht="21.75" customHeight="1" x14ac:dyDescent="0.2"/>
    <row r="916" ht="21.75" customHeight="1" x14ac:dyDescent="0.2"/>
    <row r="917" ht="21.75" customHeight="1" x14ac:dyDescent="0.2"/>
  </sheetData>
  <sortState xmlns:xlrd2="http://schemas.microsoft.com/office/spreadsheetml/2017/richdata2" ref="BJ4:BJ10">
    <sortCondition ref="BJ4:BJ10"/>
  </sortState>
  <mergeCells count="542">
    <mergeCell ref="C54:D54"/>
    <mergeCell ref="E54:W54"/>
    <mergeCell ref="C55:D55"/>
    <mergeCell ref="E55:W55"/>
    <mergeCell ref="E56:F56"/>
    <mergeCell ref="C11:D11"/>
    <mergeCell ref="C12:D12"/>
    <mergeCell ref="R8:W8"/>
    <mergeCell ref="R9:W9"/>
    <mergeCell ref="O23:Q23"/>
    <mergeCell ref="S23:U23"/>
    <mergeCell ref="C10:E10"/>
    <mergeCell ref="E30:F30"/>
    <mergeCell ref="H30:I30"/>
    <mergeCell ref="K30:L30"/>
    <mergeCell ref="N30:O30"/>
    <mergeCell ref="Q30:R30"/>
    <mergeCell ref="C27:D27"/>
    <mergeCell ref="C28:D28"/>
    <mergeCell ref="C29:D29"/>
    <mergeCell ref="E34:H34"/>
    <mergeCell ref="I34:J34"/>
    <mergeCell ref="K34:L34"/>
    <mergeCell ref="E27:W27"/>
    <mergeCell ref="E28:W28"/>
    <mergeCell ref="E29:W29"/>
    <mergeCell ref="E39:H39"/>
    <mergeCell ref="E38:H38"/>
    <mergeCell ref="K37:L37"/>
    <mergeCell ref="K38:L38"/>
    <mergeCell ref="I37:J37"/>
    <mergeCell ref="I38:J38"/>
    <mergeCell ref="E37:H37"/>
    <mergeCell ref="N31:O31"/>
    <mergeCell ref="Q31:R31"/>
    <mergeCell ref="E35:H35"/>
    <mergeCell ref="I35:J35"/>
    <mergeCell ref="K35:L35"/>
    <mergeCell ref="E36:H36"/>
    <mergeCell ref="I36:J36"/>
    <mergeCell ref="K36:L36"/>
    <mergeCell ref="E31:F31"/>
    <mergeCell ref="H31:I31"/>
    <mergeCell ref="R48:V48"/>
    <mergeCell ref="R49:V49"/>
    <mergeCell ref="R50:V50"/>
    <mergeCell ref="C53:D53"/>
    <mergeCell ref="M37:S37"/>
    <mergeCell ref="T37:W37"/>
    <mergeCell ref="M38:S38"/>
    <mergeCell ref="T38:W38"/>
    <mergeCell ref="M39:S39"/>
    <mergeCell ref="T39:W39"/>
    <mergeCell ref="M40:S40"/>
    <mergeCell ref="T40:W40"/>
    <mergeCell ref="I39:J39"/>
    <mergeCell ref="K39:L39"/>
    <mergeCell ref="E40:H40"/>
    <mergeCell ref="I40:J40"/>
    <mergeCell ref="K40:L40"/>
    <mergeCell ref="E53:W53"/>
    <mergeCell ref="H56:I56"/>
    <mergeCell ref="K56:L56"/>
    <mergeCell ref="N56:O56"/>
    <mergeCell ref="Q56:R56"/>
    <mergeCell ref="E57:F57"/>
    <mergeCell ref="H57:I57"/>
    <mergeCell ref="K57:L57"/>
    <mergeCell ref="N57:O57"/>
    <mergeCell ref="Q57:R57"/>
    <mergeCell ref="E65:H65"/>
    <mergeCell ref="I65:J65"/>
    <mergeCell ref="K65:L65"/>
    <mergeCell ref="M65:S65"/>
    <mergeCell ref="T65:W65"/>
    <mergeCell ref="K64:L64"/>
    <mergeCell ref="M64:S64"/>
    <mergeCell ref="K60:L60"/>
    <mergeCell ref="M60:S60"/>
    <mergeCell ref="T60:W60"/>
    <mergeCell ref="T61:W61"/>
    <mergeCell ref="T62:W62"/>
    <mergeCell ref="T63:W63"/>
    <mergeCell ref="T64:W64"/>
    <mergeCell ref="E64:H64"/>
    <mergeCell ref="I64:J64"/>
    <mergeCell ref="H74:L74"/>
    <mergeCell ref="M74:Q74"/>
    <mergeCell ref="R74:V74"/>
    <mergeCell ref="C75:G75"/>
    <mergeCell ref="H75:L75"/>
    <mergeCell ref="M75:Q75"/>
    <mergeCell ref="R75:V75"/>
    <mergeCell ref="C68:W72"/>
    <mergeCell ref="E66:H66"/>
    <mergeCell ref="I66:J66"/>
    <mergeCell ref="K66:L66"/>
    <mergeCell ref="M66:S66"/>
    <mergeCell ref="T66:W66"/>
    <mergeCell ref="R11:W11"/>
    <mergeCell ref="R12:W12"/>
    <mergeCell ref="E4:G4"/>
    <mergeCell ref="C6:J6"/>
    <mergeCell ref="E8:G8"/>
    <mergeCell ref="E9:G9"/>
    <mergeCell ref="C7:D7"/>
    <mergeCell ref="C76:G76"/>
    <mergeCell ref="H76:L76"/>
    <mergeCell ref="M76:Q76"/>
    <mergeCell ref="R76:V76"/>
    <mergeCell ref="C14:J14"/>
    <mergeCell ref="C15:J23"/>
    <mergeCell ref="R15:W15"/>
    <mergeCell ref="R16:W16"/>
    <mergeCell ref="R17:W17"/>
    <mergeCell ref="R18:W18"/>
    <mergeCell ref="R19:W19"/>
    <mergeCell ref="R20:W20"/>
    <mergeCell ref="R21:W21"/>
    <mergeCell ref="M18:N18"/>
    <mergeCell ref="M19:N19"/>
    <mergeCell ref="M20:N20"/>
    <mergeCell ref="C74:G74"/>
    <mergeCell ref="M13:N13"/>
    <mergeCell ref="M14:N14"/>
    <mergeCell ref="M15:N15"/>
    <mergeCell ref="M16:N16"/>
    <mergeCell ref="M17:N17"/>
    <mergeCell ref="M6:W6"/>
    <mergeCell ref="E11:J11"/>
    <mergeCell ref="E12:J12"/>
    <mergeCell ref="C3:W3"/>
    <mergeCell ref="R13:W13"/>
    <mergeCell ref="R14:W14"/>
    <mergeCell ref="C8:D8"/>
    <mergeCell ref="C9:D9"/>
    <mergeCell ref="H7:J7"/>
    <mergeCell ref="H8:J8"/>
    <mergeCell ref="H9:J9"/>
    <mergeCell ref="E7:G7"/>
    <mergeCell ref="C4:D4"/>
    <mergeCell ref="M9:N9"/>
    <mergeCell ref="M10:N10"/>
    <mergeCell ref="M11:N11"/>
    <mergeCell ref="M12:N12"/>
    <mergeCell ref="R7:W7"/>
    <mergeCell ref="R10:W10"/>
    <mergeCell ref="M22:N22"/>
    <mergeCell ref="C32:E32"/>
    <mergeCell ref="C58:E58"/>
    <mergeCell ref="C52:W52"/>
    <mergeCell ref="C26:W26"/>
    <mergeCell ref="I33:J33"/>
    <mergeCell ref="K33:L33"/>
    <mergeCell ref="E33:H33"/>
    <mergeCell ref="M34:S34"/>
    <mergeCell ref="T34:W34"/>
    <mergeCell ref="M35:S35"/>
    <mergeCell ref="T35:W35"/>
    <mergeCell ref="M36:S36"/>
    <mergeCell ref="T36:W36"/>
    <mergeCell ref="C48:G48"/>
    <mergeCell ref="H48:L48"/>
    <mergeCell ref="C49:G49"/>
    <mergeCell ref="C50:G50"/>
    <mergeCell ref="H49:L49"/>
    <mergeCell ref="H50:L50"/>
    <mergeCell ref="M48:Q48"/>
    <mergeCell ref="M49:Q49"/>
    <mergeCell ref="K31:L31"/>
    <mergeCell ref="M50:Q50"/>
    <mergeCell ref="E59:H59"/>
    <mergeCell ref="I59:J59"/>
    <mergeCell ref="K59:L59"/>
    <mergeCell ref="E63:H63"/>
    <mergeCell ref="I63:J63"/>
    <mergeCell ref="K63:L63"/>
    <mergeCell ref="M63:S63"/>
    <mergeCell ref="E62:H62"/>
    <mergeCell ref="I62:J62"/>
    <mergeCell ref="K62:L62"/>
    <mergeCell ref="M62:S62"/>
    <mergeCell ref="E61:H61"/>
    <mergeCell ref="I61:J61"/>
    <mergeCell ref="K61:L61"/>
    <mergeCell ref="M61:S61"/>
    <mergeCell ref="E60:H60"/>
    <mergeCell ref="I60:J60"/>
    <mergeCell ref="Y26:AS26"/>
    <mergeCell ref="Y27:Z27"/>
    <mergeCell ref="AA27:AS27"/>
    <mergeCell ref="Y28:Z28"/>
    <mergeCell ref="AA28:AS28"/>
    <mergeCell ref="Y29:Z29"/>
    <mergeCell ref="AA29:AS29"/>
    <mergeCell ref="AA30:AB30"/>
    <mergeCell ref="AD30:AE30"/>
    <mergeCell ref="AG30:AH30"/>
    <mergeCell ref="AJ30:AK30"/>
    <mergeCell ref="AM30:AN30"/>
    <mergeCell ref="AA31:AB31"/>
    <mergeCell ref="AD31:AE31"/>
    <mergeCell ref="AG31:AH31"/>
    <mergeCell ref="AJ31:AK31"/>
    <mergeCell ref="AM31:AN31"/>
    <mergeCell ref="Y32:AA32"/>
    <mergeCell ref="AA33:AD33"/>
    <mergeCell ref="AE33:AF33"/>
    <mergeCell ref="AG33:AH33"/>
    <mergeCell ref="AA34:AD34"/>
    <mergeCell ref="AE34:AF34"/>
    <mergeCell ref="AG34:AH34"/>
    <mergeCell ref="AI34:AO34"/>
    <mergeCell ref="AP34:AS34"/>
    <mergeCell ref="AA35:AD35"/>
    <mergeCell ref="AE35:AF35"/>
    <mergeCell ref="AG35:AH35"/>
    <mergeCell ref="AI35:AO35"/>
    <mergeCell ref="AP35:AS35"/>
    <mergeCell ref="AA36:AD36"/>
    <mergeCell ref="AE36:AF36"/>
    <mergeCell ref="AG36:AH36"/>
    <mergeCell ref="AI36:AO36"/>
    <mergeCell ref="AP36:AS36"/>
    <mergeCell ref="AA37:AD37"/>
    <mergeCell ref="AE37:AF37"/>
    <mergeCell ref="AG37:AH37"/>
    <mergeCell ref="AI37:AO37"/>
    <mergeCell ref="AP37:AS37"/>
    <mergeCell ref="AA38:AD38"/>
    <mergeCell ref="AE38:AF38"/>
    <mergeCell ref="AG38:AH38"/>
    <mergeCell ref="AI38:AO38"/>
    <mergeCell ref="AP38:AS38"/>
    <mergeCell ref="AA39:AD39"/>
    <mergeCell ref="AE39:AF39"/>
    <mergeCell ref="AG39:AH39"/>
    <mergeCell ref="AI39:AO39"/>
    <mergeCell ref="AP39:AS39"/>
    <mergeCell ref="Y48:AC48"/>
    <mergeCell ref="AD48:AH48"/>
    <mergeCell ref="AI48:AM48"/>
    <mergeCell ref="AN48:AR48"/>
    <mergeCell ref="Y49:AC49"/>
    <mergeCell ref="AD49:AH49"/>
    <mergeCell ref="AI49:AM49"/>
    <mergeCell ref="AN49:AR49"/>
    <mergeCell ref="AA40:AD40"/>
    <mergeCell ref="AE40:AF40"/>
    <mergeCell ref="AG40:AH40"/>
    <mergeCell ref="AI40:AO40"/>
    <mergeCell ref="AP40:AS40"/>
    <mergeCell ref="AA60:AD60"/>
    <mergeCell ref="AE60:AF60"/>
    <mergeCell ref="AG60:AH60"/>
    <mergeCell ref="AI60:AO60"/>
    <mergeCell ref="AP60:AS60"/>
    <mergeCell ref="Y55:Z55"/>
    <mergeCell ref="AA55:AS55"/>
    <mergeCell ref="AA56:AB56"/>
    <mergeCell ref="AD56:AE56"/>
    <mergeCell ref="AG56:AH56"/>
    <mergeCell ref="AJ56:AK56"/>
    <mergeCell ref="AM56:AN56"/>
    <mergeCell ref="AA57:AB57"/>
    <mergeCell ref="AD57:AE57"/>
    <mergeCell ref="AG57:AH57"/>
    <mergeCell ref="AJ57:AK57"/>
    <mergeCell ref="AM57:AN57"/>
    <mergeCell ref="AA61:AD61"/>
    <mergeCell ref="AE61:AF61"/>
    <mergeCell ref="AG61:AH61"/>
    <mergeCell ref="AI61:AO61"/>
    <mergeCell ref="AP61:AS61"/>
    <mergeCell ref="AA62:AD62"/>
    <mergeCell ref="AE62:AF62"/>
    <mergeCell ref="AG62:AH62"/>
    <mergeCell ref="AI62:AO62"/>
    <mergeCell ref="AP62:AS62"/>
    <mergeCell ref="AA63:AD63"/>
    <mergeCell ref="AE63:AF63"/>
    <mergeCell ref="AG63:AH63"/>
    <mergeCell ref="AI63:AO63"/>
    <mergeCell ref="AP63:AS63"/>
    <mergeCell ref="AA64:AD64"/>
    <mergeCell ref="AE64:AF64"/>
    <mergeCell ref="AG64:AH64"/>
    <mergeCell ref="AI64:AO64"/>
    <mergeCell ref="AP64:AS64"/>
    <mergeCell ref="Y74:AC74"/>
    <mergeCell ref="AD74:AH74"/>
    <mergeCell ref="AI74:AM74"/>
    <mergeCell ref="AN74:AR74"/>
    <mergeCell ref="Y68:AS72"/>
    <mergeCell ref="AA65:AD65"/>
    <mergeCell ref="AE65:AF65"/>
    <mergeCell ref="AG65:AH65"/>
    <mergeCell ref="AI65:AO65"/>
    <mergeCell ref="AP65:AS65"/>
    <mergeCell ref="AA66:AD66"/>
    <mergeCell ref="AE66:AF66"/>
    <mergeCell ref="AG66:AH66"/>
    <mergeCell ref="AI66:AO66"/>
    <mergeCell ref="AP66:AS66"/>
    <mergeCell ref="Y75:AC75"/>
    <mergeCell ref="AD75:AH75"/>
    <mergeCell ref="AI75:AM75"/>
    <mergeCell ref="AN75:AR75"/>
    <mergeCell ref="Y76:AC76"/>
    <mergeCell ref="AD76:AH76"/>
    <mergeCell ref="AI76:AM76"/>
    <mergeCell ref="AN76:AR76"/>
    <mergeCell ref="C78:W78"/>
    <mergeCell ref="C79:D79"/>
    <mergeCell ref="E79:W79"/>
    <mergeCell ref="C80:D80"/>
    <mergeCell ref="E80:W80"/>
    <mergeCell ref="C81:D81"/>
    <mergeCell ref="E81:W81"/>
    <mergeCell ref="E82:F82"/>
    <mergeCell ref="H82:I82"/>
    <mergeCell ref="K82:L82"/>
    <mergeCell ref="N82:O82"/>
    <mergeCell ref="Q82:R82"/>
    <mergeCell ref="M85:S85"/>
    <mergeCell ref="E83:F83"/>
    <mergeCell ref="H83:I83"/>
    <mergeCell ref="K83:L83"/>
    <mergeCell ref="N83:O83"/>
    <mergeCell ref="Q83:R83"/>
    <mergeCell ref="C84:E84"/>
    <mergeCell ref="E85:H85"/>
    <mergeCell ref="I85:J85"/>
    <mergeCell ref="K85:L85"/>
    <mergeCell ref="E86:H86"/>
    <mergeCell ref="I86:J86"/>
    <mergeCell ref="K86:L86"/>
    <mergeCell ref="M86:S86"/>
    <mergeCell ref="T86:W86"/>
    <mergeCell ref="E87:H87"/>
    <mergeCell ref="I87:J87"/>
    <mergeCell ref="K87:L87"/>
    <mergeCell ref="M87:S87"/>
    <mergeCell ref="T87:W87"/>
    <mergeCell ref="E88:H88"/>
    <mergeCell ref="I88:J88"/>
    <mergeCell ref="K88:L88"/>
    <mergeCell ref="M88:S88"/>
    <mergeCell ref="T88:W88"/>
    <mergeCell ref="E89:H89"/>
    <mergeCell ref="I89:J89"/>
    <mergeCell ref="K89:L89"/>
    <mergeCell ref="M89:S89"/>
    <mergeCell ref="T89:W89"/>
    <mergeCell ref="E92:H92"/>
    <mergeCell ref="I92:J92"/>
    <mergeCell ref="K92:L92"/>
    <mergeCell ref="M92:S92"/>
    <mergeCell ref="T92:W92"/>
    <mergeCell ref="E90:H90"/>
    <mergeCell ref="I90:J90"/>
    <mergeCell ref="K90:L90"/>
    <mergeCell ref="M90:S90"/>
    <mergeCell ref="T90:W90"/>
    <mergeCell ref="E91:H91"/>
    <mergeCell ref="I91:J91"/>
    <mergeCell ref="K91:L91"/>
    <mergeCell ref="M91:S91"/>
    <mergeCell ref="T91:W91"/>
    <mergeCell ref="C100:G100"/>
    <mergeCell ref="H100:L100"/>
    <mergeCell ref="M100:Q100"/>
    <mergeCell ref="R100:V100"/>
    <mergeCell ref="C101:G101"/>
    <mergeCell ref="H101:L101"/>
    <mergeCell ref="M101:Q101"/>
    <mergeCell ref="R101:V101"/>
    <mergeCell ref="C94:W98"/>
    <mergeCell ref="C102:G102"/>
    <mergeCell ref="H102:L102"/>
    <mergeCell ref="M102:Q102"/>
    <mergeCell ref="R102:V102"/>
    <mergeCell ref="Y78:AS78"/>
    <mergeCell ref="Y79:Z79"/>
    <mergeCell ref="AA79:AS79"/>
    <mergeCell ref="Y80:Z80"/>
    <mergeCell ref="AA80:AS80"/>
    <mergeCell ref="Y81:Z81"/>
    <mergeCell ref="AA81:AS81"/>
    <mergeCell ref="AA82:AB82"/>
    <mergeCell ref="AD82:AE82"/>
    <mergeCell ref="AG82:AH82"/>
    <mergeCell ref="AJ82:AK82"/>
    <mergeCell ref="AM82:AN82"/>
    <mergeCell ref="AA83:AB83"/>
    <mergeCell ref="AD83:AE83"/>
    <mergeCell ref="AG83:AH83"/>
    <mergeCell ref="AJ83:AK83"/>
    <mergeCell ref="AM83:AN83"/>
    <mergeCell ref="Y84:AA84"/>
    <mergeCell ref="AA85:AD85"/>
    <mergeCell ref="AE85:AF85"/>
    <mergeCell ref="AG85:AH85"/>
    <mergeCell ref="AA86:AD86"/>
    <mergeCell ref="AE86:AF86"/>
    <mergeCell ref="AG86:AH86"/>
    <mergeCell ref="AI86:AO86"/>
    <mergeCell ref="AP86:AS86"/>
    <mergeCell ref="AA87:AD87"/>
    <mergeCell ref="AE87:AF87"/>
    <mergeCell ref="AG87:AH87"/>
    <mergeCell ref="AI87:AO87"/>
    <mergeCell ref="AP87:AS87"/>
    <mergeCell ref="AI85:AO85"/>
    <mergeCell ref="AA88:AD88"/>
    <mergeCell ref="AE88:AF88"/>
    <mergeCell ref="AG88:AH88"/>
    <mergeCell ref="AI88:AO88"/>
    <mergeCell ref="AP88:AS88"/>
    <mergeCell ref="AA89:AD89"/>
    <mergeCell ref="AE89:AF89"/>
    <mergeCell ref="AG89:AH89"/>
    <mergeCell ref="AI89:AO89"/>
    <mergeCell ref="AP89:AS89"/>
    <mergeCell ref="AA92:AD92"/>
    <mergeCell ref="AE92:AF92"/>
    <mergeCell ref="AG92:AH92"/>
    <mergeCell ref="AI92:AO92"/>
    <mergeCell ref="AP92:AS92"/>
    <mergeCell ref="AA90:AD90"/>
    <mergeCell ref="AE90:AF90"/>
    <mergeCell ref="AG90:AH90"/>
    <mergeCell ref="AI90:AO90"/>
    <mergeCell ref="AP90:AS90"/>
    <mergeCell ref="AA91:AD91"/>
    <mergeCell ref="AE91:AF91"/>
    <mergeCell ref="AG91:AH91"/>
    <mergeCell ref="AI91:AO91"/>
    <mergeCell ref="AP91:AS91"/>
    <mergeCell ref="Y100:AC100"/>
    <mergeCell ref="AD100:AH100"/>
    <mergeCell ref="AI100:AM100"/>
    <mergeCell ref="AN100:AR100"/>
    <mergeCell ref="Y101:AC101"/>
    <mergeCell ref="AD101:AH101"/>
    <mergeCell ref="AI101:AM101"/>
    <mergeCell ref="AN101:AR101"/>
    <mergeCell ref="Y94:AS98"/>
    <mergeCell ref="Y102:AC102"/>
    <mergeCell ref="AD102:AH102"/>
    <mergeCell ref="AI102:AM102"/>
    <mergeCell ref="AN102:AR102"/>
    <mergeCell ref="Y1:AS1"/>
    <mergeCell ref="Y2:Z2"/>
    <mergeCell ref="AA2:AS2"/>
    <mergeCell ref="Y3:Z3"/>
    <mergeCell ref="AA3:AS3"/>
    <mergeCell ref="Y4:Z4"/>
    <mergeCell ref="AA4:AS4"/>
    <mergeCell ref="AA5:AB5"/>
    <mergeCell ref="AD5:AE5"/>
    <mergeCell ref="AG5:AH5"/>
    <mergeCell ref="AJ5:AK5"/>
    <mergeCell ref="AM5:AN5"/>
    <mergeCell ref="AA6:AB6"/>
    <mergeCell ref="AD6:AE6"/>
    <mergeCell ref="AG6:AH6"/>
    <mergeCell ref="AJ6:AK6"/>
    <mergeCell ref="AM6:AN6"/>
    <mergeCell ref="Y7:AA7"/>
    <mergeCell ref="AA8:AD8"/>
    <mergeCell ref="AE8:AF8"/>
    <mergeCell ref="AG8:AH8"/>
    <mergeCell ref="AA9:AD9"/>
    <mergeCell ref="AE9:AF9"/>
    <mergeCell ref="AG9:AH9"/>
    <mergeCell ref="AI9:AO9"/>
    <mergeCell ref="AP9:AS9"/>
    <mergeCell ref="AA10:AD10"/>
    <mergeCell ref="AE10:AF10"/>
    <mergeCell ref="AG10:AH10"/>
    <mergeCell ref="AI10:AO10"/>
    <mergeCell ref="AP10:AS10"/>
    <mergeCell ref="AI8:AO8"/>
    <mergeCell ref="AA11:AD11"/>
    <mergeCell ref="AE11:AF11"/>
    <mergeCell ref="AG11:AH11"/>
    <mergeCell ref="AI11:AO11"/>
    <mergeCell ref="AP11:AS11"/>
    <mergeCell ref="AA12:AD12"/>
    <mergeCell ref="AE12:AF12"/>
    <mergeCell ref="AG12:AH12"/>
    <mergeCell ref="AI12:AO12"/>
    <mergeCell ref="AP12:AS12"/>
    <mergeCell ref="AA15:AD15"/>
    <mergeCell ref="AE15:AF15"/>
    <mergeCell ref="AG15:AH15"/>
    <mergeCell ref="AI15:AO15"/>
    <mergeCell ref="AP15:AS15"/>
    <mergeCell ref="AA13:AD13"/>
    <mergeCell ref="AE13:AF13"/>
    <mergeCell ref="AG13:AH13"/>
    <mergeCell ref="AI13:AO13"/>
    <mergeCell ref="AP13:AS13"/>
    <mergeCell ref="AA14:AD14"/>
    <mergeCell ref="AE14:AF14"/>
    <mergeCell ref="AG14:AH14"/>
    <mergeCell ref="AI14:AO14"/>
    <mergeCell ref="AP14:AS14"/>
    <mergeCell ref="Y23:AC23"/>
    <mergeCell ref="AD23:AH23"/>
    <mergeCell ref="AI23:AM23"/>
    <mergeCell ref="AN23:AR23"/>
    <mergeCell ref="Y24:AC24"/>
    <mergeCell ref="AD24:AH24"/>
    <mergeCell ref="AI24:AM24"/>
    <mergeCell ref="AN24:AR24"/>
    <mergeCell ref="Y17:AS21"/>
    <mergeCell ref="Y25:AC25"/>
    <mergeCell ref="AD25:AH25"/>
    <mergeCell ref="AI25:AM25"/>
    <mergeCell ref="AN25:AR25"/>
    <mergeCell ref="AI59:AO59"/>
    <mergeCell ref="AP59:AS59"/>
    <mergeCell ref="M59:S59"/>
    <mergeCell ref="M33:S33"/>
    <mergeCell ref="AI33:AO33"/>
    <mergeCell ref="Y42:AS46"/>
    <mergeCell ref="C42:W46"/>
    <mergeCell ref="Y58:AA58"/>
    <mergeCell ref="AA59:AD59"/>
    <mergeCell ref="AE59:AF59"/>
    <mergeCell ref="AG59:AH59"/>
    <mergeCell ref="Y50:AC50"/>
    <mergeCell ref="AD50:AH50"/>
    <mergeCell ref="AI50:AM50"/>
    <mergeCell ref="AN50:AR50"/>
    <mergeCell ref="Y52:AS52"/>
    <mergeCell ref="Y53:Z53"/>
    <mergeCell ref="AA53:AS53"/>
    <mergeCell ref="Y54:Z54"/>
    <mergeCell ref="AA54:AS54"/>
  </mergeCells>
  <phoneticPr fontId="21" type="noConversion"/>
  <dataValidations count="4">
    <dataValidation type="list" allowBlank="1" showErrorMessage="1" promptTitle="Select Faction" sqref="E4:G4" xr:uid="{EB7A1293-2520-494E-88C4-81B529E3993F}">
      <formula1>faction</formula1>
    </dataValidation>
    <dataValidation type="list" allowBlank="1" showInputMessage="1" showErrorMessage="1" sqref="E34:H40 AA34:AD40 AA9:AD15 AA60:AD66 E60:H66 E86:H92 AA86:AD92" xr:uid="{85417B2E-EC80-48AB-967C-E92D48B6871D}">
      <formula1>reserve_wargear</formula1>
    </dataValidation>
    <dataValidation type="list" allowBlank="1" showInputMessage="1" showErrorMessage="1" sqref="E27:W27 AA27:AS27 AA2:AS2" xr:uid="{D0584D92-AA1C-4D5C-A9F2-4F6D02E9AC69}">
      <formula1>reserve_elite</formula1>
    </dataValidation>
    <dataValidation type="list" allowBlank="1" showInputMessage="1" showErrorMessage="1" sqref="E53:W53 AA53:AS53 E79:W79 AA79:AS79" xr:uid="{6D89CC22-3CED-47CE-9754-6DF6D2D5E490}">
      <formula1>reserve_troop</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45E27-53D8-4281-AD24-D9F48B8B34B3}">
  <sheetPr>
    <tabColor theme="1" tint="0.14999847407452621"/>
  </sheetPr>
  <dimension ref="A1:AC121"/>
  <sheetViews>
    <sheetView zoomScaleNormal="100" workbookViewId="0">
      <selection activeCell="J6" sqref="J6"/>
    </sheetView>
  </sheetViews>
  <sheetFormatPr defaultRowHeight="12.75" x14ac:dyDescent="0.2"/>
  <cols>
    <col min="1" max="2" width="2.85546875" style="248" customWidth="1"/>
    <col min="3" max="9" width="9.140625" style="89"/>
    <col min="10" max="10" width="58.28515625" style="89" customWidth="1"/>
    <col min="11" max="11" width="14.140625" style="89" customWidth="1"/>
    <col min="12" max="12" width="9.85546875" style="89" customWidth="1"/>
    <col min="13" max="14" width="9.140625" style="89"/>
    <col min="15" max="15" width="93.140625" style="89" customWidth="1"/>
    <col min="16" max="16" width="78.85546875" style="89" customWidth="1"/>
    <col min="17" max="17" width="34.140625" style="89" customWidth="1"/>
    <col min="18" max="16384" width="9.140625" style="89"/>
  </cols>
  <sheetData>
    <row r="1" spans="1:29" ht="27" x14ac:dyDescent="0.35">
      <c r="A1" s="239"/>
      <c r="B1" s="240"/>
      <c r="C1" s="94"/>
      <c r="D1" s="94"/>
      <c r="E1" s="94"/>
      <c r="F1" s="94"/>
      <c r="G1" s="95"/>
      <c r="H1" s="96"/>
      <c r="I1" s="93"/>
      <c r="J1" s="214" t="s">
        <v>718</v>
      </c>
      <c r="AB1" s="185" t="str" cm="1">
        <f t="array" aca="1" ref="AB1" ca="1">IFERROR(INDEX(_xlfn._xlws.FILTER(J6:J121, R6:R121="Elite"), 0),"")</f>
        <v/>
      </c>
      <c r="AC1" s="244" t="str" cm="1">
        <f t="array" aca="1" ref="AC1" ca="1">IFERROR(INDEX(_xlfn._xlws.FILTER(J6:J121, R6:R121="Troop"), 0),"")</f>
        <v/>
      </c>
    </row>
    <row r="2" spans="1:29" ht="27" x14ac:dyDescent="0.35">
      <c r="A2" s="239"/>
      <c r="B2" s="240"/>
      <c r="C2" s="408" t="s">
        <v>841</v>
      </c>
      <c r="D2" s="409"/>
      <c r="E2" s="409"/>
      <c r="F2" s="409"/>
      <c r="G2" s="409"/>
      <c r="H2" s="410"/>
      <c r="I2" s="226"/>
      <c r="J2" s="215"/>
      <c r="O2" s="244"/>
      <c r="P2" s="244"/>
      <c r="AB2" s="244"/>
      <c r="AC2" s="244"/>
    </row>
    <row r="3" spans="1:29" ht="27" x14ac:dyDescent="0.35">
      <c r="A3" s="239"/>
      <c r="B3" s="240"/>
      <c r="C3" s="224" t="s">
        <v>842</v>
      </c>
      <c r="D3" s="411">
        <f>SUM('Warband Sheet'!E8-A4-'Reserve Wargear'!A4)</f>
        <v>700</v>
      </c>
      <c r="E3" s="411"/>
      <c r="F3" s="225" t="s">
        <v>3</v>
      </c>
      <c r="G3" s="412">
        <f>SUM('Warband Sheet'!H8-B4-'Reserve Wargear'!B4)</f>
        <v>0</v>
      </c>
      <c r="H3" s="412"/>
      <c r="I3" s="227"/>
      <c r="J3" s="215"/>
      <c r="AB3" s="244"/>
      <c r="AC3" s="244"/>
    </row>
    <row r="4" spans="1:29" ht="21" thickBot="1" x14ac:dyDescent="0.35">
      <c r="A4" s="239">
        <f>SUM(A5:A999)</f>
        <v>0</v>
      </c>
      <c r="B4" s="240">
        <f>SUM(B5:B999)</f>
        <v>0</v>
      </c>
      <c r="C4" s="242"/>
      <c r="D4" s="242"/>
      <c r="E4" s="242"/>
      <c r="F4" s="243"/>
      <c r="G4" s="242"/>
      <c r="H4" s="100"/>
      <c r="I4" s="223" t="s">
        <v>976</v>
      </c>
      <c r="J4" s="210"/>
      <c r="AB4" s="244"/>
      <c r="AC4" s="244"/>
    </row>
    <row r="5" spans="1:29" ht="16.5" thickBot="1" x14ac:dyDescent="0.25">
      <c r="A5" s="239"/>
      <c r="B5" s="240"/>
      <c r="C5" s="236" t="s">
        <v>716</v>
      </c>
      <c r="D5" s="237" t="s">
        <v>975</v>
      </c>
      <c r="E5" s="237" t="s">
        <v>715</v>
      </c>
      <c r="F5" s="237" t="s">
        <v>717</v>
      </c>
      <c r="G5" s="237" t="s">
        <v>12</v>
      </c>
      <c r="H5" s="237" t="s">
        <v>3</v>
      </c>
      <c r="I5" s="237" t="s">
        <v>977</v>
      </c>
      <c r="J5" s="237" t="s">
        <v>4</v>
      </c>
      <c r="K5" s="237" t="s">
        <v>800</v>
      </c>
      <c r="L5" s="237" t="s">
        <v>8</v>
      </c>
      <c r="M5" s="237" t="s">
        <v>9</v>
      </c>
      <c r="N5" s="237" t="s">
        <v>125</v>
      </c>
      <c r="O5" s="237" t="s">
        <v>21</v>
      </c>
      <c r="P5" s="237" t="s">
        <v>15</v>
      </c>
      <c r="Q5" s="237" t="s">
        <v>6</v>
      </c>
      <c r="R5" s="238" t="s">
        <v>5</v>
      </c>
      <c r="AB5" s="244"/>
      <c r="AC5" s="244"/>
    </row>
    <row r="6" spans="1:29" ht="15.75" x14ac:dyDescent="0.2">
      <c r="A6" s="239" t="str">
        <f>IFERROR(IF(C6&lt;&gt;"", G6 * IF(I6&lt;&gt;"", I6, 1), ""),0)</f>
        <v/>
      </c>
      <c r="B6" s="240" t="str">
        <f>IFERROR(IF(C6&lt;&gt;"", H6 * IF(I6&lt;&gt;"", I6, 1), ""),0)</f>
        <v/>
      </c>
      <c r="C6" s="228"/>
      <c r="D6" s="229"/>
      <c r="E6" s="228"/>
      <c r="F6" s="228"/>
      <c r="G6" s="230" t="str">
        <f ca="1">IFERROR(INDEX(INDIRECT("'" &amp; 'Warband Sheet'!$E$4 &amp; " Troops'!A$2:A$200"), MATCH(J6, INDIRECT("'" &amp; 'Warband Sheet'!$E$4 &amp; " Troops'!C$2:C$200"), 0)), "")</f>
        <v/>
      </c>
      <c r="H6" s="230" t="str">
        <f ca="1">IFERROR(INDEX(INDIRECT("'" &amp; 'Warband Sheet'!$E$4 &amp; " Troops'!B$2:B$200"), MATCH(J6, INDIRECT("'" &amp; 'Warband Sheet'!$E$4 &amp; " Troops'!C$2:C$200"), 0)), "")</f>
        <v/>
      </c>
      <c r="I6" s="231"/>
      <c r="J6" s="249"/>
      <c r="K6" s="250" t="str">
        <f ca="1">IFERROR(INDEX(INDIRECT("'" &amp; 'Warband Sheet'!$E$4 &amp; " Troops'!D$2:D$200"), MATCH($J6, INDIRECT("'" &amp; 'Warband Sheet'!$E$4 &amp; " Troops'!$C$2:$C$200"), 0)), "")</f>
        <v/>
      </c>
      <c r="L6" s="250" t="str">
        <f ca="1">IFERROR(INDEX(INDIRECT("'" &amp; 'Warband Sheet'!$E$4 &amp; " Troops'!E$2:E$200"), MATCH($J6, INDIRECT("'" &amp; 'Warband Sheet'!$E$4 &amp; " Troops'!$C$2:$C$200"), 0)), "")</f>
        <v/>
      </c>
      <c r="M6" s="250" t="str">
        <f ca="1">IFERROR(INDEX(INDIRECT("'" &amp; 'Warband Sheet'!$E$4 &amp; " Troops'!f$2:f$200"), MATCH($J6, INDIRECT("'" &amp; 'Warband Sheet'!$E$4 &amp; " Troops'!$C$2:$C$200"), 0)), "")</f>
        <v/>
      </c>
      <c r="N6" s="250" t="str">
        <f ca="1">IFERROR(INDEX(INDIRECT("'" &amp; 'Warband Sheet'!$E$4 &amp; " Troops'!g$2:g$200"), MATCH($J6, INDIRECT("'" &amp; 'Warband Sheet'!$E$4 &amp; " Troops'!$C$2:$C$200"), 0)), "")</f>
        <v/>
      </c>
      <c r="O6" s="251" t="str">
        <f ca="1">IFERROR(INDEX(INDIRECT("'" &amp; 'Warband Sheet'!$E$4 &amp; " Troops'!i$2:i$200"), MATCH($J6, INDIRECT("'" &amp; 'Warband Sheet'!$E$4 &amp; " Troops'!$C$2:$C$200"), 0)), "")</f>
        <v/>
      </c>
      <c r="P6" s="251" t="str">
        <f ca="1">IFERROR(INDEX(INDIRECT("'" &amp; 'Warband Sheet'!$E$4 &amp; " Troops'!j$2:j$200"), MATCH($J6, INDIRECT("'" &amp; 'Warband Sheet'!$E$4 &amp; " Troops'!$C$2:$C$200"), 0)), "")</f>
        <v/>
      </c>
      <c r="Q6" s="250" t="str">
        <f ca="1">IFERROR(INDEX(INDIRECT("'" &amp; 'Warband Sheet'!$E$4 &amp; " Troops'!k$2:k$200"), MATCH($J6, INDIRECT("'" &amp; 'Warband Sheet'!$E$4 &amp; " Troops'!$C$2:$C$200"), 0)), "")</f>
        <v/>
      </c>
      <c r="R6" s="250" t="str">
        <f ca="1">IFERROR(INDEX(INDIRECT("'" &amp; 'Warband Sheet'!$E$4 &amp; " Troops'!n$2:n$200"), MATCH($J6, INDIRECT("'" &amp; 'Warband Sheet'!$E$4 &amp; " Troops'!$C$2:$C$200"), 0)), "")</f>
        <v/>
      </c>
      <c r="AB6" s="244"/>
      <c r="AC6" s="244"/>
    </row>
    <row r="7" spans="1:29" ht="15.75" x14ac:dyDescent="0.2">
      <c r="A7" s="239" t="str">
        <f t="shared" ref="A7:A70" si="0">IFERROR(IF(C7&lt;&gt;"", G7 * IF(I7&lt;&gt;"", I7, 1), ""),0)</f>
        <v/>
      </c>
      <c r="B7" s="240" t="str">
        <f t="shared" ref="B7:B70" si="1">IFERROR(IF(C7&lt;&gt;"", H7 * IF(I7&lt;&gt;"", I7, 1), ""),0)</f>
        <v/>
      </c>
      <c r="C7" s="218"/>
      <c r="D7" s="219"/>
      <c r="E7" s="218"/>
      <c r="F7" s="218"/>
      <c r="G7" s="230" t="str">
        <f ca="1">IFERROR(INDEX(INDIRECT("'" &amp; 'Warband Sheet'!E$4 &amp; " Troops'!A$2:A$200"), MATCH(J7, INDIRECT("'" &amp; 'Warband Sheet'!E$4 &amp; " Troops'!C$2:C$200"), 0)), "")</f>
        <v/>
      </c>
      <c r="H7" s="230" t="str">
        <f ca="1">IFERROR(INDEX(INDIRECT("'" &amp; 'Warband Sheet'!$E$4 &amp; " Troops'!B$2:B$200"), MATCH(J7, INDIRECT("'" &amp; 'Warband Sheet'!$E$4 &amp; " Troops'!C$2:C$200"), 0)), "")</f>
        <v/>
      </c>
      <c r="I7" s="222"/>
      <c r="J7" s="247"/>
      <c r="K7" s="245" t="str">
        <f ca="1">IFERROR(INDEX(INDIRECT("'" &amp; 'Warband Sheet'!$E$4 &amp; " Troops'!D$2:D$200"), MATCH($J7, INDIRECT("'" &amp; 'Warband Sheet'!$E$4 &amp; " Troops'!$C$2:$C$200"), 0)), "")</f>
        <v/>
      </c>
      <c r="L7" s="245" t="str">
        <f ca="1">IFERROR(INDEX(INDIRECT("'" &amp; 'Warband Sheet'!$E$4 &amp; " Troops'!E$2:E$200"), MATCH($J7, INDIRECT("'" &amp; 'Warband Sheet'!$E$4 &amp; " Troops'!$C$2:$C$200"), 0)), "")</f>
        <v/>
      </c>
      <c r="M7" s="245" t="str">
        <f ca="1">IFERROR(INDEX(INDIRECT("'" &amp; 'Warband Sheet'!$E$4 &amp; " Troops'!f$2:f$200"), MATCH($J7, INDIRECT("'" &amp; 'Warband Sheet'!$E$4 &amp; " Troops'!$C$2:$C$200"), 0)), "")</f>
        <v/>
      </c>
      <c r="N7" s="245" t="str">
        <f ca="1">IFERROR(INDEX(INDIRECT("'" &amp; 'Warband Sheet'!$E$4 &amp; " Troops'!g$2:g$200"), MATCH($J7, INDIRECT("'" &amp; 'Warband Sheet'!$E$4 &amp; " Troops'!$C$2:$C$200"), 0)), "")</f>
        <v/>
      </c>
      <c r="O7" s="246" t="str">
        <f ca="1">IFERROR(INDEX(INDIRECT("'" &amp; 'Warband Sheet'!$E$4 &amp; " Troops'!i$2:i$200"), MATCH($J7, INDIRECT("'" &amp; 'Warband Sheet'!$E$4 &amp; " Troops'!$C$2:$C$200"), 0)), "")</f>
        <v/>
      </c>
      <c r="P7" s="246" t="str">
        <f ca="1">IFERROR(INDEX(INDIRECT("'" &amp; 'Warband Sheet'!$E$4 &amp; " Troops'!j$2:j$200"), MATCH($J7, INDIRECT("'" &amp; 'Warband Sheet'!$E$4 &amp; " Troops'!$C$2:$C$200"), 0)), "")</f>
        <v/>
      </c>
      <c r="Q7" s="245" t="str">
        <f ca="1">IFERROR(INDEX(INDIRECT("'" &amp; 'Warband Sheet'!$E$4 &amp; " Troops'!k$2:k$200"), MATCH($J7, INDIRECT("'" &amp; 'Warband Sheet'!$E$4 &amp; " Troops'!$C$2:$C$200"), 0)), "")</f>
        <v/>
      </c>
      <c r="R7" s="245"/>
      <c r="AB7" s="244"/>
      <c r="AC7" s="244"/>
    </row>
    <row r="8" spans="1:29" ht="15.75" x14ac:dyDescent="0.2">
      <c r="A8" s="239" t="str">
        <f t="shared" si="0"/>
        <v/>
      </c>
      <c r="B8" s="240" t="str">
        <f t="shared" si="1"/>
        <v/>
      </c>
      <c r="C8" s="218"/>
      <c r="D8" s="219"/>
      <c r="E8" s="218"/>
      <c r="F8" s="218"/>
      <c r="G8" s="230" t="str">
        <f ca="1">IFERROR(INDEX(INDIRECT("'" &amp; 'Warband Sheet'!E$4 &amp; " Troops'!A$2:A$200"), MATCH(J8, INDIRECT("'" &amp; 'Warband Sheet'!E$4 &amp; " Troops'!C$2:C$200"), 0)), "")</f>
        <v/>
      </c>
      <c r="H8" s="230" t="str">
        <f ca="1">IFERROR(INDEX(INDIRECT("'" &amp; 'Warband Sheet'!$E$4 &amp; " Troops'!B$2:B$200"), MATCH(J8, INDIRECT("'" &amp; 'Warband Sheet'!$E$4 &amp; " Troops'!C$2:C$200"), 0)), "")</f>
        <v/>
      </c>
      <c r="I8" s="222"/>
      <c r="J8" s="247"/>
      <c r="K8" s="245" t="str">
        <f ca="1">IFERROR(INDEX(INDIRECT("'" &amp; 'Warband Sheet'!$E$4 &amp; " Troops'!D$2:D$200"), MATCH($J8, INDIRECT("'" &amp; 'Warband Sheet'!$E$4 &amp; " Troops'!$C$2:$C$200"), 0)), "")</f>
        <v/>
      </c>
      <c r="L8" s="245" t="str">
        <f ca="1">IFERROR(INDEX(INDIRECT("'" &amp; 'Warband Sheet'!$E$4 &amp; " Troops'!E$2:E$200"), MATCH($J8, INDIRECT("'" &amp; 'Warband Sheet'!$E$4 &amp; " Troops'!$C$2:$C$200"), 0)), "")</f>
        <v/>
      </c>
      <c r="M8" s="245" t="str">
        <f ca="1">IFERROR(INDEX(INDIRECT("'" &amp; 'Warband Sheet'!$E$4 &amp; " Troops'!f$2:f$200"), MATCH($J8, INDIRECT("'" &amp; 'Warband Sheet'!$E$4 &amp; " Troops'!$C$2:$C$200"), 0)), "")</f>
        <v/>
      </c>
      <c r="N8" s="245" t="str">
        <f ca="1">IFERROR(INDEX(INDIRECT("'" &amp; 'Warband Sheet'!$E$4 &amp; " Troops'!g$2:g$200"), MATCH($J8, INDIRECT("'" &amp; 'Warband Sheet'!$E$4 &amp; " Troops'!$C$2:$C$200"), 0)), "")</f>
        <v/>
      </c>
      <c r="O8" s="246" t="str">
        <f ca="1">IFERROR(INDEX(INDIRECT("'" &amp; 'Warband Sheet'!$E$4 &amp; " Troops'!i$2:i$200"), MATCH($J8, INDIRECT("'" &amp; 'Warband Sheet'!$E$4 &amp; " Troops'!$C$2:$C$200"), 0)), "")</f>
        <v/>
      </c>
      <c r="P8" s="246" t="str">
        <f ca="1">IFERROR(INDEX(INDIRECT("'" &amp; 'Warband Sheet'!$E$4 &amp; " Troops'!j$2:j$200"), MATCH($J8, INDIRECT("'" &amp; 'Warband Sheet'!$E$4 &amp; " Troops'!$C$2:$C$200"), 0)), "")</f>
        <v/>
      </c>
      <c r="Q8" s="245" t="str">
        <f ca="1">IFERROR(INDEX(INDIRECT("'" &amp; 'Warband Sheet'!$E$4 &amp; " Troops'!k$2:k$200"), MATCH($J8, INDIRECT("'" &amp; 'Warband Sheet'!$E$4 &amp; " Troops'!$C$2:$C$200"), 0)), "")</f>
        <v/>
      </c>
      <c r="R8" s="245"/>
    </row>
    <row r="9" spans="1:29" ht="15.75" x14ac:dyDescent="0.2">
      <c r="A9" s="239" t="str">
        <f t="shared" si="0"/>
        <v/>
      </c>
      <c r="B9" s="240" t="str">
        <f t="shared" si="1"/>
        <v/>
      </c>
      <c r="C9" s="218"/>
      <c r="D9" s="219"/>
      <c r="E9" s="218"/>
      <c r="F9" s="218"/>
      <c r="G9" s="230" t="str">
        <f ca="1">IFERROR(INDEX(INDIRECT("'" &amp; 'Warband Sheet'!E$4 &amp; " Troops'!A$2:A$200"), MATCH(J9, INDIRECT("'" &amp; 'Warband Sheet'!E$4 &amp; " Troops'!C$2:C$200"), 0)), "")</f>
        <v/>
      </c>
      <c r="H9" s="230" t="str">
        <f ca="1">IFERROR(INDEX(INDIRECT("'" &amp; 'Warband Sheet'!$E$4 &amp; " Troops'!B$2:B$200"), MATCH(J9, INDIRECT("'" &amp; 'Warband Sheet'!$E$4 &amp; " Troops'!C$2:C$200"), 0)), "")</f>
        <v/>
      </c>
      <c r="I9" s="222"/>
      <c r="J9" s="247"/>
      <c r="K9" s="245" t="str">
        <f ca="1">IFERROR(INDEX(INDIRECT("'" &amp; 'Warband Sheet'!$E$4 &amp; " Troops'!D$2:D$200"), MATCH($J9, INDIRECT("'" &amp; 'Warband Sheet'!$E$4 &amp; " Troops'!$C$2:$C$200"), 0)), "")</f>
        <v/>
      </c>
      <c r="L9" s="245" t="str">
        <f ca="1">IFERROR(INDEX(INDIRECT("'" &amp; 'Warband Sheet'!$E$4 &amp; " Troops'!E$2:E$200"), MATCH($J9, INDIRECT("'" &amp; 'Warband Sheet'!$E$4 &amp; " Troops'!$C$2:$C$200"), 0)), "")</f>
        <v/>
      </c>
      <c r="M9" s="245" t="str">
        <f ca="1">IFERROR(INDEX(INDIRECT("'" &amp; 'Warband Sheet'!$E$4 &amp; " Troops'!f$2:f$200"), MATCH($J9, INDIRECT("'" &amp; 'Warband Sheet'!$E$4 &amp; " Troops'!$C$2:$C$200"), 0)), "")</f>
        <v/>
      </c>
      <c r="N9" s="245" t="str">
        <f ca="1">IFERROR(INDEX(INDIRECT("'" &amp; 'Warband Sheet'!$E$4 &amp; " Troops'!g$2:g$200"), MATCH($J9, INDIRECT("'" &amp; 'Warband Sheet'!$E$4 &amp; " Troops'!$C$2:$C$200"), 0)), "")</f>
        <v/>
      </c>
      <c r="O9" s="246" t="str">
        <f ca="1">IFERROR(INDEX(INDIRECT("'" &amp; 'Warband Sheet'!$E$4 &amp; " Troops'!i$2:i$200"), MATCH($J9, INDIRECT("'" &amp; 'Warband Sheet'!$E$4 &amp; " Troops'!$C$2:$C$200"), 0)), "")</f>
        <v/>
      </c>
      <c r="P9" s="246" t="str">
        <f ca="1">IFERROR(INDEX(INDIRECT("'" &amp; 'Warband Sheet'!$E$4 &amp; " Troops'!j$2:j$200"), MATCH($J9, INDIRECT("'" &amp; 'Warband Sheet'!$E$4 &amp; " Troops'!$C$2:$C$200"), 0)), "")</f>
        <v/>
      </c>
      <c r="Q9" s="245" t="str">
        <f ca="1">IFERROR(INDEX(INDIRECT("'" &amp; 'Warband Sheet'!$E$4 &amp; " Troops'!k$2:k$200"), MATCH($J9, INDIRECT("'" &amp; 'Warband Sheet'!$E$4 &amp; " Troops'!$C$2:$C$200"), 0)), "")</f>
        <v/>
      </c>
      <c r="R9" s="245"/>
    </row>
    <row r="10" spans="1:29" ht="15.75" x14ac:dyDescent="0.2">
      <c r="A10" s="239" t="str">
        <f t="shared" si="0"/>
        <v/>
      </c>
      <c r="B10" s="240" t="str">
        <f t="shared" si="1"/>
        <v/>
      </c>
      <c r="C10" s="218"/>
      <c r="D10" s="219"/>
      <c r="E10" s="218"/>
      <c r="F10" s="218"/>
      <c r="G10" s="230" t="str">
        <f ca="1">IFERROR(INDEX(INDIRECT("'" &amp; 'Warband Sheet'!E$4 &amp; " Troops'!A$2:A$200"), MATCH(J10, INDIRECT("'" &amp; 'Warband Sheet'!E$4 &amp; " Troops'!C$2:C$200"), 0)), "")</f>
        <v/>
      </c>
      <c r="H10" s="230" t="str">
        <f ca="1">IFERROR(INDEX(INDIRECT("'" &amp; 'Warband Sheet'!$E$4 &amp; " Troops'!B$2:B$200"), MATCH(J10, INDIRECT("'" &amp; 'Warband Sheet'!$E$4 &amp; " Troops'!C$2:C$200"), 0)), "")</f>
        <v/>
      </c>
      <c r="I10" s="222"/>
      <c r="J10" s="247"/>
      <c r="K10" s="245" t="str">
        <f ca="1">IFERROR(INDEX(INDIRECT("'" &amp; 'Warband Sheet'!$E$4 &amp; " Troops'!D$2:D$200"), MATCH($J10, INDIRECT("'" &amp; 'Warband Sheet'!$E$4 &amp; " Troops'!$C$2:$C$200"), 0)), "")</f>
        <v/>
      </c>
      <c r="L10" s="245" t="str">
        <f ca="1">IFERROR(INDEX(INDIRECT("'" &amp; 'Warband Sheet'!$E$4 &amp; " Troops'!E$2:E$200"), MATCH($J10, INDIRECT("'" &amp; 'Warband Sheet'!$E$4 &amp; " Troops'!$C$2:$C$200"), 0)), "")</f>
        <v/>
      </c>
      <c r="M10" s="245" t="str">
        <f ca="1">IFERROR(INDEX(INDIRECT("'" &amp; 'Warband Sheet'!$E$4 &amp; " Troops'!f$2:f$200"), MATCH($J10, INDIRECT("'" &amp; 'Warband Sheet'!$E$4 &amp; " Troops'!$C$2:$C$200"), 0)), "")</f>
        <v/>
      </c>
      <c r="N10" s="245" t="str">
        <f ca="1">IFERROR(INDEX(INDIRECT("'" &amp; 'Warband Sheet'!$E$4 &amp; " Troops'!g$2:g$200"), MATCH($J10, INDIRECT("'" &amp; 'Warband Sheet'!$E$4 &amp; " Troops'!$C$2:$C$200"), 0)), "")</f>
        <v/>
      </c>
      <c r="O10" s="246" t="str">
        <f ca="1">IFERROR(INDEX(INDIRECT("'" &amp; 'Warband Sheet'!$E$4 &amp; " Troops'!i$2:i$200"), MATCH($J10, INDIRECT("'" &amp; 'Warband Sheet'!$E$4 &amp; " Troops'!$C$2:$C$200"), 0)), "")</f>
        <v/>
      </c>
      <c r="P10" s="246" t="str">
        <f ca="1">IFERROR(INDEX(INDIRECT("'" &amp; 'Warband Sheet'!$E$4 &amp; " Troops'!j$2:j$200"), MATCH($J10, INDIRECT("'" &amp; 'Warband Sheet'!$E$4 &amp; " Troops'!$C$2:$C$200"), 0)), "")</f>
        <v/>
      </c>
      <c r="Q10" s="245" t="str">
        <f ca="1">IFERROR(INDEX(INDIRECT("'" &amp; 'Warband Sheet'!$E$4 &amp; " Troops'!k$2:k$200"), MATCH($J10, INDIRECT("'" &amp; 'Warband Sheet'!$E$4 &amp; " Troops'!$C$2:$C$200"), 0)), "")</f>
        <v/>
      </c>
      <c r="R10" s="245"/>
    </row>
    <row r="11" spans="1:29" ht="15.75" x14ac:dyDescent="0.2">
      <c r="A11" s="239" t="str">
        <f t="shared" si="0"/>
        <v/>
      </c>
      <c r="B11" s="240" t="str">
        <f t="shared" si="1"/>
        <v/>
      </c>
      <c r="C11" s="218"/>
      <c r="D11" s="219"/>
      <c r="E11" s="218"/>
      <c r="F11" s="218"/>
      <c r="G11" s="230" t="str">
        <f ca="1">IFERROR(INDEX(INDIRECT("'" &amp; 'Warband Sheet'!E$4 &amp; " Troops'!A$2:A$200"), MATCH(J11, INDIRECT("'" &amp; 'Warband Sheet'!E$4 &amp; " Troops'!C$2:C$200"), 0)), "")</f>
        <v/>
      </c>
      <c r="H11" s="230" t="str">
        <f ca="1">IFERROR(INDEX(INDIRECT("'" &amp; 'Warband Sheet'!$E$4 &amp; " Troops'!B$2:B$200"), MATCH(J11, INDIRECT("'" &amp; 'Warband Sheet'!$E$4 &amp; " Troops'!C$2:C$200"), 0)), "")</f>
        <v/>
      </c>
      <c r="I11" s="222"/>
      <c r="J11" s="247"/>
      <c r="K11" s="245" t="str">
        <f ca="1">IFERROR(INDEX(INDIRECT("'" &amp; 'Warband Sheet'!$E$4 &amp; " Troops'!D$2:D$200"), MATCH($J11, INDIRECT("'" &amp; 'Warband Sheet'!$E$4 &amp; " Troops'!$C$2:$C$200"), 0)), "")</f>
        <v/>
      </c>
      <c r="L11" s="245" t="str">
        <f ca="1">IFERROR(INDEX(INDIRECT("'" &amp; 'Warband Sheet'!$E$4 &amp; " Troops'!E$2:E$200"), MATCH($J11, INDIRECT("'" &amp; 'Warband Sheet'!$E$4 &amp; " Troops'!$C$2:$C$200"), 0)), "")</f>
        <v/>
      </c>
      <c r="M11" s="245" t="str">
        <f ca="1">IFERROR(INDEX(INDIRECT("'" &amp; 'Warband Sheet'!$E$4 &amp; " Troops'!f$2:f$200"), MATCH($J11, INDIRECT("'" &amp; 'Warband Sheet'!$E$4 &amp; " Troops'!$C$2:$C$200"), 0)), "")</f>
        <v/>
      </c>
      <c r="N11" s="245" t="str">
        <f ca="1">IFERROR(INDEX(INDIRECT("'" &amp; 'Warband Sheet'!$E$4 &amp; " Troops'!g$2:g$200"), MATCH($J11, INDIRECT("'" &amp; 'Warband Sheet'!$E$4 &amp; " Troops'!$C$2:$C$200"), 0)), "")</f>
        <v/>
      </c>
      <c r="O11" s="246" t="str">
        <f ca="1">IFERROR(INDEX(INDIRECT("'" &amp; 'Warband Sheet'!$E$4 &amp; " Troops'!i$2:i$200"), MATCH($J11, INDIRECT("'" &amp; 'Warband Sheet'!$E$4 &amp; " Troops'!$C$2:$C$200"), 0)), "")</f>
        <v/>
      </c>
      <c r="P11" s="246" t="str">
        <f ca="1">IFERROR(INDEX(INDIRECT("'" &amp; 'Warband Sheet'!$E$4 &amp; " Troops'!j$2:j$200"), MATCH($J11, INDIRECT("'" &amp; 'Warband Sheet'!$E$4 &amp; " Troops'!$C$2:$C$200"), 0)), "")</f>
        <v/>
      </c>
      <c r="Q11" s="245" t="str">
        <f ca="1">IFERROR(INDEX(INDIRECT("'" &amp; 'Warband Sheet'!$E$4 &amp; " Troops'!k$2:k$200"), MATCH($J11, INDIRECT("'" &amp; 'Warband Sheet'!$E$4 &amp; " Troops'!$C$2:$C$200"), 0)), "")</f>
        <v/>
      </c>
      <c r="R11" s="245"/>
    </row>
    <row r="12" spans="1:29" ht="15.75" x14ac:dyDescent="0.2">
      <c r="A12" s="239" t="str">
        <f t="shared" si="0"/>
        <v/>
      </c>
      <c r="B12" s="240" t="str">
        <f t="shared" si="1"/>
        <v/>
      </c>
      <c r="C12" s="218"/>
      <c r="D12" s="219"/>
      <c r="E12" s="218"/>
      <c r="F12" s="218"/>
      <c r="G12" s="230" t="str">
        <f ca="1">IFERROR(INDEX(INDIRECT("'" &amp; 'Warband Sheet'!E$4 &amp; " Troops'!A$2:A$200"), MATCH(J12, INDIRECT("'" &amp; 'Warband Sheet'!E$4 &amp; " Troops'!C$2:C$200"), 0)), "")</f>
        <v/>
      </c>
      <c r="H12" s="230" t="str">
        <f ca="1">IFERROR(INDEX(INDIRECT("'" &amp; 'Warband Sheet'!$E$4 &amp; " Troops'!B$2:B$200"), MATCH(J12, INDIRECT("'" &amp; 'Warband Sheet'!$E$4 &amp; " Troops'!C$2:C$200"), 0)), "")</f>
        <v/>
      </c>
      <c r="I12" s="222"/>
      <c r="J12" s="247"/>
      <c r="K12" s="245" t="str">
        <f ca="1">IFERROR(INDEX(INDIRECT("'" &amp; 'Warband Sheet'!$E$4 &amp; " Troops'!D$2:D$200"), MATCH($J12, INDIRECT("'" &amp; 'Warband Sheet'!$E$4 &amp; " Troops'!$C$2:$C$200"), 0)), "")</f>
        <v/>
      </c>
      <c r="L12" s="245" t="str">
        <f ca="1">IFERROR(INDEX(INDIRECT("'" &amp; 'Warband Sheet'!$E$4 &amp; " Troops'!E$2:E$200"), MATCH($J12, INDIRECT("'" &amp; 'Warband Sheet'!$E$4 &amp; " Troops'!$C$2:$C$200"), 0)), "")</f>
        <v/>
      </c>
      <c r="M12" s="245" t="str">
        <f ca="1">IFERROR(INDEX(INDIRECT("'" &amp; 'Warband Sheet'!$E$4 &amp; " Troops'!f$2:f$200"), MATCH($J12, INDIRECT("'" &amp; 'Warband Sheet'!$E$4 &amp; " Troops'!$C$2:$C$200"), 0)), "")</f>
        <v/>
      </c>
      <c r="N12" s="245" t="str">
        <f ca="1">IFERROR(INDEX(INDIRECT("'" &amp; 'Warband Sheet'!$E$4 &amp; " Troops'!g$2:g$200"), MATCH($J12, INDIRECT("'" &amp; 'Warband Sheet'!$E$4 &amp; " Troops'!$C$2:$C$200"), 0)), "")</f>
        <v/>
      </c>
      <c r="O12" s="246" t="str">
        <f ca="1">IFERROR(INDEX(INDIRECT("'" &amp; 'Warband Sheet'!$E$4 &amp; " Troops'!i$2:i$200"), MATCH($J12, INDIRECT("'" &amp; 'Warband Sheet'!$E$4 &amp; " Troops'!$C$2:$C$200"), 0)), "")</f>
        <v/>
      </c>
      <c r="P12" s="246" t="str">
        <f ca="1">IFERROR(INDEX(INDIRECT("'" &amp; 'Warband Sheet'!$E$4 &amp; " Troops'!j$2:j$200"), MATCH($J12, INDIRECT("'" &amp; 'Warband Sheet'!$E$4 &amp; " Troops'!$C$2:$C$200"), 0)), "")</f>
        <v/>
      </c>
      <c r="Q12" s="245" t="str">
        <f ca="1">IFERROR(INDEX(INDIRECT("'" &amp; 'Warband Sheet'!$E$4 &amp; " Troops'!k$2:k$200"), MATCH($J12, INDIRECT("'" &amp; 'Warband Sheet'!$E$4 &amp; " Troops'!$C$2:$C$200"), 0)), "")</f>
        <v/>
      </c>
      <c r="R12" s="245"/>
    </row>
    <row r="13" spans="1:29" ht="15.75" x14ac:dyDescent="0.2">
      <c r="A13" s="239" t="str">
        <f t="shared" si="0"/>
        <v/>
      </c>
      <c r="B13" s="240" t="str">
        <f t="shared" si="1"/>
        <v/>
      </c>
      <c r="C13" s="220"/>
      <c r="D13" s="219"/>
      <c r="E13" s="218"/>
      <c r="F13" s="220"/>
      <c r="G13" s="230" t="str">
        <f ca="1">IFERROR(INDEX(INDIRECT("'" &amp; 'Warband Sheet'!E$4 &amp; " Troops'!A$2:A$200"), MATCH(J13, INDIRECT("'" &amp; 'Warband Sheet'!E$4 &amp; " Troops'!C$2:C$200"), 0)), "")</f>
        <v/>
      </c>
      <c r="H13" s="230" t="str">
        <f ca="1">IFERROR(INDEX(INDIRECT("'" &amp; 'Warband Sheet'!$E$4 &amp; " Troops'!B$2:B$200"), MATCH(J13, INDIRECT("'" &amp; 'Warband Sheet'!$E$4 &amp; " Troops'!C$2:C$200"), 0)), "")</f>
        <v/>
      </c>
      <c r="I13" s="222"/>
      <c r="J13" s="247"/>
      <c r="K13" s="245" t="str">
        <f ca="1">IFERROR(INDEX(INDIRECT("'" &amp; 'Warband Sheet'!$E$4 &amp; " Troops'!D$2:D$200"), MATCH($J13, INDIRECT("'" &amp; 'Warband Sheet'!$E$4 &amp; " Troops'!$C$2:$C$200"), 0)), "")</f>
        <v/>
      </c>
      <c r="L13" s="245" t="str">
        <f ca="1">IFERROR(INDEX(INDIRECT("'" &amp; 'Warband Sheet'!$E$4 &amp; " Troops'!E$2:E$200"), MATCH($J13, INDIRECT("'" &amp; 'Warband Sheet'!$E$4 &amp; " Troops'!$C$2:$C$200"), 0)), "")</f>
        <v/>
      </c>
      <c r="M13" s="245" t="str">
        <f ca="1">IFERROR(INDEX(INDIRECT("'" &amp; 'Warband Sheet'!$E$4 &amp; " Troops'!f$2:f$200"), MATCH($J13, INDIRECT("'" &amp; 'Warband Sheet'!$E$4 &amp; " Troops'!$C$2:$C$200"), 0)), "")</f>
        <v/>
      </c>
      <c r="N13" s="245" t="str">
        <f ca="1">IFERROR(INDEX(INDIRECT("'" &amp; 'Warband Sheet'!$E$4 &amp; " Troops'!g$2:g$200"), MATCH($J13, INDIRECT("'" &amp; 'Warband Sheet'!$E$4 &amp; " Troops'!$C$2:$C$200"), 0)), "")</f>
        <v/>
      </c>
      <c r="O13" s="246" t="str">
        <f ca="1">IFERROR(INDEX(INDIRECT("'" &amp; 'Warband Sheet'!$E$4 &amp; " Troops'!i$2:i$200"), MATCH($J13, INDIRECT("'" &amp; 'Warband Sheet'!$E$4 &amp; " Troops'!$C$2:$C$200"), 0)), "")</f>
        <v/>
      </c>
      <c r="P13" s="246" t="str">
        <f ca="1">IFERROR(INDEX(INDIRECT("'" &amp; 'Warband Sheet'!$E$4 &amp; " Troops'!j$2:j$200"), MATCH($J13, INDIRECT("'" &amp; 'Warband Sheet'!$E$4 &amp; " Troops'!$C$2:$C$200"), 0)), "")</f>
        <v/>
      </c>
      <c r="Q13" s="245" t="str">
        <f ca="1">IFERROR(INDEX(INDIRECT("'" &amp; 'Warband Sheet'!$E$4 &amp; " Troops'!k$2:k$200"), MATCH($J13, INDIRECT("'" &amp; 'Warband Sheet'!$E$4 &amp; " Troops'!$C$2:$C$200"), 0)), "")</f>
        <v/>
      </c>
      <c r="R13" s="245"/>
    </row>
    <row r="14" spans="1:29" ht="15.75" x14ac:dyDescent="0.2">
      <c r="A14" s="239" t="str">
        <f t="shared" si="0"/>
        <v/>
      </c>
      <c r="B14" s="240" t="str">
        <f t="shared" si="1"/>
        <v/>
      </c>
      <c r="C14" s="218"/>
      <c r="D14" s="219"/>
      <c r="E14" s="218"/>
      <c r="F14" s="218"/>
      <c r="G14" s="230" t="str">
        <f ca="1">IFERROR(INDEX(INDIRECT("'" &amp; 'Warband Sheet'!E$4 &amp; " Troops'!A$2:A$200"), MATCH(J14, INDIRECT("'" &amp; 'Warband Sheet'!E$4 &amp; " Troops'!C$2:C$200"), 0)), "")</f>
        <v/>
      </c>
      <c r="H14" s="230" t="str">
        <f ca="1">IFERROR(INDEX(INDIRECT("'" &amp; 'Warband Sheet'!$E$4 &amp; " Troops'!B$2:B$200"), MATCH(J14, INDIRECT("'" &amp; 'Warband Sheet'!$E$4 &amp; " Troops'!C$2:C$200"), 0)), "")</f>
        <v/>
      </c>
      <c r="I14" s="222"/>
      <c r="J14" s="247"/>
      <c r="K14" s="245" t="str">
        <f ca="1">IFERROR(INDEX(INDIRECT("'" &amp; 'Warband Sheet'!$E$4 &amp; " Troops'!D$2:D$200"), MATCH($J14, INDIRECT("'" &amp; 'Warband Sheet'!$E$4 &amp; " Troops'!$C$2:$C$200"), 0)), "")</f>
        <v/>
      </c>
      <c r="L14" s="245" t="str">
        <f ca="1">IFERROR(INDEX(INDIRECT("'" &amp; 'Warband Sheet'!$E$4 &amp; " Troops'!E$2:E$200"), MATCH($J14, INDIRECT("'" &amp; 'Warband Sheet'!$E$4 &amp; " Troops'!$C$2:$C$200"), 0)), "")</f>
        <v/>
      </c>
      <c r="M14" s="245" t="str">
        <f ca="1">IFERROR(INDEX(INDIRECT("'" &amp; 'Warband Sheet'!$E$4 &amp; " Troops'!f$2:f$200"), MATCH($J14, INDIRECT("'" &amp; 'Warband Sheet'!$E$4 &amp; " Troops'!$C$2:$C$200"), 0)), "")</f>
        <v/>
      </c>
      <c r="N14" s="245" t="str">
        <f ca="1">IFERROR(INDEX(INDIRECT("'" &amp; 'Warband Sheet'!$E$4 &amp; " Troops'!g$2:g$200"), MATCH($J14, INDIRECT("'" &amp; 'Warband Sheet'!$E$4 &amp; " Troops'!$C$2:$C$200"), 0)), "")</f>
        <v/>
      </c>
      <c r="O14" s="246" t="str">
        <f ca="1">IFERROR(INDEX(INDIRECT("'" &amp; 'Warband Sheet'!$E$4 &amp; " Troops'!i$2:i$200"), MATCH($J14, INDIRECT("'" &amp; 'Warband Sheet'!$E$4 &amp; " Troops'!$C$2:$C$200"), 0)), "")</f>
        <v/>
      </c>
      <c r="P14" s="246" t="str">
        <f ca="1">IFERROR(INDEX(INDIRECT("'" &amp; 'Warband Sheet'!$E$4 &amp; " Troops'!j$2:j$200"), MATCH($J14, INDIRECT("'" &amp; 'Warband Sheet'!$E$4 &amp; " Troops'!$C$2:$C$200"), 0)), "")</f>
        <v/>
      </c>
      <c r="Q14" s="245" t="str">
        <f ca="1">IFERROR(INDEX(INDIRECT("'" &amp; 'Warband Sheet'!$E$4 &amp; " Troops'!k$2:k$200"), MATCH($J14, INDIRECT("'" &amp; 'Warband Sheet'!$E$4 &amp; " Troops'!$C$2:$C$200"), 0)), "")</f>
        <v/>
      </c>
      <c r="R14" s="245"/>
    </row>
    <row r="15" spans="1:29" ht="15.75" x14ac:dyDescent="0.2">
      <c r="A15" s="239" t="str">
        <f t="shared" si="0"/>
        <v/>
      </c>
      <c r="B15" s="240" t="str">
        <f t="shared" si="1"/>
        <v/>
      </c>
      <c r="C15" s="218"/>
      <c r="D15" s="219"/>
      <c r="E15" s="218"/>
      <c r="F15" s="218"/>
      <c r="G15" s="230" t="str">
        <f ca="1">IFERROR(INDEX(INDIRECT("'" &amp; 'Warband Sheet'!E$4 &amp; " Troops'!A$2:A$200"), MATCH(J15, INDIRECT("'" &amp; 'Warband Sheet'!E$4 &amp; " Troops'!C$2:C$200"), 0)), "")</f>
        <v/>
      </c>
      <c r="H15" s="230" t="str">
        <f ca="1">IFERROR(INDEX(INDIRECT("'" &amp; 'Warband Sheet'!$E$4 &amp; " Troops'!B$2:B$200"), MATCH(J15, INDIRECT("'" &amp; 'Warband Sheet'!$E$4 &amp; " Troops'!C$2:C$200"), 0)), "")</f>
        <v/>
      </c>
      <c r="I15" s="222"/>
      <c r="J15" s="247"/>
      <c r="K15" s="245" t="str">
        <f ca="1">IFERROR(INDEX(INDIRECT("'" &amp; 'Warband Sheet'!$E$4 &amp; " Troops'!D$2:D$200"), MATCH($J15, INDIRECT("'" &amp; 'Warband Sheet'!$E$4 &amp; " Troops'!$C$2:$C$200"), 0)), "")</f>
        <v/>
      </c>
      <c r="L15" s="245" t="str">
        <f ca="1">IFERROR(INDEX(INDIRECT("'" &amp; 'Warband Sheet'!$E$4 &amp; " Troops'!E$2:E$200"), MATCH($J15, INDIRECT("'" &amp; 'Warband Sheet'!$E$4 &amp; " Troops'!$C$2:$C$200"), 0)), "")</f>
        <v/>
      </c>
      <c r="M15" s="245" t="str">
        <f ca="1">IFERROR(INDEX(INDIRECT("'" &amp; 'Warband Sheet'!$E$4 &amp; " Troops'!f$2:f$200"), MATCH($J15, INDIRECT("'" &amp; 'Warband Sheet'!$E$4 &amp; " Troops'!$C$2:$C$200"), 0)), "")</f>
        <v/>
      </c>
      <c r="N15" s="245" t="str">
        <f ca="1">IFERROR(INDEX(INDIRECT("'" &amp; 'Warband Sheet'!$E$4 &amp; " Troops'!g$2:g$200"), MATCH($J15, INDIRECT("'" &amp; 'Warband Sheet'!$E$4 &amp; " Troops'!$C$2:$C$200"), 0)), "")</f>
        <v/>
      </c>
      <c r="O15" s="246" t="str">
        <f ca="1">IFERROR(INDEX(INDIRECT("'" &amp; 'Warband Sheet'!$E$4 &amp; " Troops'!i$2:i$200"), MATCH($J15, INDIRECT("'" &amp; 'Warband Sheet'!$E$4 &amp; " Troops'!$C$2:$C$200"), 0)), "")</f>
        <v/>
      </c>
      <c r="P15" s="246" t="str">
        <f ca="1">IFERROR(INDEX(INDIRECT("'" &amp; 'Warband Sheet'!$E$4 &amp; " Troops'!j$2:j$200"), MATCH($J15, INDIRECT("'" &amp; 'Warband Sheet'!$E$4 &amp; " Troops'!$C$2:$C$200"), 0)), "")</f>
        <v/>
      </c>
      <c r="Q15" s="245" t="str">
        <f ca="1">IFERROR(INDEX(INDIRECT("'" &amp; 'Warband Sheet'!$E$4 &amp; " Troops'!k$2:k$200"), MATCH($J15, INDIRECT("'" &amp; 'Warband Sheet'!$E$4 &amp; " Troops'!$C$2:$C$200"), 0)), "")</f>
        <v/>
      </c>
      <c r="R15" s="245"/>
    </row>
    <row r="16" spans="1:29" ht="15.75" x14ac:dyDescent="0.2">
      <c r="A16" s="239" t="str">
        <f t="shared" si="0"/>
        <v/>
      </c>
      <c r="B16" s="240" t="str">
        <f t="shared" si="1"/>
        <v/>
      </c>
      <c r="C16" s="218"/>
      <c r="D16" s="219"/>
      <c r="E16" s="218"/>
      <c r="F16" s="218"/>
      <c r="G16" s="230" t="str">
        <f ca="1">IFERROR(INDEX(INDIRECT("'" &amp; 'Warband Sheet'!E$4 &amp; " Troops'!A$2:A$200"), MATCH(J16, INDIRECT("'" &amp; 'Warband Sheet'!E$4 &amp; " Troops'!C$2:C$200"), 0)), "")</f>
        <v/>
      </c>
      <c r="H16" s="230" t="str">
        <f ca="1">IFERROR(INDEX(INDIRECT("'" &amp; 'Warband Sheet'!$E$4 &amp; " Troops'!B$2:B$200"), MATCH(J16, INDIRECT("'" &amp; 'Warband Sheet'!$E$4 &amp; " Troops'!C$2:C$200"), 0)), "")</f>
        <v/>
      </c>
      <c r="I16" s="222"/>
      <c r="J16" s="247"/>
      <c r="K16" s="245" t="str">
        <f ca="1">IFERROR(INDEX(INDIRECT("'" &amp; 'Warband Sheet'!$E$4 &amp; " Troops'!D$2:D$200"), MATCH($J16, INDIRECT("'" &amp; 'Warband Sheet'!$E$4 &amp; " Troops'!$C$2:$C$200"), 0)), "")</f>
        <v/>
      </c>
      <c r="L16" s="245" t="str">
        <f ca="1">IFERROR(INDEX(INDIRECT("'" &amp; 'Warband Sheet'!$E$4 &amp; " Troops'!E$2:E$200"), MATCH($J16, INDIRECT("'" &amp; 'Warband Sheet'!$E$4 &amp; " Troops'!$C$2:$C$200"), 0)), "")</f>
        <v/>
      </c>
      <c r="M16" s="245" t="str">
        <f ca="1">IFERROR(INDEX(INDIRECT("'" &amp; 'Warband Sheet'!$E$4 &amp; " Troops'!f$2:f$200"), MATCH($J16, INDIRECT("'" &amp; 'Warband Sheet'!$E$4 &amp; " Troops'!$C$2:$C$200"), 0)), "")</f>
        <v/>
      </c>
      <c r="N16" s="245" t="str">
        <f ca="1">IFERROR(INDEX(INDIRECT("'" &amp; 'Warband Sheet'!$E$4 &amp; " Troops'!g$2:g$200"), MATCH($J16, INDIRECT("'" &amp; 'Warband Sheet'!$E$4 &amp; " Troops'!$C$2:$C$200"), 0)), "")</f>
        <v/>
      </c>
      <c r="O16" s="246" t="str">
        <f ca="1">IFERROR(INDEX(INDIRECT("'" &amp; 'Warband Sheet'!$E$4 &amp; " Troops'!i$2:i$200"), MATCH($J16, INDIRECT("'" &amp; 'Warband Sheet'!$E$4 &amp; " Troops'!$C$2:$C$200"), 0)), "")</f>
        <v/>
      </c>
      <c r="P16" s="246" t="str">
        <f ca="1">IFERROR(INDEX(INDIRECT("'" &amp; 'Warband Sheet'!$E$4 &amp; " Troops'!j$2:j$200"), MATCH($J16, INDIRECT("'" &amp; 'Warband Sheet'!$E$4 &amp; " Troops'!$C$2:$C$200"), 0)), "")</f>
        <v/>
      </c>
      <c r="Q16" s="245" t="str">
        <f ca="1">IFERROR(INDEX(INDIRECT("'" &amp; 'Warband Sheet'!$E$4 &amp; " Troops'!k$2:k$200"), MATCH($J16, INDIRECT("'" &amp; 'Warband Sheet'!$E$4 &amp; " Troops'!$C$2:$C$200"), 0)), "")</f>
        <v/>
      </c>
      <c r="R16" s="245"/>
    </row>
    <row r="17" spans="1:18" ht="15.75" x14ac:dyDescent="0.2">
      <c r="A17" s="239" t="str">
        <f t="shared" si="0"/>
        <v/>
      </c>
      <c r="B17" s="240" t="str">
        <f t="shared" si="1"/>
        <v/>
      </c>
      <c r="C17" s="218"/>
      <c r="D17" s="219"/>
      <c r="E17" s="218"/>
      <c r="F17" s="218"/>
      <c r="G17" s="230" t="str">
        <f ca="1">IFERROR(INDEX(INDIRECT("'" &amp; 'Warband Sheet'!E$4 &amp; " Troops'!A$2:A$200"), MATCH(J17, INDIRECT("'" &amp; 'Warband Sheet'!E$4 &amp; " Troops'!C$2:C$200"), 0)), "")</f>
        <v/>
      </c>
      <c r="H17" s="230" t="str">
        <f ca="1">IFERROR(INDEX(INDIRECT("'" &amp; 'Warband Sheet'!$E$4 &amp; " Troops'!B$2:B$200"), MATCH(J17, INDIRECT("'" &amp; 'Warband Sheet'!$E$4 &amp; " Troops'!C$2:C$200"), 0)), "")</f>
        <v/>
      </c>
      <c r="I17" s="222"/>
      <c r="J17" s="247"/>
      <c r="K17" s="245" t="str">
        <f ca="1">IFERROR(INDEX(INDIRECT("'" &amp; 'Warband Sheet'!$E$4 &amp; " Troops'!D$2:D$200"), MATCH($J17, INDIRECT("'" &amp; 'Warband Sheet'!$E$4 &amp; " Troops'!$C$2:$C$200"), 0)), "")</f>
        <v/>
      </c>
      <c r="L17" s="245" t="str">
        <f ca="1">IFERROR(INDEX(INDIRECT("'" &amp; 'Warband Sheet'!$E$4 &amp; " Troops'!E$2:E$200"), MATCH($J17, INDIRECT("'" &amp; 'Warband Sheet'!$E$4 &amp; " Troops'!$C$2:$C$200"), 0)), "")</f>
        <v/>
      </c>
      <c r="M17" s="245" t="str">
        <f ca="1">IFERROR(INDEX(INDIRECT("'" &amp; 'Warband Sheet'!$E$4 &amp; " Troops'!f$2:f$200"), MATCH($J17, INDIRECT("'" &amp; 'Warband Sheet'!$E$4 &amp; " Troops'!$C$2:$C$200"), 0)), "")</f>
        <v/>
      </c>
      <c r="N17" s="245" t="str">
        <f ca="1">IFERROR(INDEX(INDIRECT("'" &amp; 'Warband Sheet'!$E$4 &amp; " Troops'!g$2:g$200"), MATCH($J17, INDIRECT("'" &amp; 'Warband Sheet'!$E$4 &amp; " Troops'!$C$2:$C$200"), 0)), "")</f>
        <v/>
      </c>
      <c r="O17" s="246" t="str">
        <f ca="1">IFERROR(INDEX(INDIRECT("'" &amp; 'Warband Sheet'!$E$4 &amp; " Troops'!i$2:i$200"), MATCH($J17, INDIRECT("'" &amp; 'Warband Sheet'!$E$4 &amp; " Troops'!$C$2:$C$200"), 0)), "")</f>
        <v/>
      </c>
      <c r="P17" s="246" t="str">
        <f ca="1">IFERROR(INDEX(INDIRECT("'" &amp; 'Warband Sheet'!$E$4 &amp; " Troops'!j$2:j$200"), MATCH($J17, INDIRECT("'" &amp; 'Warband Sheet'!$E$4 &amp; " Troops'!$C$2:$C$200"), 0)), "")</f>
        <v/>
      </c>
      <c r="Q17" s="245" t="str">
        <f ca="1">IFERROR(INDEX(INDIRECT("'" &amp; 'Warband Sheet'!$E$4 &amp; " Troops'!k$2:k$200"), MATCH($J17, INDIRECT("'" &amp; 'Warband Sheet'!$E$4 &amp; " Troops'!$C$2:$C$200"), 0)), "")</f>
        <v/>
      </c>
      <c r="R17" s="245"/>
    </row>
    <row r="18" spans="1:18" ht="15.75" x14ac:dyDescent="0.2">
      <c r="A18" s="239" t="str">
        <f t="shared" si="0"/>
        <v/>
      </c>
      <c r="B18" s="240" t="str">
        <f t="shared" si="1"/>
        <v/>
      </c>
      <c r="C18" s="218"/>
      <c r="D18" s="219"/>
      <c r="E18" s="218"/>
      <c r="F18" s="218"/>
      <c r="G18" s="230" t="str">
        <f ca="1">IFERROR(INDEX(INDIRECT("'" &amp; 'Warband Sheet'!E$4 &amp; " Troops'!A$2:A$200"), MATCH(J18, INDIRECT("'" &amp; 'Warband Sheet'!E$4 &amp; " Troops'!C$2:C$200"), 0)), "")</f>
        <v/>
      </c>
      <c r="H18" s="230" t="str">
        <f ca="1">IFERROR(INDEX(INDIRECT("'" &amp; 'Warband Sheet'!$E$4 &amp; " Troops'!B$2:B$200"), MATCH(J18, INDIRECT("'" &amp; 'Warband Sheet'!$E$4 &amp; " Troops'!C$2:C$200"), 0)), "")</f>
        <v/>
      </c>
      <c r="I18" s="222"/>
      <c r="J18" s="247"/>
      <c r="K18" s="245" t="str">
        <f ca="1">IFERROR(INDEX(INDIRECT("'" &amp; 'Warband Sheet'!$E$4 &amp; " Troops'!D$2:D$200"), MATCH($J18, INDIRECT("'" &amp; 'Warband Sheet'!$E$4 &amp; " Troops'!$C$2:$C$200"), 0)), "")</f>
        <v/>
      </c>
      <c r="L18" s="245" t="str">
        <f ca="1">IFERROR(INDEX(INDIRECT("'" &amp; 'Warband Sheet'!$E$4 &amp; " Troops'!E$2:E$200"), MATCH($J18, INDIRECT("'" &amp; 'Warband Sheet'!$E$4 &amp; " Troops'!$C$2:$C$200"), 0)), "")</f>
        <v/>
      </c>
      <c r="M18" s="245" t="str">
        <f ca="1">IFERROR(INDEX(INDIRECT("'" &amp; 'Warband Sheet'!$E$4 &amp; " Troops'!f$2:f$200"), MATCH($J18, INDIRECT("'" &amp; 'Warband Sheet'!$E$4 &amp; " Troops'!$C$2:$C$200"), 0)), "")</f>
        <v/>
      </c>
      <c r="N18" s="245" t="str">
        <f ca="1">IFERROR(INDEX(INDIRECT("'" &amp; 'Warband Sheet'!$E$4 &amp; " Troops'!g$2:g$200"), MATCH($J18, INDIRECT("'" &amp; 'Warband Sheet'!$E$4 &amp; " Troops'!$C$2:$C$200"), 0)), "")</f>
        <v/>
      </c>
      <c r="O18" s="246" t="str">
        <f ca="1">IFERROR(INDEX(INDIRECT("'" &amp; 'Warband Sheet'!$E$4 &amp; " Troops'!i$2:i$200"), MATCH($J18, INDIRECT("'" &amp; 'Warband Sheet'!$E$4 &amp; " Troops'!$C$2:$C$200"), 0)), "")</f>
        <v/>
      </c>
      <c r="P18" s="246" t="str">
        <f ca="1">IFERROR(INDEX(INDIRECT("'" &amp; 'Warband Sheet'!$E$4 &amp; " Troops'!j$2:j$200"), MATCH($J18, INDIRECT("'" &amp; 'Warband Sheet'!$E$4 &amp; " Troops'!$C$2:$C$200"), 0)), "")</f>
        <v/>
      </c>
      <c r="Q18" s="245" t="str">
        <f ca="1">IFERROR(INDEX(INDIRECT("'" &amp; 'Warband Sheet'!$E$4 &amp; " Troops'!k$2:k$200"), MATCH($J18, INDIRECT("'" &amp; 'Warband Sheet'!$E$4 &amp; " Troops'!$C$2:$C$200"), 0)), "")</f>
        <v/>
      </c>
      <c r="R18" s="245"/>
    </row>
    <row r="19" spans="1:18" ht="15.75" x14ac:dyDescent="0.2">
      <c r="A19" s="239" t="str">
        <f t="shared" si="0"/>
        <v/>
      </c>
      <c r="B19" s="240" t="str">
        <f t="shared" si="1"/>
        <v/>
      </c>
      <c r="C19" s="218"/>
      <c r="D19" s="219"/>
      <c r="E19" s="218"/>
      <c r="F19" s="218"/>
      <c r="G19" s="230" t="str">
        <f ca="1">IFERROR(INDEX(INDIRECT("'" &amp; 'Warband Sheet'!E$4 &amp; " Troops'!A$2:A$200"), MATCH(J19, INDIRECT("'" &amp; 'Warband Sheet'!E$4 &amp; " Troops'!C$2:C$200"), 0)), "")</f>
        <v/>
      </c>
      <c r="H19" s="230" t="str">
        <f ca="1">IFERROR(INDEX(INDIRECT("'" &amp; 'Warband Sheet'!$E$4 &amp; " Troops'!B$2:B$200"), MATCH(J19, INDIRECT("'" &amp; 'Warband Sheet'!$E$4 &amp; " Troops'!C$2:C$200"), 0)), "")</f>
        <v/>
      </c>
      <c r="I19" s="222"/>
      <c r="J19" s="247"/>
      <c r="K19" s="245" t="str">
        <f ca="1">IFERROR(INDEX(INDIRECT("'" &amp; 'Warband Sheet'!$E$4 &amp; " Troops'!D$2:D$200"), MATCH($J19, INDIRECT("'" &amp; 'Warband Sheet'!$E$4 &amp; " Troops'!$C$2:$C$200"), 0)), "")</f>
        <v/>
      </c>
      <c r="L19" s="245" t="str">
        <f ca="1">IFERROR(INDEX(INDIRECT("'" &amp; 'Warband Sheet'!$E$4 &amp; " Troops'!E$2:E$200"), MATCH($J19, INDIRECT("'" &amp; 'Warband Sheet'!$E$4 &amp; " Troops'!$C$2:$C$200"), 0)), "")</f>
        <v/>
      </c>
      <c r="M19" s="245" t="str">
        <f ca="1">IFERROR(INDEX(INDIRECT("'" &amp; 'Warband Sheet'!$E$4 &amp; " Troops'!f$2:f$200"), MATCH($J19, INDIRECT("'" &amp; 'Warband Sheet'!$E$4 &amp; " Troops'!$C$2:$C$200"), 0)), "")</f>
        <v/>
      </c>
      <c r="N19" s="245" t="str">
        <f ca="1">IFERROR(INDEX(INDIRECT("'" &amp; 'Warband Sheet'!$E$4 &amp; " Troops'!g$2:g$200"), MATCH($J19, INDIRECT("'" &amp; 'Warband Sheet'!$E$4 &amp; " Troops'!$C$2:$C$200"), 0)), "")</f>
        <v/>
      </c>
      <c r="O19" s="246" t="str">
        <f ca="1">IFERROR(INDEX(INDIRECT("'" &amp; 'Warband Sheet'!$E$4 &amp; " Troops'!i$2:i$200"), MATCH($J19, INDIRECT("'" &amp; 'Warband Sheet'!$E$4 &amp; " Troops'!$C$2:$C$200"), 0)), "")</f>
        <v/>
      </c>
      <c r="P19" s="246" t="str">
        <f ca="1">IFERROR(INDEX(INDIRECT("'" &amp; 'Warband Sheet'!$E$4 &amp; " Troops'!j$2:j$200"), MATCH($J19, INDIRECT("'" &amp; 'Warband Sheet'!$E$4 &amp; " Troops'!$C$2:$C$200"), 0)), "")</f>
        <v/>
      </c>
      <c r="Q19" s="245" t="str">
        <f ca="1">IFERROR(INDEX(INDIRECT("'" &amp; 'Warband Sheet'!$E$4 &amp; " Troops'!k$2:k$200"), MATCH($J19, INDIRECT("'" &amp; 'Warband Sheet'!$E$4 &amp; " Troops'!$C$2:$C$200"), 0)), "")</f>
        <v/>
      </c>
      <c r="R19" s="245"/>
    </row>
    <row r="20" spans="1:18" ht="15.75" x14ac:dyDescent="0.2">
      <c r="A20" s="239" t="str">
        <f t="shared" si="0"/>
        <v/>
      </c>
      <c r="B20" s="240" t="str">
        <f t="shared" si="1"/>
        <v/>
      </c>
      <c r="C20" s="218"/>
      <c r="D20" s="219"/>
      <c r="E20" s="218"/>
      <c r="F20" s="218"/>
      <c r="G20" s="230" t="str">
        <f ca="1">IFERROR(INDEX(INDIRECT("'" &amp; 'Warband Sheet'!E$4 &amp; " Troops'!A$2:A$200"), MATCH(J20, INDIRECT("'" &amp; 'Warband Sheet'!E$4 &amp; " Troops'!C$2:C$200"), 0)), "")</f>
        <v/>
      </c>
      <c r="H20" s="230" t="str">
        <f ca="1">IFERROR(INDEX(INDIRECT("'" &amp; 'Warband Sheet'!$E$4 &amp; " Troops'!B$2:B$200"), MATCH(J20, INDIRECT("'" &amp; 'Warband Sheet'!$E$4 &amp; " Troops'!C$2:C$200"), 0)), "")</f>
        <v/>
      </c>
      <c r="I20" s="222"/>
      <c r="J20" s="247"/>
      <c r="K20" s="245" t="str">
        <f ca="1">IFERROR(INDEX(INDIRECT("'" &amp; 'Warband Sheet'!$E$4 &amp; " Troops'!D$2:D$200"), MATCH($J20, INDIRECT("'" &amp; 'Warband Sheet'!$E$4 &amp; " Troops'!$C$2:$C$200"), 0)), "")</f>
        <v/>
      </c>
      <c r="L20" s="245" t="str">
        <f ca="1">IFERROR(INDEX(INDIRECT("'" &amp; 'Warband Sheet'!$E$4 &amp; " Troops'!E$2:E$200"), MATCH($J20, INDIRECT("'" &amp; 'Warband Sheet'!$E$4 &amp; " Troops'!$C$2:$C$200"), 0)), "")</f>
        <v/>
      </c>
      <c r="M20" s="245" t="str">
        <f ca="1">IFERROR(INDEX(INDIRECT("'" &amp; 'Warband Sheet'!$E$4 &amp; " Troops'!f$2:f$200"), MATCH($J20, INDIRECT("'" &amp; 'Warband Sheet'!$E$4 &amp; " Troops'!$C$2:$C$200"), 0)), "")</f>
        <v/>
      </c>
      <c r="N20" s="245" t="str">
        <f ca="1">IFERROR(INDEX(INDIRECT("'" &amp; 'Warband Sheet'!$E$4 &amp; " Troops'!g$2:g$200"), MATCH($J20, INDIRECT("'" &amp; 'Warband Sheet'!$E$4 &amp; " Troops'!$C$2:$C$200"), 0)), "")</f>
        <v/>
      </c>
      <c r="O20" s="246" t="str">
        <f ca="1">IFERROR(INDEX(INDIRECT("'" &amp; 'Warband Sheet'!$E$4 &amp; " Troops'!i$2:i$200"), MATCH($J20, INDIRECT("'" &amp; 'Warband Sheet'!$E$4 &amp; " Troops'!$C$2:$C$200"), 0)), "")</f>
        <v/>
      </c>
      <c r="P20" s="246" t="str">
        <f ca="1">IFERROR(INDEX(INDIRECT("'" &amp; 'Warband Sheet'!$E$4 &amp; " Troops'!j$2:j$200"), MATCH($J20, INDIRECT("'" &amp; 'Warband Sheet'!$E$4 &amp; " Troops'!$C$2:$C$200"), 0)), "")</f>
        <v/>
      </c>
      <c r="Q20" s="245" t="str">
        <f ca="1">IFERROR(INDEX(INDIRECT("'" &amp; 'Warband Sheet'!$E$4 &amp; " Troops'!k$2:k$200"), MATCH($J20, INDIRECT("'" &amp; 'Warband Sheet'!$E$4 &amp; " Troops'!$C$2:$C$200"), 0)), "")</f>
        <v/>
      </c>
      <c r="R20" s="245"/>
    </row>
    <row r="21" spans="1:18" ht="15.75" x14ac:dyDescent="0.2">
      <c r="A21" s="239" t="str">
        <f t="shared" si="0"/>
        <v/>
      </c>
      <c r="B21" s="240" t="str">
        <f t="shared" si="1"/>
        <v/>
      </c>
      <c r="C21" s="218"/>
      <c r="D21" s="219"/>
      <c r="E21" s="218"/>
      <c r="F21" s="218"/>
      <c r="G21" s="230" t="str">
        <f ca="1">IFERROR(INDEX(INDIRECT("'" &amp; 'Warband Sheet'!E$4 &amp; " Troops'!A$2:A$200"), MATCH(J21, INDIRECT("'" &amp; 'Warband Sheet'!E$4 &amp; " Troops'!C$2:C$200"), 0)), "")</f>
        <v/>
      </c>
      <c r="H21" s="230" t="str">
        <f ca="1">IFERROR(INDEX(INDIRECT("'" &amp; 'Warband Sheet'!$E$4 &amp; " Troops'!B$2:B$200"), MATCH(J21, INDIRECT("'" &amp; 'Warband Sheet'!$E$4 &amp; " Troops'!C$2:C$200"), 0)), "")</f>
        <v/>
      </c>
      <c r="I21" s="222"/>
      <c r="J21" s="247"/>
      <c r="K21" s="245" t="str">
        <f ca="1">IFERROR(INDEX(INDIRECT("'" &amp; 'Warband Sheet'!$E$4 &amp; " Troops'!D$2:D$200"), MATCH($J21, INDIRECT("'" &amp; 'Warband Sheet'!$E$4 &amp; " Troops'!$C$2:$C$200"), 0)), "")</f>
        <v/>
      </c>
      <c r="L21" s="245" t="str">
        <f ca="1">IFERROR(INDEX(INDIRECT("'" &amp; 'Warband Sheet'!$E$4 &amp; " Troops'!E$2:E$200"), MATCH($J21, INDIRECT("'" &amp; 'Warband Sheet'!$E$4 &amp; " Troops'!$C$2:$C$200"), 0)), "")</f>
        <v/>
      </c>
      <c r="M21" s="245" t="str">
        <f ca="1">IFERROR(INDEX(INDIRECT("'" &amp; 'Warband Sheet'!$E$4 &amp; " Troops'!f$2:f$200"), MATCH($J21, INDIRECT("'" &amp; 'Warband Sheet'!$E$4 &amp; " Troops'!$C$2:$C$200"), 0)), "")</f>
        <v/>
      </c>
      <c r="N21" s="245" t="str">
        <f ca="1">IFERROR(INDEX(INDIRECT("'" &amp; 'Warband Sheet'!$E$4 &amp; " Troops'!g$2:g$200"), MATCH($J21, INDIRECT("'" &amp; 'Warband Sheet'!$E$4 &amp; " Troops'!$C$2:$C$200"), 0)), "")</f>
        <v/>
      </c>
      <c r="O21" s="246" t="str">
        <f ca="1">IFERROR(INDEX(INDIRECT("'" &amp; 'Warband Sheet'!$E$4 &amp; " Troops'!i$2:i$200"), MATCH($J21, INDIRECT("'" &amp; 'Warband Sheet'!$E$4 &amp; " Troops'!$C$2:$C$200"), 0)), "")</f>
        <v/>
      </c>
      <c r="P21" s="246" t="str">
        <f ca="1">IFERROR(INDEX(INDIRECT("'" &amp; 'Warband Sheet'!$E$4 &amp; " Troops'!j$2:j$200"), MATCH($J21, INDIRECT("'" &amp; 'Warband Sheet'!$E$4 &amp; " Troops'!$C$2:$C$200"), 0)), "")</f>
        <v/>
      </c>
      <c r="Q21" s="245" t="str">
        <f ca="1">IFERROR(INDEX(INDIRECT("'" &amp; 'Warband Sheet'!$E$4 &amp; " Troops'!k$2:k$200"), MATCH($J21, INDIRECT("'" &amp; 'Warband Sheet'!$E$4 &amp; " Troops'!$C$2:$C$200"), 0)), "")</f>
        <v/>
      </c>
      <c r="R21" s="245"/>
    </row>
    <row r="22" spans="1:18" ht="15.75" x14ac:dyDescent="0.2">
      <c r="A22" s="239" t="str">
        <f t="shared" si="0"/>
        <v/>
      </c>
      <c r="B22" s="240" t="str">
        <f t="shared" si="1"/>
        <v/>
      </c>
      <c r="C22" s="218"/>
      <c r="D22" s="219"/>
      <c r="E22" s="218"/>
      <c r="F22" s="218"/>
      <c r="G22" s="230" t="str">
        <f ca="1">IFERROR(INDEX(INDIRECT("'" &amp; 'Warband Sheet'!E$4 &amp; " Troops'!A$2:A$200"), MATCH(J22, INDIRECT("'" &amp; 'Warband Sheet'!E$4 &amp; " Troops'!C$2:C$200"), 0)), "")</f>
        <v/>
      </c>
      <c r="H22" s="230" t="str">
        <f ca="1">IFERROR(INDEX(INDIRECT("'" &amp; 'Warband Sheet'!$E$4 &amp; " Troops'!B$2:B$200"), MATCH(J22, INDIRECT("'" &amp; 'Warband Sheet'!$E$4 &amp; " Troops'!C$2:C$200"), 0)), "")</f>
        <v/>
      </c>
      <c r="I22" s="222"/>
      <c r="J22" s="247"/>
      <c r="K22" s="245" t="str">
        <f ca="1">IFERROR(INDEX(INDIRECT("'" &amp; 'Warband Sheet'!$E$4 &amp; " Troops'!D$2:D$200"), MATCH($J22, INDIRECT("'" &amp; 'Warband Sheet'!$E$4 &amp; " Troops'!$C$2:$C$200"), 0)), "")</f>
        <v/>
      </c>
      <c r="L22" s="245" t="str">
        <f ca="1">IFERROR(INDEX(INDIRECT("'" &amp; 'Warband Sheet'!$E$4 &amp; " Troops'!E$2:E$200"), MATCH($J22, INDIRECT("'" &amp; 'Warband Sheet'!$E$4 &amp; " Troops'!$C$2:$C$200"), 0)), "")</f>
        <v/>
      </c>
      <c r="M22" s="245" t="str">
        <f ca="1">IFERROR(INDEX(INDIRECT("'" &amp; 'Warband Sheet'!$E$4 &amp; " Troops'!f$2:f$200"), MATCH($J22, INDIRECT("'" &amp; 'Warband Sheet'!$E$4 &amp; " Troops'!$C$2:$C$200"), 0)), "")</f>
        <v/>
      </c>
      <c r="N22" s="245" t="str">
        <f ca="1">IFERROR(INDEX(INDIRECT("'" &amp; 'Warband Sheet'!$E$4 &amp; " Troops'!g$2:g$200"), MATCH($J22, INDIRECT("'" &amp; 'Warband Sheet'!$E$4 &amp; " Troops'!$C$2:$C$200"), 0)), "")</f>
        <v/>
      </c>
      <c r="O22" s="246" t="str">
        <f ca="1">IFERROR(INDEX(INDIRECT("'" &amp; 'Warband Sheet'!$E$4 &amp; " Troops'!i$2:i$200"), MATCH($J22, INDIRECT("'" &amp; 'Warband Sheet'!$E$4 &amp; " Troops'!$C$2:$C$200"), 0)), "")</f>
        <v/>
      </c>
      <c r="P22" s="246" t="str">
        <f ca="1">IFERROR(INDEX(INDIRECT("'" &amp; 'Warband Sheet'!$E$4 &amp; " Troops'!j$2:j$200"), MATCH($J22, INDIRECT("'" &amp; 'Warband Sheet'!$E$4 &amp; " Troops'!$C$2:$C$200"), 0)), "")</f>
        <v/>
      </c>
      <c r="Q22" s="245" t="str">
        <f ca="1">IFERROR(INDEX(INDIRECT("'" &amp; 'Warband Sheet'!$E$4 &amp; " Troops'!k$2:k$200"), MATCH($J22, INDIRECT("'" &amp; 'Warband Sheet'!$E$4 &amp; " Troops'!$C$2:$C$200"), 0)), "")</f>
        <v/>
      </c>
      <c r="R22" s="245"/>
    </row>
    <row r="23" spans="1:18" ht="15.75" x14ac:dyDescent="0.2">
      <c r="A23" s="239" t="str">
        <f t="shared" si="0"/>
        <v/>
      </c>
      <c r="B23" s="240" t="str">
        <f t="shared" si="1"/>
        <v/>
      </c>
      <c r="C23" s="218"/>
      <c r="D23" s="219"/>
      <c r="E23" s="218"/>
      <c r="F23" s="218"/>
      <c r="G23" s="230" t="str">
        <f ca="1">IFERROR(INDEX(INDIRECT("'" &amp; 'Warband Sheet'!E$4 &amp; " Troops'!A$2:A$200"), MATCH(J23, INDIRECT("'" &amp; 'Warband Sheet'!E$4 &amp; " Troops'!C$2:C$200"), 0)), "")</f>
        <v/>
      </c>
      <c r="H23" s="230" t="str">
        <f ca="1">IFERROR(INDEX(INDIRECT("'" &amp; 'Warband Sheet'!$E$4 &amp; " Troops'!B$2:B$200"), MATCH(J23, INDIRECT("'" &amp; 'Warband Sheet'!$E$4 &amp; " Troops'!C$2:C$200"), 0)), "")</f>
        <v/>
      </c>
      <c r="I23" s="222"/>
      <c r="J23" s="247"/>
      <c r="K23" s="245" t="str">
        <f ca="1">IFERROR(INDEX(INDIRECT("'" &amp; 'Warband Sheet'!$E$4 &amp; " Troops'!D$2:D$200"), MATCH($J23, INDIRECT("'" &amp; 'Warband Sheet'!$E$4 &amp; " Troops'!$C$2:$C$200"), 0)), "")</f>
        <v/>
      </c>
      <c r="L23" s="245" t="str">
        <f ca="1">IFERROR(INDEX(INDIRECT("'" &amp; 'Warband Sheet'!$E$4 &amp; " Troops'!E$2:E$200"), MATCH($J23, INDIRECT("'" &amp; 'Warband Sheet'!$E$4 &amp; " Troops'!$C$2:$C$200"), 0)), "")</f>
        <v/>
      </c>
      <c r="M23" s="245" t="str">
        <f ca="1">IFERROR(INDEX(INDIRECT("'" &amp; 'Warband Sheet'!$E$4 &amp; " Troops'!f$2:f$200"), MATCH($J23, INDIRECT("'" &amp; 'Warband Sheet'!$E$4 &amp; " Troops'!$C$2:$C$200"), 0)), "")</f>
        <v/>
      </c>
      <c r="N23" s="245" t="str">
        <f ca="1">IFERROR(INDEX(INDIRECT("'" &amp; 'Warband Sheet'!$E$4 &amp; " Troops'!g$2:g$200"), MATCH($J23, INDIRECT("'" &amp; 'Warband Sheet'!$E$4 &amp; " Troops'!$C$2:$C$200"), 0)), "")</f>
        <v/>
      </c>
      <c r="O23" s="246" t="str">
        <f ca="1">IFERROR(INDEX(INDIRECT("'" &amp; 'Warband Sheet'!$E$4 &amp; " Troops'!i$2:i$200"), MATCH($J23, INDIRECT("'" &amp; 'Warband Sheet'!$E$4 &amp; " Troops'!$C$2:$C$200"), 0)), "")</f>
        <v/>
      </c>
      <c r="P23" s="246" t="str">
        <f ca="1">IFERROR(INDEX(INDIRECT("'" &amp; 'Warband Sheet'!$E$4 &amp; " Troops'!j$2:j$200"), MATCH($J23, INDIRECT("'" &amp; 'Warband Sheet'!$E$4 &amp; " Troops'!$C$2:$C$200"), 0)), "")</f>
        <v/>
      </c>
      <c r="Q23" s="245" t="str">
        <f ca="1">IFERROR(INDEX(INDIRECT("'" &amp; 'Warband Sheet'!$E$4 &amp; " Troops'!k$2:k$200"), MATCH($J23, INDIRECT("'" &amp; 'Warband Sheet'!$E$4 &amp; " Troops'!$C$2:$C$200"), 0)), "")</f>
        <v/>
      </c>
      <c r="R23" s="245"/>
    </row>
    <row r="24" spans="1:18" ht="15.75" x14ac:dyDescent="0.2">
      <c r="A24" s="239" t="str">
        <f t="shared" si="0"/>
        <v/>
      </c>
      <c r="B24" s="240" t="str">
        <f t="shared" si="1"/>
        <v/>
      </c>
      <c r="C24" s="218"/>
      <c r="D24" s="219"/>
      <c r="E24" s="218"/>
      <c r="F24" s="218"/>
      <c r="G24" s="230" t="str">
        <f ca="1">IFERROR(INDEX(INDIRECT("'" &amp; 'Warband Sheet'!E$4 &amp; " Troops'!A$2:A$200"), MATCH(J24, INDIRECT("'" &amp; 'Warband Sheet'!E$4 &amp; " Troops'!C$2:C$200"), 0)), "")</f>
        <v/>
      </c>
      <c r="H24" s="230" t="str">
        <f ca="1">IFERROR(INDEX(INDIRECT("'" &amp; 'Warband Sheet'!$E$4 &amp; " Troops'!B$2:B$200"), MATCH(J24, INDIRECT("'" &amp; 'Warband Sheet'!$E$4 &amp; " Troops'!C$2:C$200"), 0)), "")</f>
        <v/>
      </c>
      <c r="I24" s="222"/>
      <c r="J24" s="247"/>
      <c r="K24" s="245" t="str">
        <f ca="1">IFERROR(INDEX(INDIRECT("'" &amp; 'Warband Sheet'!$E$4 &amp; " Troops'!D$2:D$200"), MATCH($J24, INDIRECT("'" &amp; 'Warband Sheet'!$E$4 &amp; " Troops'!$C$2:$C$200"), 0)), "")</f>
        <v/>
      </c>
      <c r="L24" s="245" t="str">
        <f ca="1">IFERROR(INDEX(INDIRECT("'" &amp; 'Warband Sheet'!$E$4 &amp; " Troops'!E$2:E$200"), MATCH($J24, INDIRECT("'" &amp; 'Warband Sheet'!$E$4 &amp; " Troops'!$C$2:$C$200"), 0)), "")</f>
        <v/>
      </c>
      <c r="M24" s="245" t="str">
        <f ca="1">IFERROR(INDEX(INDIRECT("'" &amp; 'Warband Sheet'!$E$4 &amp; " Troops'!f$2:f$200"), MATCH($J24, INDIRECT("'" &amp; 'Warband Sheet'!$E$4 &amp; " Troops'!$C$2:$C$200"), 0)), "")</f>
        <v/>
      </c>
      <c r="N24" s="245" t="str">
        <f ca="1">IFERROR(INDEX(INDIRECT("'" &amp; 'Warband Sheet'!$E$4 &amp; " Troops'!g$2:g$200"), MATCH($J24, INDIRECT("'" &amp; 'Warband Sheet'!$E$4 &amp; " Troops'!$C$2:$C$200"), 0)), "")</f>
        <v/>
      </c>
      <c r="O24" s="246" t="str">
        <f ca="1">IFERROR(INDEX(INDIRECT("'" &amp; 'Warband Sheet'!$E$4 &amp; " Troops'!i$2:i$200"), MATCH($J24, INDIRECT("'" &amp; 'Warband Sheet'!$E$4 &amp; " Troops'!$C$2:$C$200"), 0)), "")</f>
        <v/>
      </c>
      <c r="P24" s="246" t="str">
        <f ca="1">IFERROR(INDEX(INDIRECT("'" &amp; 'Warband Sheet'!$E$4 &amp; " Troops'!j$2:j$200"), MATCH($J24, INDIRECT("'" &amp; 'Warband Sheet'!$E$4 &amp; " Troops'!$C$2:$C$200"), 0)), "")</f>
        <v/>
      </c>
      <c r="Q24" s="245" t="str">
        <f ca="1">IFERROR(INDEX(INDIRECT("'" &amp; 'Warband Sheet'!$E$4 &amp; " Troops'!k$2:k$200"), MATCH($J24, INDIRECT("'" &amp; 'Warband Sheet'!$E$4 &amp; " Troops'!$C$2:$C$200"), 0)), "")</f>
        <v/>
      </c>
      <c r="R24" s="245"/>
    </row>
    <row r="25" spans="1:18" ht="15.75" x14ac:dyDescent="0.2">
      <c r="A25" s="239" t="str">
        <f t="shared" si="0"/>
        <v/>
      </c>
      <c r="B25" s="240" t="str">
        <f t="shared" si="1"/>
        <v/>
      </c>
      <c r="C25" s="218"/>
      <c r="D25" s="219"/>
      <c r="E25" s="218"/>
      <c r="F25" s="218"/>
      <c r="G25" s="230" t="str">
        <f ca="1">IFERROR(INDEX(INDIRECT("'" &amp; 'Warband Sheet'!E$4 &amp; " Troops'!A$2:A$200"), MATCH(J25, INDIRECT("'" &amp; 'Warband Sheet'!E$4 &amp; " Troops'!C$2:C$200"), 0)), "")</f>
        <v/>
      </c>
      <c r="H25" s="230" t="str">
        <f ca="1">IFERROR(INDEX(INDIRECT("'" &amp; 'Warband Sheet'!$E$4 &amp; " Troops'!B$2:B$200"), MATCH(J25, INDIRECT("'" &amp; 'Warband Sheet'!$E$4 &amp; " Troops'!C$2:C$200"), 0)), "")</f>
        <v/>
      </c>
      <c r="I25" s="222"/>
      <c r="J25" s="247"/>
      <c r="K25" s="245" t="str">
        <f ca="1">IFERROR(INDEX(INDIRECT("'" &amp; 'Warband Sheet'!$E$4 &amp; " Troops'!D$2:D$200"), MATCH($J25, INDIRECT("'" &amp; 'Warband Sheet'!$E$4 &amp; " Troops'!$C$2:$C$200"), 0)), "")</f>
        <v/>
      </c>
      <c r="L25" s="245" t="str">
        <f ca="1">IFERROR(INDEX(INDIRECT("'" &amp; 'Warband Sheet'!$E$4 &amp; " Troops'!E$2:E$200"), MATCH($J25, INDIRECT("'" &amp; 'Warband Sheet'!$E$4 &amp; " Troops'!$C$2:$C$200"), 0)), "")</f>
        <v/>
      </c>
      <c r="M25" s="245" t="str">
        <f ca="1">IFERROR(INDEX(INDIRECT("'" &amp; 'Warband Sheet'!$E$4 &amp; " Troops'!f$2:f$200"), MATCH($J25, INDIRECT("'" &amp; 'Warband Sheet'!$E$4 &amp; " Troops'!$C$2:$C$200"), 0)), "")</f>
        <v/>
      </c>
      <c r="N25" s="245" t="str">
        <f ca="1">IFERROR(INDEX(INDIRECT("'" &amp; 'Warband Sheet'!$E$4 &amp; " Troops'!g$2:g$200"), MATCH($J25, INDIRECT("'" &amp; 'Warband Sheet'!$E$4 &amp; " Troops'!$C$2:$C$200"), 0)), "")</f>
        <v/>
      </c>
      <c r="O25" s="246" t="str">
        <f ca="1">IFERROR(INDEX(INDIRECT("'" &amp; 'Warband Sheet'!$E$4 &amp; " Troops'!i$2:i$200"), MATCH($J25, INDIRECT("'" &amp; 'Warband Sheet'!$E$4 &amp; " Troops'!$C$2:$C$200"), 0)), "")</f>
        <v/>
      </c>
      <c r="P25" s="246" t="str">
        <f ca="1">IFERROR(INDEX(INDIRECT("'" &amp; 'Warband Sheet'!$E$4 &amp; " Troops'!j$2:j$200"), MATCH($J25, INDIRECT("'" &amp; 'Warband Sheet'!$E$4 &amp; " Troops'!$C$2:$C$200"), 0)), "")</f>
        <v/>
      </c>
      <c r="Q25" s="245" t="str">
        <f ca="1">IFERROR(INDEX(INDIRECT("'" &amp; 'Warband Sheet'!$E$4 &amp; " Troops'!k$2:k$200"), MATCH($J25, INDIRECT("'" &amp; 'Warband Sheet'!$E$4 &amp; " Troops'!$C$2:$C$200"), 0)), "")</f>
        <v/>
      </c>
      <c r="R25" s="245"/>
    </row>
    <row r="26" spans="1:18" ht="15.75" x14ac:dyDescent="0.2">
      <c r="A26" s="239" t="str">
        <f t="shared" si="0"/>
        <v/>
      </c>
      <c r="B26" s="240" t="str">
        <f t="shared" si="1"/>
        <v/>
      </c>
      <c r="C26" s="218"/>
      <c r="D26" s="219"/>
      <c r="E26" s="218"/>
      <c r="F26" s="218"/>
      <c r="G26" s="230" t="str">
        <f ca="1">IFERROR(INDEX(INDIRECT("'" &amp; 'Warband Sheet'!E$4 &amp; " Troops'!A$2:A$200"), MATCH(J26, INDIRECT("'" &amp; 'Warband Sheet'!E$4 &amp; " Troops'!C$2:C$200"), 0)), "")</f>
        <v/>
      </c>
      <c r="H26" s="230" t="str">
        <f ca="1">IFERROR(INDEX(INDIRECT("'" &amp; 'Warband Sheet'!$E$4 &amp; " Troops'!B$2:B$200"), MATCH(J26, INDIRECT("'" &amp; 'Warband Sheet'!$E$4 &amp; " Troops'!C$2:C$200"), 0)), "")</f>
        <v/>
      </c>
      <c r="I26" s="222"/>
      <c r="J26" s="247"/>
      <c r="K26" s="245" t="str">
        <f ca="1">IFERROR(INDEX(INDIRECT("'" &amp; 'Warband Sheet'!$E$4 &amp; " Troops'!D$2:D$200"), MATCH($J26, INDIRECT("'" &amp; 'Warband Sheet'!$E$4 &amp; " Troops'!$C$2:$C$200"), 0)), "")</f>
        <v/>
      </c>
      <c r="L26" s="245" t="str">
        <f ca="1">IFERROR(INDEX(INDIRECT("'" &amp; 'Warband Sheet'!$E$4 &amp; " Troops'!E$2:E$200"), MATCH($J26, INDIRECT("'" &amp; 'Warband Sheet'!$E$4 &amp; " Troops'!$C$2:$C$200"), 0)), "")</f>
        <v/>
      </c>
      <c r="M26" s="245" t="str">
        <f ca="1">IFERROR(INDEX(INDIRECT("'" &amp; 'Warband Sheet'!$E$4 &amp; " Troops'!f$2:f$200"), MATCH($J26, INDIRECT("'" &amp; 'Warband Sheet'!$E$4 &amp; " Troops'!$C$2:$C$200"), 0)), "")</f>
        <v/>
      </c>
      <c r="N26" s="245" t="str">
        <f ca="1">IFERROR(INDEX(INDIRECT("'" &amp; 'Warband Sheet'!$E$4 &amp; " Troops'!g$2:g$200"), MATCH($J26, INDIRECT("'" &amp; 'Warband Sheet'!$E$4 &amp; " Troops'!$C$2:$C$200"), 0)), "")</f>
        <v/>
      </c>
      <c r="O26" s="246" t="str">
        <f ca="1">IFERROR(INDEX(INDIRECT("'" &amp; 'Warband Sheet'!$E$4 &amp; " Troops'!i$2:i$200"), MATCH($J26, INDIRECT("'" &amp; 'Warband Sheet'!$E$4 &amp; " Troops'!$C$2:$C$200"), 0)), "")</f>
        <v/>
      </c>
      <c r="P26" s="246" t="str">
        <f ca="1">IFERROR(INDEX(INDIRECT("'" &amp; 'Warband Sheet'!$E$4 &amp; " Troops'!j$2:j$200"), MATCH($J26, INDIRECT("'" &amp; 'Warband Sheet'!$E$4 &amp; " Troops'!$C$2:$C$200"), 0)), "")</f>
        <v/>
      </c>
      <c r="Q26" s="245" t="str">
        <f ca="1">IFERROR(INDEX(INDIRECT("'" &amp; 'Warband Sheet'!$E$4 &amp; " Troops'!k$2:k$200"), MATCH($J26, INDIRECT("'" &amp; 'Warband Sheet'!$E$4 &amp; " Troops'!$C$2:$C$200"), 0)), "")</f>
        <v/>
      </c>
      <c r="R26" s="245"/>
    </row>
    <row r="27" spans="1:18" ht="15.75" x14ac:dyDescent="0.2">
      <c r="A27" s="239" t="str">
        <f t="shared" si="0"/>
        <v/>
      </c>
      <c r="B27" s="240" t="str">
        <f t="shared" si="1"/>
        <v/>
      </c>
      <c r="C27" s="218"/>
      <c r="D27" s="219"/>
      <c r="E27" s="218"/>
      <c r="F27" s="218"/>
      <c r="G27" s="230" t="str">
        <f ca="1">IFERROR(INDEX(INDIRECT("'" &amp; 'Warband Sheet'!E$4 &amp; " Troops'!A$2:A$200"), MATCH(J27, INDIRECT("'" &amp; 'Warband Sheet'!E$4 &amp; " Troops'!C$2:C$200"), 0)), "")</f>
        <v/>
      </c>
      <c r="H27" s="230" t="str">
        <f ca="1">IFERROR(INDEX(INDIRECT("'" &amp; 'Warband Sheet'!$E$4 &amp; " Troops'!B$2:B$200"), MATCH(J27, INDIRECT("'" &amp; 'Warband Sheet'!$E$4 &amp; " Troops'!C$2:C$200"), 0)), "")</f>
        <v/>
      </c>
      <c r="I27" s="222"/>
      <c r="J27" s="247"/>
      <c r="K27" s="245" t="str">
        <f ca="1">IFERROR(INDEX(INDIRECT("'" &amp; 'Warband Sheet'!$E$4 &amp; " Troops'!D$2:D$200"), MATCH($J27, INDIRECT("'" &amp; 'Warband Sheet'!$E$4 &amp; " Troops'!$C$2:$C$200"), 0)), "")</f>
        <v/>
      </c>
      <c r="L27" s="245" t="str">
        <f ca="1">IFERROR(INDEX(INDIRECT("'" &amp; 'Warband Sheet'!$E$4 &amp; " Troops'!E$2:E$200"), MATCH($J27, INDIRECT("'" &amp; 'Warband Sheet'!$E$4 &amp; " Troops'!$C$2:$C$200"), 0)), "")</f>
        <v/>
      </c>
      <c r="M27" s="245" t="str">
        <f ca="1">IFERROR(INDEX(INDIRECT("'" &amp; 'Warband Sheet'!$E$4 &amp; " Troops'!f$2:f$200"), MATCH($J27, INDIRECT("'" &amp; 'Warband Sheet'!$E$4 &amp; " Troops'!$C$2:$C$200"), 0)), "")</f>
        <v/>
      </c>
      <c r="N27" s="245" t="str">
        <f ca="1">IFERROR(INDEX(INDIRECT("'" &amp; 'Warband Sheet'!$E$4 &amp; " Troops'!g$2:g$200"), MATCH($J27, INDIRECT("'" &amp; 'Warband Sheet'!$E$4 &amp; " Troops'!$C$2:$C$200"), 0)), "")</f>
        <v/>
      </c>
      <c r="O27" s="246" t="str">
        <f ca="1">IFERROR(INDEX(INDIRECT("'" &amp; 'Warband Sheet'!$E$4 &amp; " Troops'!i$2:i$200"), MATCH($J27, INDIRECT("'" &amp; 'Warband Sheet'!$E$4 &amp; " Troops'!$C$2:$C$200"), 0)), "")</f>
        <v/>
      </c>
      <c r="P27" s="246" t="str">
        <f ca="1">IFERROR(INDEX(INDIRECT("'" &amp; 'Warband Sheet'!$E$4 &amp; " Troops'!j$2:j$200"), MATCH($J27, INDIRECT("'" &amp; 'Warband Sheet'!$E$4 &amp; " Troops'!$C$2:$C$200"), 0)), "")</f>
        <v/>
      </c>
      <c r="Q27" s="245" t="str">
        <f ca="1">IFERROR(INDEX(INDIRECT("'" &amp; 'Warband Sheet'!$E$4 &amp; " Troops'!k$2:k$200"), MATCH($J27, INDIRECT("'" &amp; 'Warband Sheet'!$E$4 &amp; " Troops'!$C$2:$C$200"), 0)), "")</f>
        <v/>
      </c>
      <c r="R27" s="245"/>
    </row>
    <row r="28" spans="1:18" ht="15.75" x14ac:dyDescent="0.2">
      <c r="A28" s="239" t="str">
        <f t="shared" si="0"/>
        <v/>
      </c>
      <c r="B28" s="240" t="str">
        <f t="shared" si="1"/>
        <v/>
      </c>
      <c r="C28" s="218"/>
      <c r="D28" s="219"/>
      <c r="E28" s="218"/>
      <c r="F28" s="218"/>
      <c r="G28" s="230" t="str">
        <f ca="1">IFERROR(INDEX(INDIRECT("'" &amp; 'Warband Sheet'!E$4 &amp; " Troops'!A$2:A$200"), MATCH(J28, INDIRECT("'" &amp; 'Warband Sheet'!E$4 &amp; " Troops'!C$2:C$200"), 0)), "")</f>
        <v/>
      </c>
      <c r="H28" s="230" t="str">
        <f ca="1">IFERROR(INDEX(INDIRECT("'" &amp; 'Warband Sheet'!$E$4 &amp; " Troops'!B$2:B$200"), MATCH(J28, INDIRECT("'" &amp; 'Warband Sheet'!$E$4 &amp; " Troops'!C$2:C$200"), 0)), "")</f>
        <v/>
      </c>
      <c r="I28" s="222"/>
      <c r="J28" s="247"/>
      <c r="K28" s="245" t="str">
        <f ca="1">IFERROR(INDEX(INDIRECT("'" &amp; 'Warband Sheet'!$E$4 &amp; " Troops'!D$2:D$200"), MATCH($J28, INDIRECT("'" &amp; 'Warband Sheet'!$E$4 &amp; " Troops'!$C$2:$C$200"), 0)), "")</f>
        <v/>
      </c>
      <c r="L28" s="245" t="str">
        <f ca="1">IFERROR(INDEX(INDIRECT("'" &amp; 'Warband Sheet'!$E$4 &amp; " Troops'!E$2:E$200"), MATCH($J28, INDIRECT("'" &amp; 'Warband Sheet'!$E$4 &amp; " Troops'!$C$2:$C$200"), 0)), "")</f>
        <v/>
      </c>
      <c r="M28" s="245" t="str">
        <f ca="1">IFERROR(INDEX(INDIRECT("'" &amp; 'Warband Sheet'!$E$4 &amp; " Troops'!f$2:f$200"), MATCH($J28, INDIRECT("'" &amp; 'Warband Sheet'!$E$4 &amp; " Troops'!$C$2:$C$200"), 0)), "")</f>
        <v/>
      </c>
      <c r="N28" s="245" t="str">
        <f ca="1">IFERROR(INDEX(INDIRECT("'" &amp; 'Warband Sheet'!$E$4 &amp; " Troops'!g$2:g$200"), MATCH($J28, INDIRECT("'" &amp; 'Warband Sheet'!$E$4 &amp; " Troops'!$C$2:$C$200"), 0)), "")</f>
        <v/>
      </c>
      <c r="O28" s="246" t="str">
        <f ca="1">IFERROR(INDEX(INDIRECT("'" &amp; 'Warband Sheet'!$E$4 &amp; " Troops'!i$2:i$200"), MATCH($J28, INDIRECT("'" &amp; 'Warband Sheet'!$E$4 &amp; " Troops'!$C$2:$C$200"), 0)), "")</f>
        <v/>
      </c>
      <c r="P28" s="246" t="str">
        <f ca="1">IFERROR(INDEX(INDIRECT("'" &amp; 'Warband Sheet'!$E$4 &amp; " Troops'!j$2:j$200"), MATCH($J28, INDIRECT("'" &amp; 'Warband Sheet'!$E$4 &amp; " Troops'!$C$2:$C$200"), 0)), "")</f>
        <v/>
      </c>
      <c r="Q28" s="245" t="str">
        <f ca="1">IFERROR(INDEX(INDIRECT("'" &amp; 'Warband Sheet'!$E$4 &amp; " Troops'!k$2:k$200"), MATCH($J28, INDIRECT("'" &amp; 'Warband Sheet'!$E$4 &amp; " Troops'!$C$2:$C$200"), 0)), "")</f>
        <v/>
      </c>
      <c r="R28" s="245"/>
    </row>
    <row r="29" spans="1:18" ht="15.75" x14ac:dyDescent="0.2">
      <c r="A29" s="239" t="str">
        <f t="shared" si="0"/>
        <v/>
      </c>
      <c r="B29" s="240" t="str">
        <f t="shared" si="1"/>
        <v/>
      </c>
      <c r="C29" s="218"/>
      <c r="D29" s="219"/>
      <c r="E29" s="218"/>
      <c r="F29" s="218"/>
      <c r="G29" s="230" t="str">
        <f ca="1">IFERROR(INDEX(INDIRECT("'" &amp; 'Warband Sheet'!E$4 &amp; " Troops'!A$2:A$200"), MATCH(J29, INDIRECT("'" &amp; 'Warband Sheet'!E$4 &amp; " Troops'!C$2:C$200"), 0)), "")</f>
        <v/>
      </c>
      <c r="H29" s="230" t="str">
        <f ca="1">IFERROR(INDEX(INDIRECT("'" &amp; 'Warband Sheet'!$E$4 &amp; " Troops'!B$2:B$200"), MATCH(J29, INDIRECT("'" &amp; 'Warband Sheet'!$E$4 &amp; " Troops'!C$2:C$200"), 0)), "")</f>
        <v/>
      </c>
      <c r="I29" s="222"/>
      <c r="J29" s="247"/>
      <c r="K29" s="245" t="str">
        <f ca="1">IFERROR(INDEX(INDIRECT("'" &amp; 'Warband Sheet'!$E$4 &amp; " Troops'!D$2:D$200"), MATCH($J29, INDIRECT("'" &amp; 'Warband Sheet'!$E$4 &amp; " Troops'!$C$2:$C$200"), 0)), "")</f>
        <v/>
      </c>
      <c r="L29" s="245" t="str">
        <f ca="1">IFERROR(INDEX(INDIRECT("'" &amp; 'Warband Sheet'!$E$4 &amp; " Troops'!E$2:E$200"), MATCH($J29, INDIRECT("'" &amp; 'Warband Sheet'!$E$4 &amp; " Troops'!$C$2:$C$200"), 0)), "")</f>
        <v/>
      </c>
      <c r="M29" s="245" t="str">
        <f ca="1">IFERROR(INDEX(INDIRECT("'" &amp; 'Warband Sheet'!$E$4 &amp; " Troops'!f$2:f$200"), MATCH($J29, INDIRECT("'" &amp; 'Warband Sheet'!$E$4 &amp; " Troops'!$C$2:$C$200"), 0)), "")</f>
        <v/>
      </c>
      <c r="N29" s="245" t="str">
        <f ca="1">IFERROR(INDEX(INDIRECT("'" &amp; 'Warband Sheet'!$E$4 &amp; " Troops'!g$2:g$200"), MATCH($J29, INDIRECT("'" &amp; 'Warband Sheet'!$E$4 &amp; " Troops'!$C$2:$C$200"), 0)), "")</f>
        <v/>
      </c>
      <c r="O29" s="246" t="str">
        <f ca="1">IFERROR(INDEX(INDIRECT("'" &amp; 'Warband Sheet'!$E$4 &amp; " Troops'!i$2:i$200"), MATCH($J29, INDIRECT("'" &amp; 'Warband Sheet'!$E$4 &amp; " Troops'!$C$2:$C$200"), 0)), "")</f>
        <v/>
      </c>
      <c r="P29" s="246" t="str">
        <f ca="1">IFERROR(INDEX(INDIRECT("'" &amp; 'Warband Sheet'!$E$4 &amp; " Troops'!j$2:j$200"), MATCH($J29, INDIRECT("'" &amp; 'Warband Sheet'!$E$4 &amp; " Troops'!$C$2:$C$200"), 0)), "")</f>
        <v/>
      </c>
      <c r="Q29" s="245" t="str">
        <f ca="1">IFERROR(INDEX(INDIRECT("'" &amp; 'Warband Sheet'!$E$4 &amp; " Troops'!k$2:k$200"), MATCH($J29, INDIRECT("'" &amp; 'Warband Sheet'!$E$4 &amp; " Troops'!$C$2:$C$200"), 0)), "")</f>
        <v/>
      </c>
      <c r="R29" s="245"/>
    </row>
    <row r="30" spans="1:18" ht="15.75" x14ac:dyDescent="0.2">
      <c r="A30" s="239" t="str">
        <f t="shared" si="0"/>
        <v/>
      </c>
      <c r="B30" s="240" t="str">
        <f t="shared" si="1"/>
        <v/>
      </c>
      <c r="C30" s="218"/>
      <c r="D30" s="219"/>
      <c r="E30" s="218"/>
      <c r="F30" s="218"/>
      <c r="G30" s="230" t="str">
        <f ca="1">IFERROR(INDEX(INDIRECT("'" &amp; 'Warband Sheet'!E$4 &amp; " Troops'!A$2:A$200"), MATCH(J30, INDIRECT("'" &amp; 'Warband Sheet'!E$4 &amp; " Troops'!C$2:C$200"), 0)), "")</f>
        <v/>
      </c>
      <c r="H30" s="230" t="str">
        <f ca="1">IFERROR(INDEX(INDIRECT("'" &amp; 'Warband Sheet'!$E$4 &amp; " Troops'!B$2:B$200"), MATCH(J30, INDIRECT("'" &amp; 'Warband Sheet'!$E$4 &amp; " Troops'!C$2:C$200"), 0)), "")</f>
        <v/>
      </c>
      <c r="I30" s="222"/>
      <c r="J30" s="247"/>
      <c r="K30" s="245" t="str">
        <f ca="1">IFERROR(INDEX(INDIRECT("'" &amp; 'Warband Sheet'!$E$4 &amp; " Troops'!D$2:D$200"), MATCH($J30, INDIRECT("'" &amp; 'Warband Sheet'!$E$4 &amp; " Troops'!$C$2:$C$200"), 0)), "")</f>
        <v/>
      </c>
      <c r="L30" s="245" t="str">
        <f ca="1">IFERROR(INDEX(INDIRECT("'" &amp; 'Warband Sheet'!$E$4 &amp; " Troops'!E$2:E$200"), MATCH($J30, INDIRECT("'" &amp; 'Warband Sheet'!$E$4 &amp; " Troops'!$C$2:$C$200"), 0)), "")</f>
        <v/>
      </c>
      <c r="M30" s="245" t="str">
        <f ca="1">IFERROR(INDEX(INDIRECT("'" &amp; 'Warband Sheet'!$E$4 &amp; " Troops'!f$2:f$200"), MATCH($J30, INDIRECT("'" &amp; 'Warband Sheet'!$E$4 &amp; " Troops'!$C$2:$C$200"), 0)), "")</f>
        <v/>
      </c>
      <c r="N30" s="245" t="str">
        <f ca="1">IFERROR(INDEX(INDIRECT("'" &amp; 'Warband Sheet'!$E$4 &amp; " Troops'!g$2:g$200"), MATCH($J30, INDIRECT("'" &amp; 'Warband Sheet'!$E$4 &amp; " Troops'!$C$2:$C$200"), 0)), "")</f>
        <v/>
      </c>
      <c r="O30" s="246" t="str">
        <f ca="1">IFERROR(INDEX(INDIRECT("'" &amp; 'Warband Sheet'!$E$4 &amp; " Troops'!i$2:i$200"), MATCH($J30, INDIRECT("'" &amp; 'Warband Sheet'!$E$4 &amp; " Troops'!$C$2:$C$200"), 0)), "")</f>
        <v/>
      </c>
      <c r="P30" s="246" t="str">
        <f ca="1">IFERROR(INDEX(INDIRECT("'" &amp; 'Warband Sheet'!$E$4 &amp; " Troops'!j$2:j$200"), MATCH($J30, INDIRECT("'" &amp; 'Warband Sheet'!$E$4 &amp; " Troops'!$C$2:$C$200"), 0)), "")</f>
        <v/>
      </c>
      <c r="Q30" s="245" t="str">
        <f ca="1">IFERROR(INDEX(INDIRECT("'" &amp; 'Warband Sheet'!$E$4 &amp; " Troops'!k$2:k$200"), MATCH($J30, INDIRECT("'" &amp; 'Warband Sheet'!$E$4 &amp; " Troops'!$C$2:$C$200"), 0)), "")</f>
        <v/>
      </c>
      <c r="R30" s="245"/>
    </row>
    <row r="31" spans="1:18" ht="15.75" x14ac:dyDescent="0.2">
      <c r="A31" s="239" t="str">
        <f t="shared" si="0"/>
        <v/>
      </c>
      <c r="B31" s="240" t="str">
        <f t="shared" si="1"/>
        <v/>
      </c>
      <c r="C31" s="218"/>
      <c r="D31" s="219"/>
      <c r="E31" s="218"/>
      <c r="F31" s="218"/>
      <c r="G31" s="230" t="str">
        <f ca="1">IFERROR(INDEX(INDIRECT("'" &amp; 'Warband Sheet'!E$4 &amp; " Troops'!A$2:A$200"), MATCH(J31, INDIRECT("'" &amp; 'Warband Sheet'!E$4 &amp; " Troops'!C$2:C$200"), 0)), "")</f>
        <v/>
      </c>
      <c r="H31" s="230" t="str">
        <f ca="1">IFERROR(INDEX(INDIRECT("'" &amp; 'Warband Sheet'!$E$4 &amp; " Troops'!B$2:B$200"), MATCH(J31, INDIRECT("'" &amp; 'Warband Sheet'!$E$4 &amp; " Troops'!C$2:C$200"), 0)), "")</f>
        <v/>
      </c>
      <c r="I31" s="222"/>
      <c r="J31" s="247"/>
      <c r="K31" s="245" t="str">
        <f ca="1">IFERROR(INDEX(INDIRECT("'" &amp; 'Warband Sheet'!$E$4 &amp; " Troops'!D$2:D$200"), MATCH($J31, INDIRECT("'" &amp; 'Warband Sheet'!$E$4 &amp; " Troops'!$C$2:$C$200"), 0)), "")</f>
        <v/>
      </c>
      <c r="L31" s="245" t="str">
        <f ca="1">IFERROR(INDEX(INDIRECT("'" &amp; 'Warband Sheet'!$E$4 &amp; " Troops'!E$2:E$200"), MATCH($J31, INDIRECT("'" &amp; 'Warband Sheet'!$E$4 &amp; " Troops'!$C$2:$C$200"), 0)), "")</f>
        <v/>
      </c>
      <c r="M31" s="245" t="str">
        <f ca="1">IFERROR(INDEX(INDIRECT("'" &amp; 'Warband Sheet'!$E$4 &amp; " Troops'!f$2:f$200"), MATCH($J31, INDIRECT("'" &amp; 'Warband Sheet'!$E$4 &amp; " Troops'!$C$2:$C$200"), 0)), "")</f>
        <v/>
      </c>
      <c r="N31" s="245" t="str">
        <f ca="1">IFERROR(INDEX(INDIRECT("'" &amp; 'Warband Sheet'!$E$4 &amp; " Troops'!g$2:g$200"), MATCH($J31, INDIRECT("'" &amp; 'Warband Sheet'!$E$4 &amp; " Troops'!$C$2:$C$200"), 0)), "")</f>
        <v/>
      </c>
      <c r="O31" s="246" t="str">
        <f ca="1">IFERROR(INDEX(INDIRECT("'" &amp; 'Warband Sheet'!$E$4 &amp; " Troops'!i$2:i$200"), MATCH($J31, INDIRECT("'" &amp; 'Warband Sheet'!$E$4 &amp; " Troops'!$C$2:$C$200"), 0)), "")</f>
        <v/>
      </c>
      <c r="P31" s="246" t="str">
        <f ca="1">IFERROR(INDEX(INDIRECT("'" &amp; 'Warband Sheet'!$E$4 &amp; " Troops'!j$2:j$200"), MATCH($J31, INDIRECT("'" &amp; 'Warband Sheet'!$E$4 &amp; " Troops'!$C$2:$C$200"), 0)), "")</f>
        <v/>
      </c>
      <c r="Q31" s="245" t="str">
        <f ca="1">IFERROR(INDEX(INDIRECT("'" &amp; 'Warband Sheet'!$E$4 &amp; " Troops'!k$2:k$200"), MATCH($J31, INDIRECT("'" &amp; 'Warband Sheet'!$E$4 &amp; " Troops'!$C$2:$C$200"), 0)), "")</f>
        <v/>
      </c>
      <c r="R31" s="245"/>
    </row>
    <row r="32" spans="1:18" ht="15.75" x14ac:dyDescent="0.2">
      <c r="A32" s="239" t="str">
        <f t="shared" si="0"/>
        <v/>
      </c>
      <c r="B32" s="240" t="str">
        <f t="shared" si="1"/>
        <v/>
      </c>
      <c r="C32" s="218"/>
      <c r="D32" s="219"/>
      <c r="E32" s="218"/>
      <c r="F32" s="218"/>
      <c r="G32" s="230" t="str">
        <f ca="1">IFERROR(INDEX(INDIRECT("'" &amp; 'Warband Sheet'!E$4 &amp; " Troops'!A$2:A$200"), MATCH(J32, INDIRECT("'" &amp; 'Warband Sheet'!E$4 &amp; " Troops'!C$2:C$200"), 0)), "")</f>
        <v/>
      </c>
      <c r="H32" s="230" t="str">
        <f ca="1">IFERROR(INDEX(INDIRECT("'" &amp; 'Warband Sheet'!$E$4 &amp; " Troops'!B$2:B$200"), MATCH(J32, INDIRECT("'" &amp; 'Warband Sheet'!$E$4 &amp; " Troops'!C$2:C$200"), 0)), "")</f>
        <v/>
      </c>
      <c r="I32" s="222"/>
      <c r="J32" s="247"/>
      <c r="K32" s="245" t="str">
        <f ca="1">IFERROR(INDEX(INDIRECT("'" &amp; 'Warband Sheet'!$E$4 &amp; " Troops'!D$2:D$200"), MATCH($J32, INDIRECT("'" &amp; 'Warband Sheet'!$E$4 &amp; " Troops'!$C$2:$C$200"), 0)), "")</f>
        <v/>
      </c>
      <c r="L32" s="245" t="str">
        <f ca="1">IFERROR(INDEX(INDIRECT("'" &amp; 'Warband Sheet'!$E$4 &amp; " Troops'!E$2:E$200"), MATCH($J32, INDIRECT("'" &amp; 'Warband Sheet'!$E$4 &amp; " Troops'!$C$2:$C$200"), 0)), "")</f>
        <v/>
      </c>
      <c r="M32" s="245" t="str">
        <f ca="1">IFERROR(INDEX(INDIRECT("'" &amp; 'Warband Sheet'!$E$4 &amp; " Troops'!f$2:f$200"), MATCH($J32, INDIRECT("'" &amp; 'Warband Sheet'!$E$4 &amp; " Troops'!$C$2:$C$200"), 0)), "")</f>
        <v/>
      </c>
      <c r="N32" s="245" t="str">
        <f ca="1">IFERROR(INDEX(INDIRECT("'" &amp; 'Warband Sheet'!$E$4 &amp; " Troops'!g$2:g$200"), MATCH($J32, INDIRECT("'" &amp; 'Warband Sheet'!$E$4 &amp; " Troops'!$C$2:$C$200"), 0)), "")</f>
        <v/>
      </c>
      <c r="O32" s="246" t="str">
        <f ca="1">IFERROR(INDEX(INDIRECT("'" &amp; 'Warband Sheet'!$E$4 &amp; " Troops'!i$2:i$200"), MATCH($J32, INDIRECT("'" &amp; 'Warband Sheet'!$E$4 &amp; " Troops'!$C$2:$C$200"), 0)), "")</f>
        <v/>
      </c>
      <c r="P32" s="246" t="str">
        <f ca="1">IFERROR(INDEX(INDIRECT("'" &amp; 'Warband Sheet'!$E$4 &amp; " Troops'!j$2:j$200"), MATCH($J32, INDIRECT("'" &amp; 'Warband Sheet'!$E$4 &amp; " Troops'!$C$2:$C$200"), 0)), "")</f>
        <v/>
      </c>
      <c r="Q32" s="245" t="str">
        <f ca="1">IFERROR(INDEX(INDIRECT("'" &amp; 'Warband Sheet'!$E$4 &amp; " Troops'!k$2:k$200"), MATCH($J32, INDIRECT("'" &amp; 'Warband Sheet'!$E$4 &amp; " Troops'!$C$2:$C$200"), 0)), "")</f>
        <v/>
      </c>
      <c r="R32" s="245"/>
    </row>
    <row r="33" spans="1:18" ht="15.75" x14ac:dyDescent="0.2">
      <c r="A33" s="239" t="str">
        <f t="shared" si="0"/>
        <v/>
      </c>
      <c r="B33" s="240" t="str">
        <f t="shared" si="1"/>
        <v/>
      </c>
      <c r="C33" s="218"/>
      <c r="D33" s="219"/>
      <c r="E33" s="218"/>
      <c r="F33" s="218"/>
      <c r="G33" s="230" t="str">
        <f ca="1">IFERROR(INDEX(INDIRECT("'" &amp; 'Warband Sheet'!E$4 &amp; " Troops'!A$2:A$200"), MATCH(J33, INDIRECT("'" &amp; 'Warband Sheet'!E$4 &amp; " Troops'!C$2:C$200"), 0)), "")</f>
        <v/>
      </c>
      <c r="H33" s="230" t="str">
        <f ca="1">IFERROR(INDEX(INDIRECT("'" &amp; 'Warband Sheet'!$E$4 &amp; " Troops'!B$2:B$200"), MATCH(J33, INDIRECT("'" &amp; 'Warband Sheet'!$E$4 &amp; " Troops'!C$2:C$200"), 0)), "")</f>
        <v/>
      </c>
      <c r="I33" s="222"/>
      <c r="J33" s="247"/>
      <c r="K33" s="245" t="str">
        <f ca="1">IFERROR(INDEX(INDIRECT("'" &amp; 'Warband Sheet'!$E$4 &amp; " Troops'!D$2:D$200"), MATCH($J33, INDIRECT("'" &amp; 'Warband Sheet'!$E$4 &amp; " Troops'!$C$2:$C$200"), 0)), "")</f>
        <v/>
      </c>
      <c r="L33" s="245" t="str">
        <f ca="1">IFERROR(INDEX(INDIRECT("'" &amp; 'Warband Sheet'!$E$4 &amp; " Troops'!E$2:E$200"), MATCH($J33, INDIRECT("'" &amp; 'Warband Sheet'!$E$4 &amp; " Troops'!$C$2:$C$200"), 0)), "")</f>
        <v/>
      </c>
      <c r="M33" s="245" t="str">
        <f ca="1">IFERROR(INDEX(INDIRECT("'" &amp; 'Warband Sheet'!$E$4 &amp; " Troops'!f$2:f$200"), MATCH($J33, INDIRECT("'" &amp; 'Warband Sheet'!$E$4 &amp; " Troops'!$C$2:$C$200"), 0)), "")</f>
        <v/>
      </c>
      <c r="N33" s="245" t="str">
        <f ca="1">IFERROR(INDEX(INDIRECT("'" &amp; 'Warband Sheet'!$E$4 &amp; " Troops'!g$2:g$200"), MATCH($J33, INDIRECT("'" &amp; 'Warband Sheet'!$E$4 &amp; " Troops'!$C$2:$C$200"), 0)), "")</f>
        <v/>
      </c>
      <c r="O33" s="246" t="str">
        <f ca="1">IFERROR(INDEX(INDIRECT("'" &amp; 'Warband Sheet'!$E$4 &amp; " Troops'!i$2:i$200"), MATCH($J33, INDIRECT("'" &amp; 'Warband Sheet'!$E$4 &amp; " Troops'!$C$2:$C$200"), 0)), "")</f>
        <v/>
      </c>
      <c r="P33" s="246" t="str">
        <f ca="1">IFERROR(INDEX(INDIRECT("'" &amp; 'Warband Sheet'!$E$4 &amp; " Troops'!j$2:j$200"), MATCH($J33, INDIRECT("'" &amp; 'Warband Sheet'!$E$4 &amp; " Troops'!$C$2:$C$200"), 0)), "")</f>
        <v/>
      </c>
      <c r="Q33" s="245" t="str">
        <f ca="1">IFERROR(INDEX(INDIRECT("'" &amp; 'Warband Sheet'!$E$4 &amp; " Troops'!k$2:k$200"), MATCH($J33, INDIRECT("'" &amp; 'Warband Sheet'!$E$4 &amp; " Troops'!$C$2:$C$200"), 0)), "")</f>
        <v/>
      </c>
      <c r="R33" s="245"/>
    </row>
    <row r="34" spans="1:18" ht="15.75" x14ac:dyDescent="0.2">
      <c r="A34" s="239" t="str">
        <f t="shared" si="0"/>
        <v/>
      </c>
      <c r="B34" s="240" t="str">
        <f t="shared" si="1"/>
        <v/>
      </c>
      <c r="C34" s="218"/>
      <c r="D34" s="219"/>
      <c r="E34" s="218"/>
      <c r="F34" s="218"/>
      <c r="G34" s="230" t="str">
        <f ca="1">IFERROR(INDEX(INDIRECT("'" &amp; 'Warband Sheet'!E$4 &amp; " Troops'!A$2:A$200"), MATCH(J34, INDIRECT("'" &amp; 'Warband Sheet'!E$4 &amp; " Troops'!C$2:C$200"), 0)), "")</f>
        <v/>
      </c>
      <c r="H34" s="230" t="str">
        <f ca="1">IFERROR(INDEX(INDIRECT("'" &amp; 'Warband Sheet'!$E$4 &amp; " Troops'!B$2:B$200"), MATCH(J34, INDIRECT("'" &amp; 'Warband Sheet'!$E$4 &amp; " Troops'!C$2:C$200"), 0)), "")</f>
        <v/>
      </c>
      <c r="I34" s="222"/>
      <c r="J34" s="247"/>
      <c r="K34" s="245" t="str">
        <f ca="1">IFERROR(INDEX(INDIRECT("'" &amp; 'Warband Sheet'!$E$4 &amp; " Troops'!D$2:D$200"), MATCH($J34, INDIRECT("'" &amp; 'Warband Sheet'!$E$4 &amp; " Troops'!$C$2:$C$200"), 0)), "")</f>
        <v/>
      </c>
      <c r="L34" s="245" t="str">
        <f ca="1">IFERROR(INDEX(INDIRECT("'" &amp; 'Warband Sheet'!$E$4 &amp; " Troops'!E$2:E$200"), MATCH($J34, INDIRECT("'" &amp; 'Warband Sheet'!$E$4 &amp; " Troops'!$C$2:$C$200"), 0)), "")</f>
        <v/>
      </c>
      <c r="M34" s="245" t="str">
        <f ca="1">IFERROR(INDEX(INDIRECT("'" &amp; 'Warband Sheet'!$E$4 &amp; " Troops'!f$2:f$200"), MATCH($J34, INDIRECT("'" &amp; 'Warband Sheet'!$E$4 &amp; " Troops'!$C$2:$C$200"), 0)), "")</f>
        <v/>
      </c>
      <c r="N34" s="245" t="str">
        <f ca="1">IFERROR(INDEX(INDIRECT("'" &amp; 'Warband Sheet'!$E$4 &amp; " Troops'!g$2:g$200"), MATCH($J34, INDIRECT("'" &amp; 'Warband Sheet'!$E$4 &amp; " Troops'!$C$2:$C$200"), 0)), "")</f>
        <v/>
      </c>
      <c r="O34" s="246" t="str">
        <f ca="1">IFERROR(INDEX(INDIRECT("'" &amp; 'Warband Sheet'!$E$4 &amp; " Troops'!i$2:i$200"), MATCH($J34, INDIRECT("'" &amp; 'Warband Sheet'!$E$4 &amp; " Troops'!$C$2:$C$200"), 0)), "")</f>
        <v/>
      </c>
      <c r="P34" s="246" t="str">
        <f ca="1">IFERROR(INDEX(INDIRECT("'" &amp; 'Warband Sheet'!$E$4 &amp; " Troops'!j$2:j$200"), MATCH($J34, INDIRECT("'" &amp; 'Warband Sheet'!$E$4 &amp; " Troops'!$C$2:$C$200"), 0)), "")</f>
        <v/>
      </c>
      <c r="Q34" s="245" t="str">
        <f ca="1">IFERROR(INDEX(INDIRECT("'" &amp; 'Warband Sheet'!$E$4 &amp; " Troops'!k$2:k$200"), MATCH($J34, INDIRECT("'" &amp; 'Warband Sheet'!$E$4 &amp; " Troops'!$C$2:$C$200"), 0)), "")</f>
        <v/>
      </c>
      <c r="R34" s="245"/>
    </row>
    <row r="35" spans="1:18" ht="15.75" x14ac:dyDescent="0.2">
      <c r="A35" s="239" t="str">
        <f t="shared" si="0"/>
        <v/>
      </c>
      <c r="B35" s="240" t="str">
        <f t="shared" si="1"/>
        <v/>
      </c>
      <c r="C35" s="218"/>
      <c r="D35" s="219"/>
      <c r="E35" s="218"/>
      <c r="F35" s="218"/>
      <c r="G35" s="230" t="str">
        <f ca="1">IFERROR(INDEX(INDIRECT("'" &amp; 'Warband Sheet'!E$4 &amp; " Troops'!A$2:A$200"), MATCH(J35, INDIRECT("'" &amp; 'Warband Sheet'!E$4 &amp; " Troops'!C$2:C$200"), 0)), "")</f>
        <v/>
      </c>
      <c r="H35" s="230" t="str">
        <f ca="1">IFERROR(INDEX(INDIRECT("'" &amp; 'Warband Sheet'!$E$4 &amp; " Troops'!B$2:B$200"), MATCH(J35, INDIRECT("'" &amp; 'Warband Sheet'!$E$4 &amp; " Troops'!C$2:C$200"), 0)), "")</f>
        <v/>
      </c>
      <c r="I35" s="222"/>
      <c r="J35" s="247"/>
      <c r="K35" s="245" t="str">
        <f ca="1">IFERROR(INDEX(INDIRECT("'" &amp; 'Warband Sheet'!$E$4 &amp; " Troops'!D$2:D$200"), MATCH($J35, INDIRECT("'" &amp; 'Warband Sheet'!$E$4 &amp; " Troops'!$C$2:$C$200"), 0)), "")</f>
        <v/>
      </c>
      <c r="L35" s="245" t="str">
        <f ca="1">IFERROR(INDEX(INDIRECT("'" &amp; 'Warband Sheet'!$E$4 &amp; " Troops'!E$2:E$200"), MATCH($J35, INDIRECT("'" &amp; 'Warband Sheet'!$E$4 &amp; " Troops'!$C$2:$C$200"), 0)), "")</f>
        <v/>
      </c>
      <c r="M35" s="245" t="str">
        <f ca="1">IFERROR(INDEX(INDIRECT("'" &amp; 'Warband Sheet'!$E$4 &amp; " Troops'!f$2:f$200"), MATCH($J35, INDIRECT("'" &amp; 'Warband Sheet'!$E$4 &amp; " Troops'!$C$2:$C$200"), 0)), "")</f>
        <v/>
      </c>
      <c r="N35" s="245" t="str">
        <f ca="1">IFERROR(INDEX(INDIRECT("'" &amp; 'Warband Sheet'!$E$4 &amp; " Troops'!g$2:g$200"), MATCH($J35, INDIRECT("'" &amp; 'Warband Sheet'!$E$4 &amp; " Troops'!$C$2:$C$200"), 0)), "")</f>
        <v/>
      </c>
      <c r="O35" s="246" t="str">
        <f ca="1">IFERROR(INDEX(INDIRECT("'" &amp; 'Warband Sheet'!$E$4 &amp; " Troops'!i$2:i$200"), MATCH($J35, INDIRECT("'" &amp; 'Warband Sheet'!$E$4 &amp; " Troops'!$C$2:$C$200"), 0)), "")</f>
        <v/>
      </c>
      <c r="P35" s="246" t="str">
        <f ca="1">IFERROR(INDEX(INDIRECT("'" &amp; 'Warband Sheet'!$E$4 &amp; " Troops'!j$2:j$200"), MATCH($J35, INDIRECT("'" &amp; 'Warband Sheet'!$E$4 &amp; " Troops'!$C$2:$C$200"), 0)), "")</f>
        <v/>
      </c>
      <c r="Q35" s="245" t="str">
        <f ca="1">IFERROR(INDEX(INDIRECT("'" &amp; 'Warband Sheet'!$E$4 &amp; " Troops'!k$2:k$200"), MATCH($J35, INDIRECT("'" &amp; 'Warband Sheet'!$E$4 &amp; " Troops'!$C$2:$C$200"), 0)), "")</f>
        <v/>
      </c>
      <c r="R35" s="245"/>
    </row>
    <row r="36" spans="1:18" ht="15.75" x14ac:dyDescent="0.2">
      <c r="A36" s="239" t="str">
        <f t="shared" si="0"/>
        <v/>
      </c>
      <c r="B36" s="240" t="str">
        <f t="shared" si="1"/>
        <v/>
      </c>
      <c r="C36" s="218"/>
      <c r="D36" s="219"/>
      <c r="E36" s="218"/>
      <c r="F36" s="218"/>
      <c r="G36" s="230" t="str">
        <f ca="1">IFERROR(INDEX(INDIRECT("'" &amp; 'Warband Sheet'!E$4 &amp; " Troops'!A$2:A$200"), MATCH(J36, INDIRECT("'" &amp; 'Warband Sheet'!E$4 &amp; " Troops'!C$2:C$200"), 0)), "")</f>
        <v/>
      </c>
      <c r="H36" s="230" t="str">
        <f ca="1">IFERROR(INDEX(INDIRECT("'" &amp; 'Warband Sheet'!$E$4 &amp; " Troops'!B$2:B$200"), MATCH(J36, INDIRECT("'" &amp; 'Warband Sheet'!$E$4 &amp; " Troops'!C$2:C$200"), 0)), "")</f>
        <v/>
      </c>
      <c r="I36" s="222"/>
      <c r="J36" s="247"/>
      <c r="K36" s="245" t="str">
        <f ca="1">IFERROR(INDEX(INDIRECT("'" &amp; 'Warband Sheet'!$E$4 &amp; " Troops'!D$2:D$200"), MATCH($J36, INDIRECT("'" &amp; 'Warband Sheet'!$E$4 &amp; " Troops'!$C$2:$C$200"), 0)), "")</f>
        <v/>
      </c>
      <c r="L36" s="245" t="str">
        <f ca="1">IFERROR(INDEX(INDIRECT("'" &amp; 'Warband Sheet'!$E$4 &amp; " Troops'!E$2:E$200"), MATCH($J36, INDIRECT("'" &amp; 'Warband Sheet'!$E$4 &amp; " Troops'!$C$2:$C$200"), 0)), "")</f>
        <v/>
      </c>
      <c r="M36" s="245" t="str">
        <f ca="1">IFERROR(INDEX(INDIRECT("'" &amp; 'Warband Sheet'!$E$4 &amp; " Troops'!f$2:f$200"), MATCH($J36, INDIRECT("'" &amp; 'Warband Sheet'!$E$4 &amp; " Troops'!$C$2:$C$200"), 0)), "")</f>
        <v/>
      </c>
      <c r="N36" s="245" t="str">
        <f ca="1">IFERROR(INDEX(INDIRECT("'" &amp; 'Warband Sheet'!$E$4 &amp; " Troops'!g$2:g$200"), MATCH($J36, INDIRECT("'" &amp; 'Warband Sheet'!$E$4 &amp; " Troops'!$C$2:$C$200"), 0)), "")</f>
        <v/>
      </c>
      <c r="O36" s="246" t="str">
        <f ca="1">IFERROR(INDEX(INDIRECT("'" &amp; 'Warband Sheet'!$E$4 &amp; " Troops'!i$2:i$200"), MATCH($J36, INDIRECT("'" &amp; 'Warband Sheet'!$E$4 &amp; " Troops'!$C$2:$C$200"), 0)), "")</f>
        <v/>
      </c>
      <c r="P36" s="246" t="str">
        <f ca="1">IFERROR(INDEX(INDIRECT("'" &amp; 'Warband Sheet'!$E$4 &amp; " Troops'!j$2:j$200"), MATCH($J36, INDIRECT("'" &amp; 'Warband Sheet'!$E$4 &amp; " Troops'!$C$2:$C$200"), 0)), "")</f>
        <v/>
      </c>
      <c r="Q36" s="245" t="str">
        <f ca="1">IFERROR(INDEX(INDIRECT("'" &amp; 'Warband Sheet'!$E$4 &amp; " Troops'!k$2:k$200"), MATCH($J36, INDIRECT("'" &amp; 'Warband Sheet'!$E$4 &amp; " Troops'!$C$2:$C$200"), 0)), "")</f>
        <v/>
      </c>
      <c r="R36" s="245"/>
    </row>
    <row r="37" spans="1:18" ht="15.75" x14ac:dyDescent="0.2">
      <c r="A37" s="239" t="str">
        <f t="shared" si="0"/>
        <v/>
      </c>
      <c r="B37" s="240" t="str">
        <f t="shared" si="1"/>
        <v/>
      </c>
      <c r="C37" s="218"/>
      <c r="D37" s="219"/>
      <c r="E37" s="218"/>
      <c r="F37" s="218"/>
      <c r="G37" s="230" t="str">
        <f ca="1">IFERROR(INDEX(INDIRECT("'" &amp; 'Warband Sheet'!E$4 &amp; " Troops'!A$2:A$200"), MATCH(J37, INDIRECT("'" &amp; 'Warband Sheet'!E$4 &amp; " Troops'!C$2:C$200"), 0)), "")</f>
        <v/>
      </c>
      <c r="H37" s="230" t="str">
        <f ca="1">IFERROR(INDEX(INDIRECT("'" &amp; 'Warband Sheet'!$E$4 &amp; " Troops'!B$2:B$200"), MATCH(J37, INDIRECT("'" &amp; 'Warband Sheet'!$E$4 &amp; " Troops'!C$2:C$200"), 0)), "")</f>
        <v/>
      </c>
      <c r="I37" s="222"/>
      <c r="J37" s="247"/>
      <c r="K37" s="245" t="str">
        <f ca="1">IFERROR(INDEX(INDIRECT("'" &amp; 'Warband Sheet'!$E$4 &amp; " Troops'!D$2:D$200"), MATCH($J37, INDIRECT("'" &amp; 'Warband Sheet'!$E$4 &amp; " Troops'!$C$2:$C$200"), 0)), "")</f>
        <v/>
      </c>
      <c r="L37" s="245" t="str">
        <f ca="1">IFERROR(INDEX(INDIRECT("'" &amp; 'Warband Sheet'!$E$4 &amp; " Troops'!E$2:E$200"), MATCH($J37, INDIRECT("'" &amp; 'Warband Sheet'!$E$4 &amp; " Troops'!$C$2:$C$200"), 0)), "")</f>
        <v/>
      </c>
      <c r="M37" s="245" t="str">
        <f ca="1">IFERROR(INDEX(INDIRECT("'" &amp; 'Warband Sheet'!$E$4 &amp; " Troops'!f$2:f$200"), MATCH($J37, INDIRECT("'" &amp; 'Warband Sheet'!$E$4 &amp; " Troops'!$C$2:$C$200"), 0)), "")</f>
        <v/>
      </c>
      <c r="N37" s="245" t="str">
        <f ca="1">IFERROR(INDEX(INDIRECT("'" &amp; 'Warband Sheet'!$E$4 &amp; " Troops'!g$2:g$200"), MATCH($J37, INDIRECT("'" &amp; 'Warband Sheet'!$E$4 &amp; " Troops'!$C$2:$C$200"), 0)), "")</f>
        <v/>
      </c>
      <c r="O37" s="246" t="str">
        <f ca="1">IFERROR(INDEX(INDIRECT("'" &amp; 'Warband Sheet'!$E$4 &amp; " Troops'!i$2:i$200"), MATCH($J37, INDIRECT("'" &amp; 'Warband Sheet'!$E$4 &amp; " Troops'!$C$2:$C$200"), 0)), "")</f>
        <v/>
      </c>
      <c r="P37" s="246" t="str">
        <f ca="1">IFERROR(INDEX(INDIRECT("'" &amp; 'Warband Sheet'!$E$4 &amp; " Troops'!j$2:j$200"), MATCH($J37, INDIRECT("'" &amp; 'Warband Sheet'!$E$4 &amp; " Troops'!$C$2:$C$200"), 0)), "")</f>
        <v/>
      </c>
      <c r="Q37" s="245" t="str">
        <f ca="1">IFERROR(INDEX(INDIRECT("'" &amp; 'Warband Sheet'!$E$4 &amp; " Troops'!k$2:k$200"), MATCH($J37, INDIRECT("'" &amp; 'Warband Sheet'!$E$4 &amp; " Troops'!$C$2:$C$200"), 0)), "")</f>
        <v/>
      </c>
      <c r="R37" s="245"/>
    </row>
    <row r="38" spans="1:18" ht="15.75" x14ac:dyDescent="0.2">
      <c r="A38" s="239" t="str">
        <f t="shared" si="0"/>
        <v/>
      </c>
      <c r="B38" s="240" t="str">
        <f t="shared" si="1"/>
        <v/>
      </c>
      <c r="C38" s="218"/>
      <c r="D38" s="219"/>
      <c r="E38" s="218"/>
      <c r="F38" s="218"/>
      <c r="G38" s="230" t="str">
        <f ca="1">IFERROR(INDEX(INDIRECT("'" &amp; 'Warband Sheet'!E$4 &amp; " Troops'!A$2:A$200"), MATCH(J38, INDIRECT("'" &amp; 'Warband Sheet'!E$4 &amp; " Troops'!C$2:C$200"), 0)), "")</f>
        <v/>
      </c>
      <c r="H38" s="230" t="str">
        <f ca="1">IFERROR(INDEX(INDIRECT("'" &amp; 'Warband Sheet'!$E$4 &amp; " Troops'!B$2:B$200"), MATCH(J38, INDIRECT("'" &amp; 'Warband Sheet'!$E$4 &amp; " Troops'!C$2:C$200"), 0)), "")</f>
        <v/>
      </c>
      <c r="I38" s="222"/>
      <c r="J38" s="247"/>
      <c r="K38" s="245" t="str">
        <f ca="1">IFERROR(INDEX(INDIRECT("'" &amp; 'Warband Sheet'!$E$4 &amp; " Troops'!D$2:D$200"), MATCH($J38, INDIRECT("'" &amp; 'Warband Sheet'!$E$4 &amp; " Troops'!$C$2:$C$200"), 0)), "")</f>
        <v/>
      </c>
      <c r="L38" s="245" t="str">
        <f ca="1">IFERROR(INDEX(INDIRECT("'" &amp; 'Warband Sheet'!$E$4 &amp; " Troops'!E$2:E$200"), MATCH($J38, INDIRECT("'" &amp; 'Warband Sheet'!$E$4 &amp; " Troops'!$C$2:$C$200"), 0)), "")</f>
        <v/>
      </c>
      <c r="M38" s="245" t="str">
        <f ca="1">IFERROR(INDEX(INDIRECT("'" &amp; 'Warband Sheet'!$E$4 &amp; " Troops'!f$2:f$200"), MATCH($J38, INDIRECT("'" &amp; 'Warband Sheet'!$E$4 &amp; " Troops'!$C$2:$C$200"), 0)), "")</f>
        <v/>
      </c>
      <c r="N38" s="245" t="str">
        <f ca="1">IFERROR(INDEX(INDIRECT("'" &amp; 'Warband Sheet'!$E$4 &amp; " Troops'!g$2:g$200"), MATCH($J38, INDIRECT("'" &amp; 'Warband Sheet'!$E$4 &amp; " Troops'!$C$2:$C$200"), 0)), "")</f>
        <v/>
      </c>
      <c r="O38" s="246" t="str">
        <f ca="1">IFERROR(INDEX(INDIRECT("'" &amp; 'Warband Sheet'!$E$4 &amp; " Troops'!i$2:i$200"), MATCH($J38, INDIRECT("'" &amp; 'Warband Sheet'!$E$4 &amp; " Troops'!$C$2:$C$200"), 0)), "")</f>
        <v/>
      </c>
      <c r="P38" s="246" t="str">
        <f ca="1">IFERROR(INDEX(INDIRECT("'" &amp; 'Warband Sheet'!$E$4 &amp; " Troops'!j$2:j$200"), MATCH($J38, INDIRECT("'" &amp; 'Warband Sheet'!$E$4 &amp; " Troops'!$C$2:$C$200"), 0)), "")</f>
        <v/>
      </c>
      <c r="Q38" s="245" t="str">
        <f ca="1">IFERROR(INDEX(INDIRECT("'" &amp; 'Warband Sheet'!$E$4 &amp; " Troops'!k$2:k$200"), MATCH($J38, INDIRECT("'" &amp; 'Warband Sheet'!$E$4 &amp; " Troops'!$C$2:$C$200"), 0)), "")</f>
        <v/>
      </c>
      <c r="R38" s="245"/>
    </row>
    <row r="39" spans="1:18" ht="15.75" x14ac:dyDescent="0.2">
      <c r="A39" s="239" t="str">
        <f t="shared" si="0"/>
        <v/>
      </c>
      <c r="B39" s="240" t="str">
        <f t="shared" si="1"/>
        <v/>
      </c>
      <c r="C39" s="218"/>
      <c r="D39" s="219"/>
      <c r="E39" s="218"/>
      <c r="F39" s="218"/>
      <c r="G39" s="230" t="str">
        <f ca="1">IFERROR(INDEX(INDIRECT("'" &amp; 'Warband Sheet'!E$4 &amp; " Troops'!A$2:A$200"), MATCH(J39, INDIRECT("'" &amp; 'Warband Sheet'!E$4 &amp; " Troops'!C$2:C$200"), 0)), "")</f>
        <v/>
      </c>
      <c r="H39" s="230" t="str">
        <f ca="1">IFERROR(INDEX(INDIRECT("'" &amp; 'Warband Sheet'!$E$4 &amp; " Troops'!B$2:B$200"), MATCH(J39, INDIRECT("'" &amp; 'Warband Sheet'!$E$4 &amp; " Troops'!C$2:C$200"), 0)), "")</f>
        <v/>
      </c>
      <c r="I39" s="222"/>
      <c r="J39" s="247"/>
      <c r="K39" s="245" t="str">
        <f ca="1">IFERROR(INDEX(INDIRECT("'" &amp; 'Warband Sheet'!$E$4 &amp; " Troops'!D$2:D$200"), MATCH($J39, INDIRECT("'" &amp; 'Warband Sheet'!$E$4 &amp; " Troops'!$C$2:$C$200"), 0)), "")</f>
        <v/>
      </c>
      <c r="L39" s="245" t="str">
        <f ca="1">IFERROR(INDEX(INDIRECT("'" &amp; 'Warband Sheet'!$E$4 &amp; " Troops'!E$2:E$200"), MATCH($J39, INDIRECT("'" &amp; 'Warband Sheet'!$E$4 &amp; " Troops'!$C$2:$C$200"), 0)), "")</f>
        <v/>
      </c>
      <c r="M39" s="245" t="str">
        <f ca="1">IFERROR(INDEX(INDIRECT("'" &amp; 'Warband Sheet'!$E$4 &amp; " Troops'!f$2:f$200"), MATCH($J39, INDIRECT("'" &amp; 'Warband Sheet'!$E$4 &amp; " Troops'!$C$2:$C$200"), 0)), "")</f>
        <v/>
      </c>
      <c r="N39" s="245" t="str">
        <f ca="1">IFERROR(INDEX(INDIRECT("'" &amp; 'Warband Sheet'!$E$4 &amp; " Troops'!g$2:g$200"), MATCH($J39, INDIRECT("'" &amp; 'Warband Sheet'!$E$4 &amp; " Troops'!$C$2:$C$200"), 0)), "")</f>
        <v/>
      </c>
      <c r="O39" s="246" t="str">
        <f ca="1">IFERROR(INDEX(INDIRECT("'" &amp; 'Warband Sheet'!$E$4 &amp; " Troops'!i$2:i$200"), MATCH($J39, INDIRECT("'" &amp; 'Warband Sheet'!$E$4 &amp; " Troops'!$C$2:$C$200"), 0)), "")</f>
        <v/>
      </c>
      <c r="P39" s="246" t="str">
        <f ca="1">IFERROR(INDEX(INDIRECT("'" &amp; 'Warband Sheet'!$E$4 &amp; " Troops'!j$2:j$200"), MATCH($J39, INDIRECT("'" &amp; 'Warband Sheet'!$E$4 &amp; " Troops'!$C$2:$C$200"), 0)), "")</f>
        <v/>
      </c>
      <c r="Q39" s="245" t="str">
        <f ca="1">IFERROR(INDEX(INDIRECT("'" &amp; 'Warband Sheet'!$E$4 &amp; " Troops'!k$2:k$200"), MATCH($J39, INDIRECT("'" &amp; 'Warband Sheet'!$E$4 &amp; " Troops'!$C$2:$C$200"), 0)), "")</f>
        <v/>
      </c>
      <c r="R39" s="245"/>
    </row>
    <row r="40" spans="1:18" ht="15.75" x14ac:dyDescent="0.2">
      <c r="A40" s="239" t="str">
        <f t="shared" si="0"/>
        <v/>
      </c>
      <c r="B40" s="240" t="str">
        <f t="shared" si="1"/>
        <v/>
      </c>
      <c r="C40" s="218"/>
      <c r="D40" s="219"/>
      <c r="E40" s="218"/>
      <c r="F40" s="218"/>
      <c r="G40" s="230" t="str">
        <f ca="1">IFERROR(INDEX(INDIRECT("'" &amp; 'Warband Sheet'!E$4 &amp; " Troops'!A$2:A$200"), MATCH(J40, INDIRECT("'" &amp; 'Warband Sheet'!E$4 &amp; " Troops'!C$2:C$200"), 0)), "")</f>
        <v/>
      </c>
      <c r="H40" s="230" t="str">
        <f ca="1">IFERROR(INDEX(INDIRECT("'" &amp; 'Warband Sheet'!$E$4 &amp; " Troops'!B$2:B$200"), MATCH(J40, INDIRECT("'" &amp; 'Warband Sheet'!$E$4 &amp; " Troops'!C$2:C$200"), 0)), "")</f>
        <v/>
      </c>
      <c r="I40" s="222"/>
      <c r="J40" s="247"/>
      <c r="K40" s="245" t="str">
        <f ca="1">IFERROR(INDEX(INDIRECT("'" &amp; 'Warband Sheet'!$E$4 &amp; " Troops'!D$2:D$200"), MATCH($J40, INDIRECT("'" &amp; 'Warband Sheet'!$E$4 &amp; " Troops'!$C$2:$C$200"), 0)), "")</f>
        <v/>
      </c>
      <c r="L40" s="245" t="str">
        <f ca="1">IFERROR(INDEX(INDIRECT("'" &amp; 'Warband Sheet'!$E$4 &amp; " Troops'!E$2:E$200"), MATCH($J40, INDIRECT("'" &amp; 'Warband Sheet'!$E$4 &amp; " Troops'!$C$2:$C$200"), 0)), "")</f>
        <v/>
      </c>
      <c r="M40" s="245" t="str">
        <f ca="1">IFERROR(INDEX(INDIRECT("'" &amp; 'Warband Sheet'!$E$4 &amp; " Troops'!f$2:f$200"), MATCH($J40, INDIRECT("'" &amp; 'Warband Sheet'!$E$4 &amp; " Troops'!$C$2:$C$200"), 0)), "")</f>
        <v/>
      </c>
      <c r="N40" s="245" t="str">
        <f ca="1">IFERROR(INDEX(INDIRECT("'" &amp; 'Warband Sheet'!$E$4 &amp; " Troops'!g$2:g$200"), MATCH($J40, INDIRECT("'" &amp; 'Warband Sheet'!$E$4 &amp; " Troops'!$C$2:$C$200"), 0)), "")</f>
        <v/>
      </c>
      <c r="O40" s="246" t="str">
        <f ca="1">IFERROR(INDEX(INDIRECT("'" &amp; 'Warband Sheet'!$E$4 &amp; " Troops'!i$2:i$200"), MATCH($J40, INDIRECT("'" &amp; 'Warband Sheet'!$E$4 &amp; " Troops'!$C$2:$C$200"), 0)), "")</f>
        <v/>
      </c>
      <c r="P40" s="246" t="str">
        <f ca="1">IFERROR(INDEX(INDIRECT("'" &amp; 'Warband Sheet'!$E$4 &amp; " Troops'!j$2:j$200"), MATCH($J40, INDIRECT("'" &amp; 'Warband Sheet'!$E$4 &amp; " Troops'!$C$2:$C$200"), 0)), "")</f>
        <v/>
      </c>
      <c r="Q40" s="245" t="str">
        <f ca="1">IFERROR(INDEX(INDIRECT("'" &amp; 'Warband Sheet'!$E$4 &amp; " Troops'!k$2:k$200"), MATCH($J40, INDIRECT("'" &amp; 'Warband Sheet'!$E$4 &amp; " Troops'!$C$2:$C$200"), 0)), "")</f>
        <v/>
      </c>
      <c r="R40" s="245"/>
    </row>
    <row r="41" spans="1:18" ht="15.75" x14ac:dyDescent="0.2">
      <c r="A41" s="239" t="str">
        <f t="shared" si="0"/>
        <v/>
      </c>
      <c r="B41" s="240" t="str">
        <f t="shared" si="1"/>
        <v/>
      </c>
      <c r="C41" s="218"/>
      <c r="D41" s="219"/>
      <c r="E41" s="218"/>
      <c r="F41" s="218"/>
      <c r="G41" s="230" t="str">
        <f ca="1">IFERROR(INDEX(INDIRECT("'" &amp; 'Warband Sheet'!E$4 &amp; " Troops'!A$2:A$200"), MATCH(J41, INDIRECT("'" &amp; 'Warband Sheet'!E$4 &amp; " Troops'!C$2:C$200"), 0)), "")</f>
        <v/>
      </c>
      <c r="H41" s="230" t="str">
        <f ca="1">IFERROR(INDEX(INDIRECT("'" &amp; 'Warband Sheet'!$E$4 &amp; " Troops'!B$2:B$200"), MATCH(J41, INDIRECT("'" &amp; 'Warband Sheet'!$E$4 &amp; " Troops'!C$2:C$200"), 0)), "")</f>
        <v/>
      </c>
      <c r="I41" s="222"/>
      <c r="J41" s="247"/>
      <c r="K41" s="245" t="str">
        <f ca="1">IFERROR(INDEX(INDIRECT("'" &amp; 'Warband Sheet'!$E$4 &amp; " Troops'!D$2:D$200"), MATCH($J41, INDIRECT("'" &amp; 'Warband Sheet'!$E$4 &amp; " Troops'!$C$2:$C$200"), 0)), "")</f>
        <v/>
      </c>
      <c r="L41" s="245" t="str">
        <f ca="1">IFERROR(INDEX(INDIRECT("'" &amp; 'Warband Sheet'!$E$4 &amp; " Troops'!E$2:E$200"), MATCH($J41, INDIRECT("'" &amp; 'Warband Sheet'!$E$4 &amp; " Troops'!$C$2:$C$200"), 0)), "")</f>
        <v/>
      </c>
      <c r="M41" s="245" t="str">
        <f ca="1">IFERROR(INDEX(INDIRECT("'" &amp; 'Warband Sheet'!$E$4 &amp; " Troops'!f$2:f$200"), MATCH($J41, INDIRECT("'" &amp; 'Warband Sheet'!$E$4 &amp; " Troops'!$C$2:$C$200"), 0)), "")</f>
        <v/>
      </c>
      <c r="N41" s="245" t="str">
        <f ca="1">IFERROR(INDEX(INDIRECT("'" &amp; 'Warband Sheet'!$E$4 &amp; " Troops'!g$2:g$200"), MATCH($J41, INDIRECT("'" &amp; 'Warband Sheet'!$E$4 &amp; " Troops'!$C$2:$C$200"), 0)), "")</f>
        <v/>
      </c>
      <c r="O41" s="246" t="str">
        <f ca="1">IFERROR(INDEX(INDIRECT("'" &amp; 'Warband Sheet'!$E$4 &amp; " Troops'!i$2:i$200"), MATCH($J41, INDIRECT("'" &amp; 'Warband Sheet'!$E$4 &amp; " Troops'!$C$2:$C$200"), 0)), "")</f>
        <v/>
      </c>
      <c r="P41" s="246" t="str">
        <f ca="1">IFERROR(INDEX(INDIRECT("'" &amp; 'Warband Sheet'!$E$4 &amp; " Troops'!j$2:j$200"), MATCH($J41, INDIRECT("'" &amp; 'Warband Sheet'!$E$4 &amp; " Troops'!$C$2:$C$200"), 0)), "")</f>
        <v/>
      </c>
      <c r="Q41" s="245" t="str">
        <f ca="1">IFERROR(INDEX(INDIRECT("'" &amp; 'Warband Sheet'!$E$4 &amp; " Troops'!k$2:k$200"), MATCH($J41, INDIRECT("'" &amp; 'Warband Sheet'!$E$4 &amp; " Troops'!$C$2:$C$200"), 0)), "")</f>
        <v/>
      </c>
      <c r="R41" s="245"/>
    </row>
    <row r="42" spans="1:18" ht="15.75" x14ac:dyDescent="0.2">
      <c r="A42" s="239" t="str">
        <f t="shared" si="0"/>
        <v/>
      </c>
      <c r="B42" s="240" t="str">
        <f t="shared" si="1"/>
        <v/>
      </c>
      <c r="C42" s="218"/>
      <c r="D42" s="219"/>
      <c r="E42" s="218"/>
      <c r="F42" s="218"/>
      <c r="G42" s="230" t="str">
        <f ca="1">IFERROR(INDEX(INDIRECT("'" &amp; 'Warband Sheet'!E$4 &amp; " Troops'!A$2:A$200"), MATCH(J42, INDIRECT("'" &amp; 'Warband Sheet'!E$4 &amp; " Troops'!C$2:C$200"), 0)), "")</f>
        <v/>
      </c>
      <c r="H42" s="230" t="str">
        <f ca="1">IFERROR(INDEX(INDIRECT("'" &amp; 'Warband Sheet'!$E$4 &amp; " Troops'!B$2:B$200"), MATCH(J42, INDIRECT("'" &amp; 'Warband Sheet'!$E$4 &amp; " Troops'!C$2:C$200"), 0)), "")</f>
        <v/>
      </c>
      <c r="I42" s="222"/>
      <c r="J42" s="247"/>
      <c r="K42" s="245" t="str">
        <f ca="1">IFERROR(INDEX(INDIRECT("'" &amp; 'Warband Sheet'!$E$4 &amp; " Troops'!D$2:D$200"), MATCH($J42, INDIRECT("'" &amp; 'Warband Sheet'!$E$4 &amp; " Troops'!$C$2:$C$200"), 0)), "")</f>
        <v/>
      </c>
      <c r="L42" s="245" t="str">
        <f ca="1">IFERROR(INDEX(INDIRECT("'" &amp; 'Warband Sheet'!$E$4 &amp; " Troops'!E$2:E$200"), MATCH($J42, INDIRECT("'" &amp; 'Warband Sheet'!$E$4 &amp; " Troops'!$C$2:$C$200"), 0)), "")</f>
        <v/>
      </c>
      <c r="M42" s="245" t="str">
        <f ca="1">IFERROR(INDEX(INDIRECT("'" &amp; 'Warband Sheet'!$E$4 &amp; " Troops'!f$2:f$200"), MATCH($J42, INDIRECT("'" &amp; 'Warband Sheet'!$E$4 &amp; " Troops'!$C$2:$C$200"), 0)), "")</f>
        <v/>
      </c>
      <c r="N42" s="245" t="str">
        <f ca="1">IFERROR(INDEX(INDIRECT("'" &amp; 'Warband Sheet'!$E$4 &amp; " Troops'!g$2:g$200"), MATCH($J42, INDIRECT("'" &amp; 'Warband Sheet'!$E$4 &amp; " Troops'!$C$2:$C$200"), 0)), "")</f>
        <v/>
      </c>
      <c r="O42" s="246" t="str">
        <f ca="1">IFERROR(INDEX(INDIRECT("'" &amp; 'Warband Sheet'!$E$4 &amp; " Troops'!i$2:i$200"), MATCH($J42, INDIRECT("'" &amp; 'Warband Sheet'!$E$4 &amp; " Troops'!$C$2:$C$200"), 0)), "")</f>
        <v/>
      </c>
      <c r="P42" s="246" t="str">
        <f ca="1">IFERROR(INDEX(INDIRECT("'" &amp; 'Warband Sheet'!$E$4 &amp; " Troops'!j$2:j$200"), MATCH($J42, INDIRECT("'" &amp; 'Warband Sheet'!$E$4 &amp; " Troops'!$C$2:$C$200"), 0)), "")</f>
        <v/>
      </c>
      <c r="Q42" s="245" t="str">
        <f ca="1">IFERROR(INDEX(INDIRECT("'" &amp; 'Warband Sheet'!$E$4 &amp; " Troops'!k$2:k$200"), MATCH($J42, INDIRECT("'" &amp; 'Warband Sheet'!$E$4 &amp; " Troops'!$C$2:$C$200"), 0)), "")</f>
        <v/>
      </c>
      <c r="R42" s="245"/>
    </row>
    <row r="43" spans="1:18" ht="15.75" x14ac:dyDescent="0.2">
      <c r="A43" s="239" t="str">
        <f t="shared" si="0"/>
        <v/>
      </c>
      <c r="B43" s="240" t="str">
        <f t="shared" si="1"/>
        <v/>
      </c>
      <c r="C43" s="218"/>
      <c r="D43" s="219"/>
      <c r="E43" s="218"/>
      <c r="F43" s="218"/>
      <c r="G43" s="230" t="str">
        <f ca="1">IFERROR(INDEX(INDIRECT("'" &amp; 'Warband Sheet'!E$4 &amp; " Troops'!A$2:A$200"), MATCH(J43, INDIRECT("'" &amp; 'Warband Sheet'!E$4 &amp; " Troops'!C$2:C$200"), 0)), "")</f>
        <v/>
      </c>
      <c r="H43" s="230" t="str">
        <f ca="1">IFERROR(INDEX(INDIRECT("'" &amp; 'Warband Sheet'!$E$4 &amp; " Troops'!B$2:B$200"), MATCH(J43, INDIRECT("'" &amp; 'Warband Sheet'!$E$4 &amp; " Troops'!C$2:C$200"), 0)), "")</f>
        <v/>
      </c>
      <c r="I43" s="222"/>
      <c r="J43" s="247"/>
      <c r="K43" s="245" t="str">
        <f ca="1">IFERROR(INDEX(INDIRECT("'" &amp; 'Warband Sheet'!$E$4 &amp; " Troops'!D$2:D$200"), MATCH($J43, INDIRECT("'" &amp; 'Warband Sheet'!$E$4 &amp; " Troops'!$C$2:$C$200"), 0)), "")</f>
        <v/>
      </c>
      <c r="L43" s="245" t="str">
        <f ca="1">IFERROR(INDEX(INDIRECT("'" &amp; 'Warband Sheet'!$E$4 &amp; " Troops'!E$2:E$200"), MATCH($J43, INDIRECT("'" &amp; 'Warband Sheet'!$E$4 &amp; " Troops'!$C$2:$C$200"), 0)), "")</f>
        <v/>
      </c>
      <c r="M43" s="245" t="str">
        <f ca="1">IFERROR(INDEX(INDIRECT("'" &amp; 'Warband Sheet'!$E$4 &amp; " Troops'!f$2:f$200"), MATCH($J43, INDIRECT("'" &amp; 'Warband Sheet'!$E$4 &amp; " Troops'!$C$2:$C$200"), 0)), "")</f>
        <v/>
      </c>
      <c r="N43" s="245" t="str">
        <f ca="1">IFERROR(INDEX(INDIRECT("'" &amp; 'Warband Sheet'!$E$4 &amp; " Troops'!g$2:g$200"), MATCH($J43, INDIRECT("'" &amp; 'Warband Sheet'!$E$4 &amp; " Troops'!$C$2:$C$200"), 0)), "")</f>
        <v/>
      </c>
      <c r="O43" s="246" t="str">
        <f ca="1">IFERROR(INDEX(INDIRECT("'" &amp; 'Warband Sheet'!$E$4 &amp; " Troops'!i$2:i$200"), MATCH($J43, INDIRECT("'" &amp; 'Warband Sheet'!$E$4 &amp; " Troops'!$C$2:$C$200"), 0)), "")</f>
        <v/>
      </c>
      <c r="P43" s="246" t="str">
        <f ca="1">IFERROR(INDEX(INDIRECT("'" &amp; 'Warband Sheet'!$E$4 &amp; " Troops'!j$2:j$200"), MATCH($J43, INDIRECT("'" &amp; 'Warband Sheet'!$E$4 &amp; " Troops'!$C$2:$C$200"), 0)), "")</f>
        <v/>
      </c>
      <c r="Q43" s="245" t="str">
        <f ca="1">IFERROR(INDEX(INDIRECT("'" &amp; 'Warband Sheet'!$E$4 &amp; " Troops'!k$2:k$200"), MATCH($J43, INDIRECT("'" &amp; 'Warband Sheet'!$E$4 &amp; " Troops'!$C$2:$C$200"), 0)), "")</f>
        <v/>
      </c>
      <c r="R43" s="245"/>
    </row>
    <row r="44" spans="1:18" ht="15.75" x14ac:dyDescent="0.2">
      <c r="A44" s="239" t="str">
        <f t="shared" si="0"/>
        <v/>
      </c>
      <c r="B44" s="240" t="str">
        <f t="shared" si="1"/>
        <v/>
      </c>
      <c r="C44" s="218"/>
      <c r="D44" s="219"/>
      <c r="E44" s="218"/>
      <c r="F44" s="218"/>
      <c r="G44" s="230" t="str">
        <f ca="1">IFERROR(INDEX(INDIRECT("'" &amp; 'Warband Sheet'!E$4 &amp; " Troops'!A$2:A$200"), MATCH(J44, INDIRECT("'" &amp; 'Warband Sheet'!E$4 &amp; " Troops'!C$2:C$200"), 0)), "")</f>
        <v/>
      </c>
      <c r="H44" s="230" t="str">
        <f ca="1">IFERROR(INDEX(INDIRECT("'" &amp; 'Warband Sheet'!$E$4 &amp; " Troops'!B$2:B$200"), MATCH(J44, INDIRECT("'" &amp; 'Warband Sheet'!$E$4 &amp; " Troops'!C$2:C$200"), 0)), "")</f>
        <v/>
      </c>
      <c r="I44" s="222"/>
      <c r="J44" s="247"/>
      <c r="K44" s="245" t="str">
        <f ca="1">IFERROR(INDEX(INDIRECT("'" &amp; 'Warband Sheet'!$E$4 &amp; " Troops'!D$2:D$200"), MATCH($J44, INDIRECT("'" &amp; 'Warband Sheet'!$E$4 &amp; " Troops'!$C$2:$C$200"), 0)), "")</f>
        <v/>
      </c>
      <c r="L44" s="245" t="str">
        <f ca="1">IFERROR(INDEX(INDIRECT("'" &amp; 'Warband Sheet'!$E$4 &amp; " Troops'!E$2:E$200"), MATCH($J44, INDIRECT("'" &amp; 'Warband Sheet'!$E$4 &amp; " Troops'!$C$2:$C$200"), 0)), "")</f>
        <v/>
      </c>
      <c r="M44" s="245" t="str">
        <f ca="1">IFERROR(INDEX(INDIRECT("'" &amp; 'Warband Sheet'!$E$4 &amp; " Troops'!f$2:f$200"), MATCH($J44, INDIRECT("'" &amp; 'Warband Sheet'!$E$4 &amp; " Troops'!$C$2:$C$200"), 0)), "")</f>
        <v/>
      </c>
      <c r="N44" s="245" t="str">
        <f ca="1">IFERROR(INDEX(INDIRECT("'" &amp; 'Warband Sheet'!$E$4 &amp; " Troops'!g$2:g$200"), MATCH($J44, INDIRECT("'" &amp; 'Warband Sheet'!$E$4 &amp; " Troops'!$C$2:$C$200"), 0)), "")</f>
        <v/>
      </c>
      <c r="O44" s="246" t="str">
        <f ca="1">IFERROR(INDEX(INDIRECT("'" &amp; 'Warband Sheet'!$E$4 &amp; " Troops'!i$2:i$200"), MATCH($J44, INDIRECT("'" &amp; 'Warband Sheet'!$E$4 &amp; " Troops'!$C$2:$C$200"), 0)), "")</f>
        <v/>
      </c>
      <c r="P44" s="246" t="str">
        <f ca="1">IFERROR(INDEX(INDIRECT("'" &amp; 'Warband Sheet'!$E$4 &amp; " Troops'!j$2:j$200"), MATCH($J44, INDIRECT("'" &amp; 'Warband Sheet'!$E$4 &amp; " Troops'!$C$2:$C$200"), 0)), "")</f>
        <v/>
      </c>
      <c r="Q44" s="245" t="str">
        <f ca="1">IFERROR(INDEX(INDIRECT("'" &amp; 'Warband Sheet'!$E$4 &amp; " Troops'!k$2:k$200"), MATCH($J44, INDIRECT("'" &amp; 'Warband Sheet'!$E$4 &amp; " Troops'!$C$2:$C$200"), 0)), "")</f>
        <v/>
      </c>
      <c r="R44" s="245"/>
    </row>
    <row r="45" spans="1:18" ht="15.75" x14ac:dyDescent="0.2">
      <c r="A45" s="239" t="str">
        <f t="shared" si="0"/>
        <v/>
      </c>
      <c r="B45" s="240" t="str">
        <f t="shared" si="1"/>
        <v/>
      </c>
      <c r="C45" s="218"/>
      <c r="D45" s="219"/>
      <c r="E45" s="218"/>
      <c r="F45" s="218"/>
      <c r="G45" s="230" t="str">
        <f ca="1">IFERROR(INDEX(INDIRECT("'" &amp; 'Warband Sheet'!E$4 &amp; " Troops'!A$2:A$200"), MATCH(J45, INDIRECT("'" &amp; 'Warband Sheet'!E$4 &amp; " Troops'!C$2:C$200"), 0)), "")</f>
        <v/>
      </c>
      <c r="H45" s="230" t="str">
        <f ca="1">IFERROR(INDEX(INDIRECT("'" &amp; 'Warband Sheet'!$E$4 &amp; " Troops'!B$2:B$200"), MATCH(J45, INDIRECT("'" &amp; 'Warband Sheet'!$E$4 &amp; " Troops'!C$2:C$200"), 0)), "")</f>
        <v/>
      </c>
      <c r="I45" s="222"/>
      <c r="J45" s="247"/>
      <c r="K45" s="245" t="str">
        <f ca="1">IFERROR(INDEX(INDIRECT("'" &amp; 'Warband Sheet'!$E$4 &amp; " Troops'!D$2:D$200"), MATCH($J45, INDIRECT("'" &amp; 'Warband Sheet'!$E$4 &amp; " Troops'!$C$2:$C$200"), 0)), "")</f>
        <v/>
      </c>
      <c r="L45" s="245" t="str">
        <f ca="1">IFERROR(INDEX(INDIRECT("'" &amp; 'Warband Sheet'!$E$4 &amp; " Troops'!E$2:E$200"), MATCH($J45, INDIRECT("'" &amp; 'Warband Sheet'!$E$4 &amp; " Troops'!$C$2:$C$200"), 0)), "")</f>
        <v/>
      </c>
      <c r="M45" s="245" t="str">
        <f ca="1">IFERROR(INDEX(INDIRECT("'" &amp; 'Warband Sheet'!$E$4 &amp; " Troops'!f$2:f$200"), MATCH($J45, INDIRECT("'" &amp; 'Warband Sheet'!$E$4 &amp; " Troops'!$C$2:$C$200"), 0)), "")</f>
        <v/>
      </c>
      <c r="N45" s="245" t="str">
        <f ca="1">IFERROR(INDEX(INDIRECT("'" &amp; 'Warband Sheet'!$E$4 &amp; " Troops'!g$2:g$200"), MATCH($J45, INDIRECT("'" &amp; 'Warband Sheet'!$E$4 &amp; " Troops'!$C$2:$C$200"), 0)), "")</f>
        <v/>
      </c>
      <c r="O45" s="246" t="str">
        <f ca="1">IFERROR(INDEX(INDIRECT("'" &amp; 'Warband Sheet'!$E$4 &amp; " Troops'!i$2:i$200"), MATCH($J45, INDIRECT("'" &amp; 'Warband Sheet'!$E$4 &amp; " Troops'!$C$2:$C$200"), 0)), "")</f>
        <v/>
      </c>
      <c r="P45" s="246" t="str">
        <f ca="1">IFERROR(INDEX(INDIRECT("'" &amp; 'Warband Sheet'!$E$4 &amp; " Troops'!j$2:j$200"), MATCH($J45, INDIRECT("'" &amp; 'Warband Sheet'!$E$4 &amp; " Troops'!$C$2:$C$200"), 0)), "")</f>
        <v/>
      </c>
      <c r="Q45" s="245" t="str">
        <f ca="1">IFERROR(INDEX(INDIRECT("'" &amp; 'Warband Sheet'!$E$4 &amp; " Troops'!k$2:k$200"), MATCH($J45, INDIRECT("'" &amp; 'Warband Sheet'!$E$4 &amp; " Troops'!$C$2:$C$200"), 0)), "")</f>
        <v/>
      </c>
      <c r="R45" s="245"/>
    </row>
    <row r="46" spans="1:18" ht="15.75" x14ac:dyDescent="0.2">
      <c r="A46" s="239" t="str">
        <f t="shared" si="0"/>
        <v/>
      </c>
      <c r="B46" s="240" t="str">
        <f t="shared" si="1"/>
        <v/>
      </c>
      <c r="C46" s="218"/>
      <c r="D46" s="219"/>
      <c r="E46" s="218"/>
      <c r="F46" s="218"/>
      <c r="G46" s="230" t="str">
        <f ca="1">IFERROR(INDEX(INDIRECT("'" &amp; 'Warband Sheet'!E$4 &amp; " Troops'!A$2:A$200"), MATCH(J46, INDIRECT("'" &amp; 'Warband Sheet'!E$4 &amp; " Troops'!C$2:C$200"), 0)), "")</f>
        <v/>
      </c>
      <c r="H46" s="230" t="str">
        <f ca="1">IFERROR(INDEX(INDIRECT("'" &amp; 'Warband Sheet'!$E$4 &amp; " Troops'!B$2:B$200"), MATCH(J46, INDIRECT("'" &amp; 'Warband Sheet'!$E$4 &amp; " Troops'!C$2:C$200"), 0)), "")</f>
        <v/>
      </c>
      <c r="I46" s="222"/>
      <c r="J46" s="247"/>
      <c r="K46" s="245" t="str">
        <f ca="1">IFERROR(INDEX(INDIRECT("'" &amp; 'Warband Sheet'!$E$4 &amp; " Troops'!D$2:D$200"), MATCH($J46, INDIRECT("'" &amp; 'Warband Sheet'!$E$4 &amp; " Troops'!$C$2:$C$200"), 0)), "")</f>
        <v/>
      </c>
      <c r="L46" s="245" t="str">
        <f ca="1">IFERROR(INDEX(INDIRECT("'" &amp; 'Warband Sheet'!$E$4 &amp; " Troops'!E$2:E$200"), MATCH($J46, INDIRECT("'" &amp; 'Warband Sheet'!$E$4 &amp; " Troops'!$C$2:$C$200"), 0)), "")</f>
        <v/>
      </c>
      <c r="M46" s="245" t="str">
        <f ca="1">IFERROR(INDEX(INDIRECT("'" &amp; 'Warband Sheet'!$E$4 &amp; " Troops'!f$2:f$200"), MATCH($J46, INDIRECT("'" &amp; 'Warband Sheet'!$E$4 &amp; " Troops'!$C$2:$C$200"), 0)), "")</f>
        <v/>
      </c>
      <c r="N46" s="245" t="str">
        <f ca="1">IFERROR(INDEX(INDIRECT("'" &amp; 'Warband Sheet'!$E$4 &amp; " Troops'!g$2:g$200"), MATCH($J46, INDIRECT("'" &amp; 'Warband Sheet'!$E$4 &amp; " Troops'!$C$2:$C$200"), 0)), "")</f>
        <v/>
      </c>
      <c r="O46" s="246" t="str">
        <f ca="1">IFERROR(INDEX(INDIRECT("'" &amp; 'Warband Sheet'!$E$4 &amp; " Troops'!i$2:i$200"), MATCH($J46, INDIRECT("'" &amp; 'Warband Sheet'!$E$4 &amp; " Troops'!$C$2:$C$200"), 0)), "")</f>
        <v/>
      </c>
      <c r="P46" s="246" t="str">
        <f ca="1">IFERROR(INDEX(INDIRECT("'" &amp; 'Warband Sheet'!$E$4 &amp; " Troops'!j$2:j$200"), MATCH($J46, INDIRECT("'" &amp; 'Warband Sheet'!$E$4 &amp; " Troops'!$C$2:$C$200"), 0)), "")</f>
        <v/>
      </c>
      <c r="Q46" s="245" t="str">
        <f ca="1">IFERROR(INDEX(INDIRECT("'" &amp; 'Warband Sheet'!$E$4 &amp; " Troops'!k$2:k$200"), MATCH($J46, INDIRECT("'" &amp; 'Warband Sheet'!$E$4 &amp; " Troops'!$C$2:$C$200"), 0)), "")</f>
        <v/>
      </c>
      <c r="R46" s="245"/>
    </row>
    <row r="47" spans="1:18" ht="15.75" x14ac:dyDescent="0.2">
      <c r="A47" s="239" t="str">
        <f t="shared" si="0"/>
        <v/>
      </c>
      <c r="B47" s="240" t="str">
        <f t="shared" si="1"/>
        <v/>
      </c>
      <c r="C47" s="218"/>
      <c r="D47" s="219"/>
      <c r="E47" s="218"/>
      <c r="F47" s="218"/>
      <c r="G47" s="230" t="str">
        <f ca="1">IFERROR(INDEX(INDIRECT("'" &amp; 'Warband Sheet'!E$4 &amp; " Troops'!A$2:A$200"), MATCH(J47, INDIRECT("'" &amp; 'Warband Sheet'!E$4 &amp; " Troops'!C$2:C$200"), 0)), "")</f>
        <v/>
      </c>
      <c r="H47" s="230" t="str">
        <f ca="1">IFERROR(INDEX(INDIRECT("'" &amp; 'Warband Sheet'!$E$4 &amp; " Troops'!B$2:B$200"), MATCH(J47, INDIRECT("'" &amp; 'Warband Sheet'!$E$4 &amp; " Troops'!C$2:C$200"), 0)), "")</f>
        <v/>
      </c>
      <c r="I47" s="222"/>
      <c r="J47" s="247"/>
      <c r="K47" s="245" t="str">
        <f ca="1">IFERROR(INDEX(INDIRECT("'" &amp; 'Warband Sheet'!$E$4 &amp; " Troops'!D$2:D$200"), MATCH($J47, INDIRECT("'" &amp; 'Warband Sheet'!$E$4 &amp; " Troops'!$C$2:$C$200"), 0)), "")</f>
        <v/>
      </c>
      <c r="L47" s="245" t="str">
        <f ca="1">IFERROR(INDEX(INDIRECT("'" &amp; 'Warband Sheet'!$E$4 &amp; " Troops'!E$2:E$200"), MATCH($J47, INDIRECT("'" &amp; 'Warband Sheet'!$E$4 &amp; " Troops'!$C$2:$C$200"), 0)), "")</f>
        <v/>
      </c>
      <c r="M47" s="245" t="str">
        <f ca="1">IFERROR(INDEX(INDIRECT("'" &amp; 'Warband Sheet'!$E$4 &amp; " Troops'!f$2:f$200"), MATCH($J47, INDIRECT("'" &amp; 'Warband Sheet'!$E$4 &amp; " Troops'!$C$2:$C$200"), 0)), "")</f>
        <v/>
      </c>
      <c r="N47" s="245" t="str">
        <f ca="1">IFERROR(INDEX(INDIRECT("'" &amp; 'Warband Sheet'!$E$4 &amp; " Troops'!g$2:g$200"), MATCH($J47, INDIRECT("'" &amp; 'Warband Sheet'!$E$4 &amp; " Troops'!$C$2:$C$200"), 0)), "")</f>
        <v/>
      </c>
      <c r="O47" s="246" t="str">
        <f ca="1">IFERROR(INDEX(INDIRECT("'" &amp; 'Warband Sheet'!$E$4 &amp; " Troops'!i$2:i$200"), MATCH($J47, INDIRECT("'" &amp; 'Warband Sheet'!$E$4 &amp; " Troops'!$C$2:$C$200"), 0)), "")</f>
        <v/>
      </c>
      <c r="P47" s="246" t="str">
        <f ca="1">IFERROR(INDEX(INDIRECT("'" &amp; 'Warband Sheet'!$E$4 &amp; " Troops'!j$2:j$200"), MATCH($J47, INDIRECT("'" &amp; 'Warband Sheet'!$E$4 &amp; " Troops'!$C$2:$C$200"), 0)), "")</f>
        <v/>
      </c>
      <c r="Q47" s="245" t="str">
        <f ca="1">IFERROR(INDEX(INDIRECT("'" &amp; 'Warband Sheet'!$E$4 &amp; " Troops'!k$2:k$200"), MATCH($J47, INDIRECT("'" &amp; 'Warband Sheet'!$E$4 &amp; " Troops'!$C$2:$C$200"), 0)), "")</f>
        <v/>
      </c>
      <c r="R47" s="245"/>
    </row>
    <row r="48" spans="1:18" ht="15.75" x14ac:dyDescent="0.2">
      <c r="A48" s="239" t="str">
        <f t="shared" si="0"/>
        <v/>
      </c>
      <c r="B48" s="240" t="str">
        <f t="shared" si="1"/>
        <v/>
      </c>
      <c r="C48" s="218"/>
      <c r="D48" s="219"/>
      <c r="E48" s="218"/>
      <c r="F48" s="218"/>
      <c r="G48" s="230" t="str">
        <f ca="1">IFERROR(INDEX(INDIRECT("'" &amp; 'Warband Sheet'!E$4 &amp; " Troops'!A$2:A$200"), MATCH(J48, INDIRECT("'" &amp; 'Warband Sheet'!E$4 &amp; " Troops'!C$2:C$200"), 0)), "")</f>
        <v/>
      </c>
      <c r="H48" s="230" t="str">
        <f ca="1">IFERROR(INDEX(INDIRECT("'" &amp; 'Warband Sheet'!$E$4 &amp; " Troops'!B$2:B$200"), MATCH(J48, INDIRECT("'" &amp; 'Warband Sheet'!$E$4 &amp; " Troops'!C$2:C$200"), 0)), "")</f>
        <v/>
      </c>
      <c r="I48" s="222"/>
      <c r="J48" s="247"/>
      <c r="K48" s="245" t="str">
        <f ca="1">IFERROR(INDEX(INDIRECT("'" &amp; 'Warband Sheet'!$E$4 &amp; " Troops'!D$2:D$200"), MATCH($J48, INDIRECT("'" &amp; 'Warband Sheet'!$E$4 &amp; " Troops'!$C$2:$C$200"), 0)), "")</f>
        <v/>
      </c>
      <c r="L48" s="245" t="str">
        <f ca="1">IFERROR(INDEX(INDIRECT("'" &amp; 'Warband Sheet'!$E$4 &amp; " Troops'!E$2:E$200"), MATCH($J48, INDIRECT("'" &amp; 'Warband Sheet'!$E$4 &amp; " Troops'!$C$2:$C$200"), 0)), "")</f>
        <v/>
      </c>
      <c r="M48" s="245" t="str">
        <f ca="1">IFERROR(INDEX(INDIRECT("'" &amp; 'Warband Sheet'!$E$4 &amp; " Troops'!f$2:f$200"), MATCH($J48, INDIRECT("'" &amp; 'Warband Sheet'!$E$4 &amp; " Troops'!$C$2:$C$200"), 0)), "")</f>
        <v/>
      </c>
      <c r="N48" s="245" t="str">
        <f ca="1">IFERROR(INDEX(INDIRECT("'" &amp; 'Warband Sheet'!$E$4 &amp; " Troops'!g$2:g$200"), MATCH($J48, INDIRECT("'" &amp; 'Warband Sheet'!$E$4 &amp; " Troops'!$C$2:$C$200"), 0)), "")</f>
        <v/>
      </c>
      <c r="O48" s="246" t="str">
        <f ca="1">IFERROR(INDEX(INDIRECT("'" &amp; 'Warband Sheet'!$E$4 &amp; " Troops'!i$2:i$200"), MATCH($J48, INDIRECT("'" &amp; 'Warband Sheet'!$E$4 &amp; " Troops'!$C$2:$C$200"), 0)), "")</f>
        <v/>
      </c>
      <c r="P48" s="246" t="str">
        <f ca="1">IFERROR(INDEX(INDIRECT("'" &amp; 'Warband Sheet'!$E$4 &amp; " Troops'!j$2:j$200"), MATCH($J48, INDIRECT("'" &amp; 'Warband Sheet'!$E$4 &amp; " Troops'!$C$2:$C$200"), 0)), "")</f>
        <v/>
      </c>
      <c r="Q48" s="245" t="str">
        <f ca="1">IFERROR(INDEX(INDIRECT("'" &amp; 'Warband Sheet'!$E$4 &amp; " Troops'!k$2:k$200"), MATCH($J48, INDIRECT("'" &amp; 'Warband Sheet'!$E$4 &amp; " Troops'!$C$2:$C$200"), 0)), "")</f>
        <v/>
      </c>
      <c r="R48" s="245"/>
    </row>
    <row r="49" spans="1:18" ht="15.75" x14ac:dyDescent="0.2">
      <c r="A49" s="239" t="str">
        <f t="shared" si="0"/>
        <v/>
      </c>
      <c r="B49" s="240" t="str">
        <f t="shared" si="1"/>
        <v/>
      </c>
      <c r="C49" s="218"/>
      <c r="D49" s="219"/>
      <c r="E49" s="218"/>
      <c r="F49" s="218"/>
      <c r="G49" s="230" t="str">
        <f ca="1">IFERROR(INDEX(INDIRECT("'" &amp; 'Warband Sheet'!E$4 &amp; " Troops'!A$2:A$200"), MATCH(J49, INDIRECT("'" &amp; 'Warband Sheet'!E$4 &amp; " Troops'!C$2:C$200"), 0)), "")</f>
        <v/>
      </c>
      <c r="H49" s="230" t="str">
        <f ca="1">IFERROR(INDEX(INDIRECT("'" &amp; 'Warband Sheet'!$E$4 &amp; " Troops'!B$2:B$200"), MATCH(J49, INDIRECT("'" &amp; 'Warband Sheet'!$E$4 &amp; " Troops'!C$2:C$200"), 0)), "")</f>
        <v/>
      </c>
      <c r="I49" s="222"/>
      <c r="J49" s="247"/>
      <c r="K49" s="245" t="str">
        <f ca="1">IFERROR(INDEX(INDIRECT("'" &amp; 'Warband Sheet'!$E$4 &amp; " Troops'!D$2:D$200"), MATCH($J49, INDIRECT("'" &amp; 'Warband Sheet'!$E$4 &amp; " Troops'!$C$2:$C$200"), 0)), "")</f>
        <v/>
      </c>
      <c r="L49" s="245" t="str">
        <f ca="1">IFERROR(INDEX(INDIRECT("'" &amp; 'Warband Sheet'!$E$4 &amp; " Troops'!E$2:E$200"), MATCH($J49, INDIRECT("'" &amp; 'Warband Sheet'!$E$4 &amp; " Troops'!$C$2:$C$200"), 0)), "")</f>
        <v/>
      </c>
      <c r="M49" s="245" t="str">
        <f ca="1">IFERROR(INDEX(INDIRECT("'" &amp; 'Warband Sheet'!$E$4 &amp; " Troops'!f$2:f$200"), MATCH($J49, INDIRECT("'" &amp; 'Warband Sheet'!$E$4 &amp; " Troops'!$C$2:$C$200"), 0)), "")</f>
        <v/>
      </c>
      <c r="N49" s="245" t="str">
        <f ca="1">IFERROR(INDEX(INDIRECT("'" &amp; 'Warband Sheet'!$E$4 &amp; " Troops'!g$2:g$200"), MATCH($J49, INDIRECT("'" &amp; 'Warband Sheet'!$E$4 &amp; " Troops'!$C$2:$C$200"), 0)), "")</f>
        <v/>
      </c>
      <c r="O49" s="246" t="str">
        <f ca="1">IFERROR(INDEX(INDIRECT("'" &amp; 'Warband Sheet'!$E$4 &amp; " Troops'!i$2:i$200"), MATCH($J49, INDIRECT("'" &amp; 'Warband Sheet'!$E$4 &amp; " Troops'!$C$2:$C$200"), 0)), "")</f>
        <v/>
      </c>
      <c r="P49" s="246" t="str">
        <f ca="1">IFERROR(INDEX(INDIRECT("'" &amp; 'Warband Sheet'!$E$4 &amp; " Troops'!j$2:j$200"), MATCH($J49, INDIRECT("'" &amp; 'Warband Sheet'!$E$4 &amp; " Troops'!$C$2:$C$200"), 0)), "")</f>
        <v/>
      </c>
      <c r="Q49" s="245" t="str">
        <f ca="1">IFERROR(INDEX(INDIRECT("'" &amp; 'Warband Sheet'!$E$4 &amp; " Troops'!k$2:k$200"), MATCH($J49, INDIRECT("'" &amp; 'Warband Sheet'!$E$4 &amp; " Troops'!$C$2:$C$200"), 0)), "")</f>
        <v/>
      </c>
      <c r="R49" s="245"/>
    </row>
    <row r="50" spans="1:18" ht="15.75" x14ac:dyDescent="0.2">
      <c r="A50" s="239" t="str">
        <f t="shared" si="0"/>
        <v/>
      </c>
      <c r="B50" s="240" t="str">
        <f t="shared" si="1"/>
        <v/>
      </c>
      <c r="C50" s="218"/>
      <c r="D50" s="219"/>
      <c r="E50" s="218"/>
      <c r="F50" s="218"/>
      <c r="G50" s="230" t="str">
        <f ca="1">IFERROR(INDEX(INDIRECT("'" &amp; 'Warband Sheet'!E$4 &amp; " Troops'!A$2:A$200"), MATCH(J50, INDIRECT("'" &amp; 'Warband Sheet'!E$4 &amp; " Troops'!C$2:C$200"), 0)), "")</f>
        <v/>
      </c>
      <c r="H50" s="230" t="str">
        <f ca="1">IFERROR(INDEX(INDIRECT("'" &amp; 'Warband Sheet'!$E$4 &amp; " Troops'!B$2:B$200"), MATCH(J50, INDIRECT("'" &amp; 'Warband Sheet'!$E$4 &amp; " Troops'!C$2:C$200"), 0)), "")</f>
        <v/>
      </c>
      <c r="I50" s="222"/>
      <c r="J50" s="247"/>
      <c r="K50" s="245" t="str">
        <f ca="1">IFERROR(INDEX(INDIRECT("'" &amp; 'Warband Sheet'!$E$4 &amp; " Troops'!D$2:D$200"), MATCH($J50, INDIRECT("'" &amp; 'Warband Sheet'!$E$4 &amp; " Troops'!$C$2:$C$200"), 0)), "")</f>
        <v/>
      </c>
      <c r="L50" s="245" t="str">
        <f ca="1">IFERROR(INDEX(INDIRECT("'" &amp; 'Warband Sheet'!$E$4 &amp; " Troops'!E$2:E$200"), MATCH($J50, INDIRECT("'" &amp; 'Warband Sheet'!$E$4 &amp; " Troops'!$C$2:$C$200"), 0)), "")</f>
        <v/>
      </c>
      <c r="M50" s="245" t="str">
        <f ca="1">IFERROR(INDEX(INDIRECT("'" &amp; 'Warband Sheet'!$E$4 &amp; " Troops'!f$2:f$200"), MATCH($J50, INDIRECT("'" &amp; 'Warband Sheet'!$E$4 &amp; " Troops'!$C$2:$C$200"), 0)), "")</f>
        <v/>
      </c>
      <c r="N50" s="245" t="str">
        <f ca="1">IFERROR(INDEX(INDIRECT("'" &amp; 'Warband Sheet'!$E$4 &amp; " Troops'!g$2:g$200"), MATCH($J50, INDIRECT("'" &amp; 'Warband Sheet'!$E$4 &amp; " Troops'!$C$2:$C$200"), 0)), "")</f>
        <v/>
      </c>
      <c r="O50" s="246" t="str">
        <f ca="1">IFERROR(INDEX(INDIRECT("'" &amp; 'Warband Sheet'!$E$4 &amp; " Troops'!i$2:i$200"), MATCH($J50, INDIRECT("'" &amp; 'Warband Sheet'!$E$4 &amp; " Troops'!$C$2:$C$200"), 0)), "")</f>
        <v/>
      </c>
      <c r="P50" s="246" t="str">
        <f ca="1">IFERROR(INDEX(INDIRECT("'" &amp; 'Warband Sheet'!$E$4 &amp; " Troops'!j$2:j$200"), MATCH($J50, INDIRECT("'" &amp; 'Warband Sheet'!$E$4 &amp; " Troops'!$C$2:$C$200"), 0)), "")</f>
        <v/>
      </c>
      <c r="Q50" s="245" t="str">
        <f ca="1">IFERROR(INDEX(INDIRECT("'" &amp; 'Warband Sheet'!$E$4 &amp; " Troops'!k$2:k$200"), MATCH($J50, INDIRECT("'" &amp; 'Warband Sheet'!$E$4 &amp; " Troops'!$C$2:$C$200"), 0)), "")</f>
        <v/>
      </c>
      <c r="R50" s="245"/>
    </row>
    <row r="51" spans="1:18" ht="15.75" x14ac:dyDescent="0.2">
      <c r="A51" s="239" t="str">
        <f t="shared" si="0"/>
        <v/>
      </c>
      <c r="B51" s="240" t="str">
        <f t="shared" si="1"/>
        <v/>
      </c>
      <c r="C51" s="218"/>
      <c r="D51" s="219"/>
      <c r="E51" s="218"/>
      <c r="F51" s="218"/>
      <c r="G51" s="230" t="str">
        <f ca="1">IFERROR(INDEX(INDIRECT("'" &amp; 'Warband Sheet'!E$4 &amp; " Troops'!A$2:A$200"), MATCH(J51, INDIRECT("'" &amp; 'Warband Sheet'!E$4 &amp; " Troops'!C$2:C$200"), 0)), "")</f>
        <v/>
      </c>
      <c r="H51" s="230" t="str">
        <f ca="1">IFERROR(INDEX(INDIRECT("'" &amp; 'Warband Sheet'!$E$4 &amp; " Troops'!B$2:B$200"), MATCH(J51, INDIRECT("'" &amp; 'Warband Sheet'!$E$4 &amp; " Troops'!C$2:C$200"), 0)), "")</f>
        <v/>
      </c>
      <c r="I51" s="222"/>
      <c r="J51" s="247"/>
      <c r="K51" s="245" t="str">
        <f ca="1">IFERROR(INDEX(INDIRECT("'" &amp; 'Warband Sheet'!$E$4 &amp; " Troops'!D$2:D$200"), MATCH($J51, INDIRECT("'" &amp; 'Warband Sheet'!$E$4 &amp; " Troops'!$C$2:$C$200"), 0)), "")</f>
        <v/>
      </c>
      <c r="L51" s="245" t="str">
        <f ca="1">IFERROR(INDEX(INDIRECT("'" &amp; 'Warband Sheet'!$E$4 &amp; " Troops'!E$2:E$200"), MATCH($J51, INDIRECT("'" &amp; 'Warband Sheet'!$E$4 &amp; " Troops'!$C$2:$C$200"), 0)), "")</f>
        <v/>
      </c>
      <c r="M51" s="245" t="str">
        <f ca="1">IFERROR(INDEX(INDIRECT("'" &amp; 'Warband Sheet'!$E$4 &amp; " Troops'!f$2:f$200"), MATCH($J51, INDIRECT("'" &amp; 'Warband Sheet'!$E$4 &amp; " Troops'!$C$2:$C$200"), 0)), "")</f>
        <v/>
      </c>
      <c r="N51" s="245" t="str">
        <f ca="1">IFERROR(INDEX(INDIRECT("'" &amp; 'Warband Sheet'!$E$4 &amp; " Troops'!g$2:g$200"), MATCH($J51, INDIRECT("'" &amp; 'Warband Sheet'!$E$4 &amp; " Troops'!$C$2:$C$200"), 0)), "")</f>
        <v/>
      </c>
      <c r="O51" s="246" t="str">
        <f ca="1">IFERROR(INDEX(INDIRECT("'" &amp; 'Warband Sheet'!$E$4 &amp; " Troops'!i$2:i$200"), MATCH($J51, INDIRECT("'" &amp; 'Warband Sheet'!$E$4 &amp; " Troops'!$C$2:$C$200"), 0)), "")</f>
        <v/>
      </c>
      <c r="P51" s="246" t="str">
        <f ca="1">IFERROR(INDEX(INDIRECT("'" &amp; 'Warband Sheet'!$E$4 &amp; " Troops'!j$2:j$200"), MATCH($J51, INDIRECT("'" &amp; 'Warband Sheet'!$E$4 &amp; " Troops'!$C$2:$C$200"), 0)), "")</f>
        <v/>
      </c>
      <c r="Q51" s="245" t="str">
        <f ca="1">IFERROR(INDEX(INDIRECT("'" &amp; 'Warband Sheet'!$E$4 &amp; " Troops'!k$2:k$200"), MATCH($J51, INDIRECT("'" &amp; 'Warband Sheet'!$E$4 &amp; " Troops'!$C$2:$C$200"), 0)), "")</f>
        <v/>
      </c>
      <c r="R51" s="245"/>
    </row>
    <row r="52" spans="1:18" ht="15.75" x14ac:dyDescent="0.2">
      <c r="A52" s="239" t="str">
        <f t="shared" si="0"/>
        <v/>
      </c>
      <c r="B52" s="240" t="str">
        <f t="shared" si="1"/>
        <v/>
      </c>
      <c r="C52" s="218"/>
      <c r="D52" s="219"/>
      <c r="E52" s="218"/>
      <c r="F52" s="218"/>
      <c r="G52" s="230" t="str">
        <f ca="1">IFERROR(INDEX(INDIRECT("'" &amp; 'Warband Sheet'!E$4 &amp; " Troops'!A$2:A$200"), MATCH(J52, INDIRECT("'" &amp; 'Warband Sheet'!E$4 &amp; " Troops'!C$2:C$200"), 0)), "")</f>
        <v/>
      </c>
      <c r="H52" s="230" t="str">
        <f ca="1">IFERROR(INDEX(INDIRECT("'" &amp; 'Warband Sheet'!$E$4 &amp; " Troops'!B$2:B$200"), MATCH(J52, INDIRECT("'" &amp; 'Warband Sheet'!$E$4 &amp; " Troops'!C$2:C$200"), 0)), "")</f>
        <v/>
      </c>
      <c r="I52" s="222"/>
      <c r="J52" s="247"/>
      <c r="K52" s="245" t="str">
        <f ca="1">IFERROR(INDEX(INDIRECT("'" &amp; 'Warband Sheet'!$E$4 &amp; " Troops'!D$2:D$200"), MATCH($J52, INDIRECT("'" &amp; 'Warband Sheet'!$E$4 &amp; " Troops'!$C$2:$C$200"), 0)), "")</f>
        <v/>
      </c>
      <c r="L52" s="245" t="str">
        <f ca="1">IFERROR(INDEX(INDIRECT("'" &amp; 'Warband Sheet'!$E$4 &amp; " Troops'!E$2:E$200"), MATCH($J52, INDIRECT("'" &amp; 'Warband Sheet'!$E$4 &amp; " Troops'!$C$2:$C$200"), 0)), "")</f>
        <v/>
      </c>
      <c r="M52" s="245" t="str">
        <f ca="1">IFERROR(INDEX(INDIRECT("'" &amp; 'Warband Sheet'!$E$4 &amp; " Troops'!f$2:f$200"), MATCH($J52, INDIRECT("'" &amp; 'Warband Sheet'!$E$4 &amp; " Troops'!$C$2:$C$200"), 0)), "")</f>
        <v/>
      </c>
      <c r="N52" s="245" t="str">
        <f ca="1">IFERROR(INDEX(INDIRECT("'" &amp; 'Warband Sheet'!$E$4 &amp; " Troops'!g$2:g$200"), MATCH($J52, INDIRECT("'" &amp; 'Warband Sheet'!$E$4 &amp; " Troops'!$C$2:$C$200"), 0)), "")</f>
        <v/>
      </c>
      <c r="O52" s="246" t="str">
        <f ca="1">IFERROR(INDEX(INDIRECT("'" &amp; 'Warband Sheet'!$E$4 &amp; " Troops'!i$2:i$200"), MATCH($J52, INDIRECT("'" &amp; 'Warband Sheet'!$E$4 &amp; " Troops'!$C$2:$C$200"), 0)), "")</f>
        <v/>
      </c>
      <c r="P52" s="246" t="str">
        <f ca="1">IFERROR(INDEX(INDIRECT("'" &amp; 'Warband Sheet'!$E$4 &amp; " Troops'!j$2:j$200"), MATCH($J52, INDIRECT("'" &amp; 'Warband Sheet'!$E$4 &amp; " Troops'!$C$2:$C$200"), 0)), "")</f>
        <v/>
      </c>
      <c r="Q52" s="245" t="str">
        <f ca="1">IFERROR(INDEX(INDIRECT("'" &amp; 'Warband Sheet'!$E$4 &amp; " Troops'!k$2:k$200"), MATCH($J52, INDIRECT("'" &amp; 'Warband Sheet'!$E$4 &amp; " Troops'!$C$2:$C$200"), 0)), "")</f>
        <v/>
      </c>
      <c r="R52" s="245"/>
    </row>
    <row r="53" spans="1:18" ht="15.75" x14ac:dyDescent="0.2">
      <c r="A53" s="239" t="str">
        <f t="shared" si="0"/>
        <v/>
      </c>
      <c r="B53" s="240" t="str">
        <f t="shared" si="1"/>
        <v/>
      </c>
      <c r="C53" s="218"/>
      <c r="D53" s="219"/>
      <c r="E53" s="218"/>
      <c r="F53" s="218"/>
      <c r="G53" s="230" t="str">
        <f ca="1">IFERROR(INDEX(INDIRECT("'" &amp; 'Warband Sheet'!E$4 &amp; " Troops'!A$2:A$200"), MATCH(J53, INDIRECT("'" &amp; 'Warband Sheet'!E$4 &amp; " Troops'!C$2:C$200"), 0)), "")</f>
        <v/>
      </c>
      <c r="H53" s="230" t="str">
        <f ca="1">IFERROR(INDEX(INDIRECT("'" &amp; 'Warband Sheet'!$E$4 &amp; " Troops'!B$2:B$200"), MATCH(J53, INDIRECT("'" &amp; 'Warband Sheet'!$E$4 &amp; " Troops'!C$2:C$200"), 0)), "")</f>
        <v/>
      </c>
      <c r="I53" s="222"/>
      <c r="J53" s="247"/>
      <c r="K53" s="245" t="str">
        <f ca="1">IFERROR(INDEX(INDIRECT("'" &amp; 'Warband Sheet'!$E$4 &amp; " Troops'!D$2:D$200"), MATCH($J53, INDIRECT("'" &amp; 'Warband Sheet'!$E$4 &amp; " Troops'!$C$2:$C$200"), 0)), "")</f>
        <v/>
      </c>
      <c r="L53" s="245" t="str">
        <f ca="1">IFERROR(INDEX(INDIRECT("'" &amp; 'Warband Sheet'!$E$4 &amp; " Troops'!E$2:E$200"), MATCH($J53, INDIRECT("'" &amp; 'Warband Sheet'!$E$4 &amp; " Troops'!$C$2:$C$200"), 0)), "")</f>
        <v/>
      </c>
      <c r="M53" s="245" t="str">
        <f ca="1">IFERROR(INDEX(INDIRECT("'" &amp; 'Warband Sheet'!$E$4 &amp; " Troops'!f$2:f$200"), MATCH($J53, INDIRECT("'" &amp; 'Warband Sheet'!$E$4 &amp; " Troops'!$C$2:$C$200"), 0)), "")</f>
        <v/>
      </c>
      <c r="N53" s="245" t="str">
        <f ca="1">IFERROR(INDEX(INDIRECT("'" &amp; 'Warband Sheet'!$E$4 &amp; " Troops'!g$2:g$200"), MATCH($J53, INDIRECT("'" &amp; 'Warband Sheet'!$E$4 &amp; " Troops'!$C$2:$C$200"), 0)), "")</f>
        <v/>
      </c>
      <c r="O53" s="246" t="str">
        <f ca="1">IFERROR(INDEX(INDIRECT("'" &amp; 'Warband Sheet'!$E$4 &amp; " Troops'!i$2:i$200"), MATCH($J53, INDIRECT("'" &amp; 'Warband Sheet'!$E$4 &amp; " Troops'!$C$2:$C$200"), 0)), "")</f>
        <v/>
      </c>
      <c r="P53" s="246" t="str">
        <f ca="1">IFERROR(INDEX(INDIRECT("'" &amp; 'Warband Sheet'!$E$4 &amp; " Troops'!j$2:j$200"), MATCH($J53, INDIRECT("'" &amp; 'Warband Sheet'!$E$4 &amp; " Troops'!$C$2:$C$200"), 0)), "")</f>
        <v/>
      </c>
      <c r="Q53" s="245" t="str">
        <f ca="1">IFERROR(INDEX(INDIRECT("'" &amp; 'Warband Sheet'!$E$4 &amp; " Troops'!k$2:k$200"), MATCH($J53, INDIRECT("'" &amp; 'Warband Sheet'!$E$4 &amp; " Troops'!$C$2:$C$200"), 0)), "")</f>
        <v/>
      </c>
      <c r="R53" s="245"/>
    </row>
    <row r="54" spans="1:18" ht="15.75" x14ac:dyDescent="0.2">
      <c r="A54" s="239" t="str">
        <f t="shared" si="0"/>
        <v/>
      </c>
      <c r="B54" s="240" t="str">
        <f t="shared" si="1"/>
        <v/>
      </c>
      <c r="C54" s="218"/>
      <c r="D54" s="219"/>
      <c r="E54" s="218"/>
      <c r="F54" s="218"/>
      <c r="G54" s="230" t="str">
        <f ca="1">IFERROR(INDEX(INDIRECT("'" &amp; 'Warband Sheet'!E$4 &amp; " Troops'!A$2:A$200"), MATCH(J54, INDIRECT("'" &amp; 'Warband Sheet'!E$4 &amp; " Troops'!C$2:C$200"), 0)), "")</f>
        <v/>
      </c>
      <c r="H54" s="230" t="str">
        <f ca="1">IFERROR(INDEX(INDIRECT("'" &amp; 'Warband Sheet'!$E$4 &amp; " Troops'!B$2:B$200"), MATCH(J54, INDIRECT("'" &amp; 'Warband Sheet'!$E$4 &amp; " Troops'!C$2:C$200"), 0)), "")</f>
        <v/>
      </c>
      <c r="I54" s="222"/>
      <c r="J54" s="247"/>
      <c r="K54" s="245" t="str">
        <f ca="1">IFERROR(INDEX(INDIRECT("'" &amp; 'Warband Sheet'!$E$4 &amp; " Troops'!D$2:D$200"), MATCH($J54, INDIRECT("'" &amp; 'Warband Sheet'!$E$4 &amp; " Troops'!$C$2:$C$200"), 0)), "")</f>
        <v/>
      </c>
      <c r="L54" s="245" t="str">
        <f ca="1">IFERROR(INDEX(INDIRECT("'" &amp; 'Warband Sheet'!$E$4 &amp; " Troops'!E$2:E$200"), MATCH($J54, INDIRECT("'" &amp; 'Warband Sheet'!$E$4 &amp; " Troops'!$C$2:$C$200"), 0)), "")</f>
        <v/>
      </c>
      <c r="M54" s="245" t="str">
        <f ca="1">IFERROR(INDEX(INDIRECT("'" &amp; 'Warband Sheet'!$E$4 &amp; " Troops'!f$2:f$200"), MATCH($J54, INDIRECT("'" &amp; 'Warband Sheet'!$E$4 &amp; " Troops'!$C$2:$C$200"), 0)), "")</f>
        <v/>
      </c>
      <c r="N54" s="245" t="str">
        <f ca="1">IFERROR(INDEX(INDIRECT("'" &amp; 'Warband Sheet'!$E$4 &amp; " Troops'!g$2:g$200"), MATCH($J54, INDIRECT("'" &amp; 'Warband Sheet'!$E$4 &amp; " Troops'!$C$2:$C$200"), 0)), "")</f>
        <v/>
      </c>
      <c r="O54" s="246" t="str">
        <f ca="1">IFERROR(INDEX(INDIRECT("'" &amp; 'Warband Sheet'!$E$4 &amp; " Troops'!i$2:i$200"), MATCH($J54, INDIRECT("'" &amp; 'Warband Sheet'!$E$4 &amp; " Troops'!$C$2:$C$200"), 0)), "")</f>
        <v/>
      </c>
      <c r="P54" s="246" t="str">
        <f ca="1">IFERROR(INDEX(INDIRECT("'" &amp; 'Warband Sheet'!$E$4 &amp; " Troops'!j$2:j$200"), MATCH($J54, INDIRECT("'" &amp; 'Warband Sheet'!$E$4 &amp; " Troops'!$C$2:$C$200"), 0)), "")</f>
        <v/>
      </c>
      <c r="Q54" s="245" t="str">
        <f ca="1">IFERROR(INDEX(INDIRECT("'" &amp; 'Warband Sheet'!$E$4 &amp; " Troops'!k$2:k$200"), MATCH($J54, INDIRECT("'" &amp; 'Warband Sheet'!$E$4 &amp; " Troops'!$C$2:$C$200"), 0)), "")</f>
        <v/>
      </c>
      <c r="R54" s="245"/>
    </row>
    <row r="55" spans="1:18" ht="15.75" x14ac:dyDescent="0.2">
      <c r="A55" s="239" t="str">
        <f t="shared" si="0"/>
        <v/>
      </c>
      <c r="B55" s="240" t="str">
        <f t="shared" si="1"/>
        <v/>
      </c>
      <c r="C55" s="218"/>
      <c r="D55" s="219"/>
      <c r="E55" s="218"/>
      <c r="F55" s="218"/>
      <c r="G55" s="230" t="str">
        <f ca="1">IFERROR(INDEX(INDIRECT("'" &amp; 'Warband Sheet'!E$4 &amp; " Troops'!A$2:A$200"), MATCH(J55, INDIRECT("'" &amp; 'Warband Sheet'!E$4 &amp; " Troops'!C$2:C$200"), 0)), "")</f>
        <v/>
      </c>
      <c r="H55" s="230" t="str">
        <f ca="1">IFERROR(INDEX(INDIRECT("'" &amp; 'Warband Sheet'!$E$4 &amp; " Troops'!B$2:B$200"), MATCH(J55, INDIRECT("'" &amp; 'Warband Sheet'!$E$4 &amp; " Troops'!C$2:C$200"), 0)), "")</f>
        <v/>
      </c>
      <c r="I55" s="222"/>
      <c r="J55" s="247"/>
      <c r="K55" s="245" t="str">
        <f ca="1">IFERROR(INDEX(INDIRECT("'" &amp; 'Warband Sheet'!$E$4 &amp; " Troops'!D$2:D$200"), MATCH($J55, INDIRECT("'" &amp; 'Warband Sheet'!$E$4 &amp; " Troops'!$C$2:$C$200"), 0)), "")</f>
        <v/>
      </c>
      <c r="L55" s="245" t="str">
        <f ca="1">IFERROR(INDEX(INDIRECT("'" &amp; 'Warband Sheet'!$E$4 &amp; " Troops'!E$2:E$200"), MATCH($J55, INDIRECT("'" &amp; 'Warband Sheet'!$E$4 &amp; " Troops'!$C$2:$C$200"), 0)), "")</f>
        <v/>
      </c>
      <c r="M55" s="245" t="str">
        <f ca="1">IFERROR(INDEX(INDIRECT("'" &amp; 'Warband Sheet'!$E$4 &amp; " Troops'!f$2:f$200"), MATCH($J55, INDIRECT("'" &amp; 'Warband Sheet'!$E$4 &amp; " Troops'!$C$2:$C$200"), 0)), "")</f>
        <v/>
      </c>
      <c r="N55" s="245" t="str">
        <f ca="1">IFERROR(INDEX(INDIRECT("'" &amp; 'Warband Sheet'!$E$4 &amp; " Troops'!g$2:g$200"), MATCH($J55, INDIRECT("'" &amp; 'Warband Sheet'!$E$4 &amp; " Troops'!$C$2:$C$200"), 0)), "")</f>
        <v/>
      </c>
      <c r="O55" s="246" t="str">
        <f ca="1">IFERROR(INDEX(INDIRECT("'" &amp; 'Warband Sheet'!$E$4 &amp; " Troops'!i$2:i$200"), MATCH($J55, INDIRECT("'" &amp; 'Warband Sheet'!$E$4 &amp; " Troops'!$C$2:$C$200"), 0)), "")</f>
        <v/>
      </c>
      <c r="P55" s="246" t="str">
        <f ca="1">IFERROR(INDEX(INDIRECT("'" &amp; 'Warband Sheet'!$E$4 &amp; " Troops'!j$2:j$200"), MATCH($J55, INDIRECT("'" &amp; 'Warband Sheet'!$E$4 &amp; " Troops'!$C$2:$C$200"), 0)), "")</f>
        <v/>
      </c>
      <c r="Q55" s="245" t="str">
        <f ca="1">IFERROR(INDEX(INDIRECT("'" &amp; 'Warband Sheet'!$E$4 &amp; " Troops'!k$2:k$200"), MATCH($J55, INDIRECT("'" &amp; 'Warband Sheet'!$E$4 &amp; " Troops'!$C$2:$C$200"), 0)), "")</f>
        <v/>
      </c>
      <c r="R55" s="245"/>
    </row>
    <row r="56" spans="1:18" ht="15.75" x14ac:dyDescent="0.2">
      <c r="A56" s="239" t="str">
        <f t="shared" si="0"/>
        <v/>
      </c>
      <c r="B56" s="240" t="str">
        <f t="shared" si="1"/>
        <v/>
      </c>
      <c r="C56" s="218"/>
      <c r="D56" s="219"/>
      <c r="E56" s="218"/>
      <c r="F56" s="218"/>
      <c r="G56" s="230" t="str">
        <f ca="1">IFERROR(INDEX(INDIRECT("'" &amp; 'Warband Sheet'!E$4 &amp; " Troops'!A$2:A$200"), MATCH(J56, INDIRECT("'" &amp; 'Warband Sheet'!E$4 &amp; " Troops'!C$2:C$200"), 0)), "")</f>
        <v/>
      </c>
      <c r="H56" s="230" t="str">
        <f ca="1">IFERROR(INDEX(INDIRECT("'" &amp; 'Warband Sheet'!$E$4 &amp; " Troops'!B$2:B$200"), MATCH(J56, INDIRECT("'" &amp; 'Warband Sheet'!$E$4 &amp; " Troops'!C$2:C$200"), 0)), "")</f>
        <v/>
      </c>
      <c r="I56" s="222"/>
      <c r="J56" s="247"/>
      <c r="K56" s="245" t="str">
        <f ca="1">IFERROR(INDEX(INDIRECT("'" &amp; 'Warband Sheet'!$E$4 &amp; " Troops'!D$2:D$200"), MATCH($J56, INDIRECT("'" &amp; 'Warband Sheet'!$E$4 &amp; " Troops'!$C$2:$C$200"), 0)), "")</f>
        <v/>
      </c>
      <c r="L56" s="245" t="str">
        <f ca="1">IFERROR(INDEX(INDIRECT("'" &amp; 'Warband Sheet'!$E$4 &amp; " Troops'!E$2:E$200"), MATCH($J56, INDIRECT("'" &amp; 'Warband Sheet'!$E$4 &amp; " Troops'!$C$2:$C$200"), 0)), "")</f>
        <v/>
      </c>
      <c r="M56" s="245" t="str">
        <f ca="1">IFERROR(INDEX(INDIRECT("'" &amp; 'Warband Sheet'!$E$4 &amp; " Troops'!f$2:f$200"), MATCH($J56, INDIRECT("'" &amp; 'Warband Sheet'!$E$4 &amp; " Troops'!$C$2:$C$200"), 0)), "")</f>
        <v/>
      </c>
      <c r="N56" s="245" t="str">
        <f ca="1">IFERROR(INDEX(INDIRECT("'" &amp; 'Warband Sheet'!$E$4 &amp; " Troops'!g$2:g$200"), MATCH($J56, INDIRECT("'" &amp; 'Warband Sheet'!$E$4 &amp; " Troops'!$C$2:$C$200"), 0)), "")</f>
        <v/>
      </c>
      <c r="O56" s="246" t="str">
        <f ca="1">IFERROR(INDEX(INDIRECT("'" &amp; 'Warband Sheet'!$E$4 &amp; " Troops'!i$2:i$200"), MATCH($J56, INDIRECT("'" &amp; 'Warband Sheet'!$E$4 &amp; " Troops'!$C$2:$C$200"), 0)), "")</f>
        <v/>
      </c>
      <c r="P56" s="246" t="str">
        <f ca="1">IFERROR(INDEX(INDIRECT("'" &amp; 'Warband Sheet'!$E$4 &amp; " Troops'!j$2:j$200"), MATCH($J56, INDIRECT("'" &amp; 'Warband Sheet'!$E$4 &amp; " Troops'!$C$2:$C$200"), 0)), "")</f>
        <v/>
      </c>
      <c r="Q56" s="245" t="str">
        <f ca="1">IFERROR(INDEX(INDIRECT("'" &amp; 'Warband Sheet'!$E$4 &amp; " Troops'!k$2:k$200"), MATCH($J56, INDIRECT("'" &amp; 'Warband Sheet'!$E$4 &amp; " Troops'!$C$2:$C$200"), 0)), "")</f>
        <v/>
      </c>
      <c r="R56" s="245"/>
    </row>
    <row r="57" spans="1:18" ht="15.75" x14ac:dyDescent="0.2">
      <c r="A57" s="239" t="str">
        <f t="shared" si="0"/>
        <v/>
      </c>
      <c r="B57" s="240" t="str">
        <f t="shared" si="1"/>
        <v/>
      </c>
      <c r="C57" s="218"/>
      <c r="D57" s="219"/>
      <c r="E57" s="218"/>
      <c r="F57" s="218"/>
      <c r="G57" s="230" t="str">
        <f ca="1">IFERROR(INDEX(INDIRECT("'" &amp; 'Warband Sheet'!E$4 &amp; " Troops'!A$2:A$200"), MATCH(J57, INDIRECT("'" &amp; 'Warband Sheet'!E$4 &amp; " Troops'!C$2:C$200"), 0)), "")</f>
        <v/>
      </c>
      <c r="H57" s="230" t="str">
        <f ca="1">IFERROR(INDEX(INDIRECT("'" &amp; 'Warband Sheet'!$E$4 &amp; " Troops'!B$2:B$200"), MATCH(J57, INDIRECT("'" &amp; 'Warband Sheet'!$E$4 &amp; " Troops'!C$2:C$200"), 0)), "")</f>
        <v/>
      </c>
      <c r="I57" s="222"/>
      <c r="J57" s="247"/>
      <c r="K57" s="245" t="str">
        <f ca="1">IFERROR(INDEX(INDIRECT("'" &amp; 'Warband Sheet'!$E$4 &amp; " Troops'!D$2:D$200"), MATCH($J57, INDIRECT("'" &amp; 'Warband Sheet'!$E$4 &amp; " Troops'!$C$2:$C$200"), 0)), "")</f>
        <v/>
      </c>
      <c r="L57" s="245" t="str">
        <f ca="1">IFERROR(INDEX(INDIRECT("'" &amp; 'Warband Sheet'!$E$4 &amp; " Troops'!E$2:E$200"), MATCH($J57, INDIRECT("'" &amp; 'Warband Sheet'!$E$4 &amp; " Troops'!$C$2:$C$200"), 0)), "")</f>
        <v/>
      </c>
      <c r="M57" s="245" t="str">
        <f ca="1">IFERROR(INDEX(INDIRECT("'" &amp; 'Warband Sheet'!$E$4 &amp; " Troops'!f$2:f$200"), MATCH($J57, INDIRECT("'" &amp; 'Warband Sheet'!$E$4 &amp; " Troops'!$C$2:$C$200"), 0)), "")</f>
        <v/>
      </c>
      <c r="N57" s="245" t="str">
        <f ca="1">IFERROR(INDEX(INDIRECT("'" &amp; 'Warband Sheet'!$E$4 &amp; " Troops'!g$2:g$200"), MATCH($J57, INDIRECT("'" &amp; 'Warband Sheet'!$E$4 &amp; " Troops'!$C$2:$C$200"), 0)), "")</f>
        <v/>
      </c>
      <c r="O57" s="246" t="str">
        <f ca="1">IFERROR(INDEX(INDIRECT("'" &amp; 'Warband Sheet'!$E$4 &amp; " Troops'!i$2:i$200"), MATCH($J57, INDIRECT("'" &amp; 'Warband Sheet'!$E$4 &amp; " Troops'!$C$2:$C$200"), 0)), "")</f>
        <v/>
      </c>
      <c r="P57" s="246" t="str">
        <f ca="1">IFERROR(INDEX(INDIRECT("'" &amp; 'Warband Sheet'!$E$4 &amp; " Troops'!j$2:j$200"), MATCH($J57, INDIRECT("'" &amp; 'Warband Sheet'!$E$4 &amp; " Troops'!$C$2:$C$200"), 0)), "")</f>
        <v/>
      </c>
      <c r="Q57" s="245" t="str">
        <f ca="1">IFERROR(INDEX(INDIRECT("'" &amp; 'Warband Sheet'!$E$4 &amp; " Troops'!k$2:k$200"), MATCH($J57, INDIRECT("'" &amp; 'Warband Sheet'!$E$4 &amp; " Troops'!$C$2:$C$200"), 0)), "")</f>
        <v/>
      </c>
      <c r="R57" s="245"/>
    </row>
    <row r="58" spans="1:18" ht="15.75" x14ac:dyDescent="0.2">
      <c r="A58" s="239" t="str">
        <f t="shared" si="0"/>
        <v/>
      </c>
      <c r="B58" s="240" t="str">
        <f t="shared" si="1"/>
        <v/>
      </c>
      <c r="C58" s="218"/>
      <c r="D58" s="219"/>
      <c r="E58" s="218"/>
      <c r="F58" s="218"/>
      <c r="G58" s="230" t="str">
        <f ca="1">IFERROR(INDEX(INDIRECT("'" &amp; 'Warband Sheet'!E$4 &amp; " Troops'!A$2:A$200"), MATCH(J58, INDIRECT("'" &amp; 'Warband Sheet'!E$4 &amp; " Troops'!C$2:C$200"), 0)), "")</f>
        <v/>
      </c>
      <c r="H58" s="230" t="str">
        <f ca="1">IFERROR(INDEX(INDIRECT("'" &amp; 'Warband Sheet'!$E$4 &amp; " Troops'!B$2:B$200"), MATCH(J58, INDIRECT("'" &amp; 'Warband Sheet'!$E$4 &amp; " Troops'!C$2:C$200"), 0)), "")</f>
        <v/>
      </c>
      <c r="I58" s="222"/>
      <c r="J58" s="247"/>
      <c r="K58" s="245" t="str">
        <f ca="1">IFERROR(INDEX(INDIRECT("'" &amp; 'Warband Sheet'!$E$4 &amp; " Troops'!D$2:D$200"), MATCH($J58, INDIRECT("'" &amp; 'Warband Sheet'!$E$4 &amp; " Troops'!$C$2:$C$200"), 0)), "")</f>
        <v/>
      </c>
      <c r="L58" s="245" t="str">
        <f ca="1">IFERROR(INDEX(INDIRECT("'" &amp; 'Warband Sheet'!$E$4 &amp; " Troops'!E$2:E$200"), MATCH($J58, INDIRECT("'" &amp; 'Warband Sheet'!$E$4 &amp; " Troops'!$C$2:$C$200"), 0)), "")</f>
        <v/>
      </c>
      <c r="M58" s="245" t="str">
        <f ca="1">IFERROR(INDEX(INDIRECT("'" &amp; 'Warband Sheet'!$E$4 &amp; " Troops'!f$2:f$200"), MATCH($J58, INDIRECT("'" &amp; 'Warband Sheet'!$E$4 &amp; " Troops'!$C$2:$C$200"), 0)), "")</f>
        <v/>
      </c>
      <c r="N58" s="245" t="str">
        <f ca="1">IFERROR(INDEX(INDIRECT("'" &amp; 'Warband Sheet'!$E$4 &amp; " Troops'!g$2:g$200"), MATCH($J58, INDIRECT("'" &amp; 'Warband Sheet'!$E$4 &amp; " Troops'!$C$2:$C$200"), 0)), "")</f>
        <v/>
      </c>
      <c r="O58" s="246" t="str">
        <f ca="1">IFERROR(INDEX(INDIRECT("'" &amp; 'Warband Sheet'!$E$4 &amp; " Troops'!i$2:i$200"), MATCH($J58, INDIRECT("'" &amp; 'Warband Sheet'!$E$4 &amp; " Troops'!$C$2:$C$200"), 0)), "")</f>
        <v/>
      </c>
      <c r="P58" s="246" t="str">
        <f ca="1">IFERROR(INDEX(INDIRECT("'" &amp; 'Warband Sheet'!$E$4 &amp; " Troops'!j$2:j$200"), MATCH($J58, INDIRECT("'" &amp; 'Warband Sheet'!$E$4 &amp; " Troops'!$C$2:$C$200"), 0)), "")</f>
        <v/>
      </c>
      <c r="Q58" s="245" t="str">
        <f ca="1">IFERROR(INDEX(INDIRECT("'" &amp; 'Warband Sheet'!$E$4 &amp; " Troops'!k$2:k$200"), MATCH($J58, INDIRECT("'" &amp; 'Warband Sheet'!$E$4 &amp; " Troops'!$C$2:$C$200"), 0)), "")</f>
        <v/>
      </c>
      <c r="R58" s="245"/>
    </row>
    <row r="59" spans="1:18" ht="15.75" x14ac:dyDescent="0.2">
      <c r="A59" s="239" t="str">
        <f t="shared" si="0"/>
        <v/>
      </c>
      <c r="B59" s="240" t="str">
        <f t="shared" si="1"/>
        <v/>
      </c>
      <c r="C59" s="218"/>
      <c r="D59" s="219"/>
      <c r="E59" s="218"/>
      <c r="F59" s="218"/>
      <c r="G59" s="230" t="str">
        <f ca="1">IFERROR(INDEX(INDIRECT("'" &amp; 'Warband Sheet'!E$4 &amp; " Troops'!A$2:A$200"), MATCH(J59, INDIRECT("'" &amp; 'Warband Sheet'!E$4 &amp; " Troops'!C$2:C$200"), 0)), "")</f>
        <v/>
      </c>
      <c r="H59" s="230" t="str">
        <f ca="1">IFERROR(INDEX(INDIRECT("'" &amp; 'Warband Sheet'!$E$4 &amp; " Troops'!B$2:B$200"), MATCH(J59, INDIRECT("'" &amp; 'Warband Sheet'!$E$4 &amp; " Troops'!C$2:C$200"), 0)), "")</f>
        <v/>
      </c>
      <c r="I59" s="222"/>
      <c r="J59" s="247"/>
      <c r="K59" s="245" t="str">
        <f ca="1">IFERROR(INDEX(INDIRECT("'" &amp; 'Warband Sheet'!$E$4 &amp; " Troops'!D$2:D$200"), MATCH($J59, INDIRECT("'" &amp; 'Warband Sheet'!$E$4 &amp; " Troops'!$C$2:$C$200"), 0)), "")</f>
        <v/>
      </c>
      <c r="L59" s="245" t="str">
        <f ca="1">IFERROR(INDEX(INDIRECT("'" &amp; 'Warband Sheet'!$E$4 &amp; " Troops'!E$2:E$200"), MATCH($J59, INDIRECT("'" &amp; 'Warband Sheet'!$E$4 &amp; " Troops'!$C$2:$C$200"), 0)), "")</f>
        <v/>
      </c>
      <c r="M59" s="245" t="str">
        <f ca="1">IFERROR(INDEX(INDIRECT("'" &amp; 'Warband Sheet'!$E$4 &amp; " Troops'!f$2:f$200"), MATCH($J59, INDIRECT("'" &amp; 'Warband Sheet'!$E$4 &amp; " Troops'!$C$2:$C$200"), 0)), "")</f>
        <v/>
      </c>
      <c r="N59" s="245" t="str">
        <f ca="1">IFERROR(INDEX(INDIRECT("'" &amp; 'Warband Sheet'!$E$4 &amp; " Troops'!g$2:g$200"), MATCH($J59, INDIRECT("'" &amp; 'Warband Sheet'!$E$4 &amp; " Troops'!$C$2:$C$200"), 0)), "")</f>
        <v/>
      </c>
      <c r="O59" s="246" t="str">
        <f ca="1">IFERROR(INDEX(INDIRECT("'" &amp; 'Warband Sheet'!$E$4 &amp; " Troops'!i$2:i$200"), MATCH($J59, INDIRECT("'" &amp; 'Warband Sheet'!$E$4 &amp; " Troops'!$C$2:$C$200"), 0)), "")</f>
        <v/>
      </c>
      <c r="P59" s="246" t="str">
        <f ca="1">IFERROR(INDEX(INDIRECT("'" &amp; 'Warband Sheet'!$E$4 &amp; " Troops'!j$2:j$200"), MATCH($J59, INDIRECT("'" &amp; 'Warband Sheet'!$E$4 &amp; " Troops'!$C$2:$C$200"), 0)), "")</f>
        <v/>
      </c>
      <c r="Q59" s="245" t="str">
        <f ca="1">IFERROR(INDEX(INDIRECT("'" &amp; 'Warband Sheet'!$E$4 &amp; " Troops'!k$2:k$200"), MATCH($J59, INDIRECT("'" &amp; 'Warband Sheet'!$E$4 &amp; " Troops'!$C$2:$C$200"), 0)), "")</f>
        <v/>
      </c>
      <c r="R59" s="245"/>
    </row>
    <row r="60" spans="1:18" ht="15.75" x14ac:dyDescent="0.2">
      <c r="A60" s="239" t="str">
        <f t="shared" si="0"/>
        <v/>
      </c>
      <c r="B60" s="240" t="str">
        <f t="shared" si="1"/>
        <v/>
      </c>
      <c r="C60" s="218"/>
      <c r="D60" s="219"/>
      <c r="E60" s="218"/>
      <c r="F60" s="218"/>
      <c r="G60" s="230" t="str">
        <f ca="1">IFERROR(INDEX(INDIRECT("'" &amp; 'Warband Sheet'!E$4 &amp; " Troops'!A$2:A$200"), MATCH(J60, INDIRECT("'" &amp; 'Warband Sheet'!E$4 &amp; " Troops'!C$2:C$200"), 0)), "")</f>
        <v/>
      </c>
      <c r="H60" s="230" t="str">
        <f ca="1">IFERROR(INDEX(INDIRECT("'" &amp; 'Warband Sheet'!$E$4 &amp; " Troops'!B$2:B$200"), MATCH(J60, INDIRECT("'" &amp; 'Warband Sheet'!$E$4 &amp; " Troops'!C$2:C$200"), 0)), "")</f>
        <v/>
      </c>
      <c r="I60" s="222"/>
      <c r="J60" s="247"/>
      <c r="K60" s="245" t="str">
        <f ca="1">IFERROR(INDEX(INDIRECT("'" &amp; 'Warband Sheet'!$E$4 &amp; " Troops'!D$2:D$200"), MATCH($J60, INDIRECT("'" &amp; 'Warband Sheet'!$E$4 &amp; " Troops'!$C$2:$C$200"), 0)), "")</f>
        <v/>
      </c>
      <c r="L60" s="245" t="str">
        <f ca="1">IFERROR(INDEX(INDIRECT("'" &amp; 'Warband Sheet'!$E$4 &amp; " Troops'!E$2:E$200"), MATCH($J60, INDIRECT("'" &amp; 'Warband Sheet'!$E$4 &amp; " Troops'!$C$2:$C$200"), 0)), "")</f>
        <v/>
      </c>
      <c r="M60" s="245" t="str">
        <f ca="1">IFERROR(INDEX(INDIRECT("'" &amp; 'Warband Sheet'!$E$4 &amp; " Troops'!f$2:f$200"), MATCH($J60, INDIRECT("'" &amp; 'Warband Sheet'!$E$4 &amp; " Troops'!$C$2:$C$200"), 0)), "")</f>
        <v/>
      </c>
      <c r="N60" s="245" t="str">
        <f ca="1">IFERROR(INDEX(INDIRECT("'" &amp; 'Warband Sheet'!$E$4 &amp; " Troops'!g$2:g$200"), MATCH($J60, INDIRECT("'" &amp; 'Warband Sheet'!$E$4 &amp; " Troops'!$C$2:$C$200"), 0)), "")</f>
        <v/>
      </c>
      <c r="O60" s="246" t="str">
        <f ca="1">IFERROR(INDEX(INDIRECT("'" &amp; 'Warband Sheet'!$E$4 &amp; " Troops'!i$2:i$200"), MATCH($J60, INDIRECT("'" &amp; 'Warband Sheet'!$E$4 &amp; " Troops'!$C$2:$C$200"), 0)), "")</f>
        <v/>
      </c>
      <c r="P60" s="246" t="str">
        <f ca="1">IFERROR(INDEX(INDIRECT("'" &amp; 'Warband Sheet'!$E$4 &amp; " Troops'!j$2:j$200"), MATCH($J60, INDIRECT("'" &amp; 'Warband Sheet'!$E$4 &amp; " Troops'!$C$2:$C$200"), 0)), "")</f>
        <v/>
      </c>
      <c r="Q60" s="245" t="str">
        <f ca="1">IFERROR(INDEX(INDIRECT("'" &amp; 'Warband Sheet'!$E$4 &amp; " Troops'!k$2:k$200"), MATCH($J60, INDIRECT("'" &amp; 'Warband Sheet'!$E$4 &amp; " Troops'!$C$2:$C$200"), 0)), "")</f>
        <v/>
      </c>
      <c r="R60" s="245"/>
    </row>
    <row r="61" spans="1:18" ht="15.75" x14ac:dyDescent="0.2">
      <c r="A61" s="239" t="str">
        <f t="shared" si="0"/>
        <v/>
      </c>
      <c r="B61" s="240" t="str">
        <f t="shared" si="1"/>
        <v/>
      </c>
      <c r="C61" s="218"/>
      <c r="D61" s="219"/>
      <c r="E61" s="218"/>
      <c r="F61" s="218"/>
      <c r="G61" s="230" t="str">
        <f ca="1">IFERROR(INDEX(INDIRECT("'" &amp; 'Warband Sheet'!E$4 &amp; " Troops'!A$2:A$200"), MATCH(J61, INDIRECT("'" &amp; 'Warband Sheet'!E$4 &amp; " Troops'!C$2:C$200"), 0)), "")</f>
        <v/>
      </c>
      <c r="H61" s="230" t="str">
        <f ca="1">IFERROR(INDEX(INDIRECT("'" &amp; 'Warband Sheet'!$E$4 &amp; " Troops'!B$2:B$200"), MATCH(J61, INDIRECT("'" &amp; 'Warband Sheet'!$E$4 &amp; " Troops'!C$2:C$200"), 0)), "")</f>
        <v/>
      </c>
      <c r="I61" s="222"/>
      <c r="J61" s="247"/>
      <c r="K61" s="245" t="str">
        <f ca="1">IFERROR(INDEX(INDIRECT("'" &amp; 'Warband Sheet'!$E$4 &amp; " Troops'!D$2:D$200"), MATCH($J61, INDIRECT("'" &amp; 'Warband Sheet'!$E$4 &amp; " Troops'!$C$2:$C$200"), 0)), "")</f>
        <v/>
      </c>
      <c r="L61" s="245" t="str">
        <f ca="1">IFERROR(INDEX(INDIRECT("'" &amp; 'Warband Sheet'!$E$4 &amp; " Troops'!E$2:E$200"), MATCH($J61, INDIRECT("'" &amp; 'Warband Sheet'!$E$4 &amp; " Troops'!$C$2:$C$200"), 0)), "")</f>
        <v/>
      </c>
      <c r="M61" s="245" t="str">
        <f ca="1">IFERROR(INDEX(INDIRECT("'" &amp; 'Warband Sheet'!$E$4 &amp; " Troops'!f$2:f$200"), MATCH($J61, INDIRECT("'" &amp; 'Warband Sheet'!$E$4 &amp; " Troops'!$C$2:$C$200"), 0)), "")</f>
        <v/>
      </c>
      <c r="N61" s="245" t="str">
        <f ca="1">IFERROR(INDEX(INDIRECT("'" &amp; 'Warband Sheet'!$E$4 &amp; " Troops'!g$2:g$200"), MATCH($J61, INDIRECT("'" &amp; 'Warband Sheet'!$E$4 &amp; " Troops'!$C$2:$C$200"), 0)), "")</f>
        <v/>
      </c>
      <c r="O61" s="246" t="str">
        <f ca="1">IFERROR(INDEX(INDIRECT("'" &amp; 'Warband Sheet'!$E$4 &amp; " Troops'!i$2:i$200"), MATCH($J61, INDIRECT("'" &amp; 'Warband Sheet'!$E$4 &amp; " Troops'!$C$2:$C$200"), 0)), "")</f>
        <v/>
      </c>
      <c r="P61" s="246" t="str">
        <f ca="1">IFERROR(INDEX(INDIRECT("'" &amp; 'Warband Sheet'!$E$4 &amp; " Troops'!j$2:j$200"), MATCH($J61, INDIRECT("'" &amp; 'Warband Sheet'!$E$4 &amp; " Troops'!$C$2:$C$200"), 0)), "")</f>
        <v/>
      </c>
      <c r="Q61" s="245" t="str">
        <f ca="1">IFERROR(INDEX(INDIRECT("'" &amp; 'Warband Sheet'!$E$4 &amp; " Troops'!k$2:k$200"), MATCH($J61, INDIRECT("'" &amp; 'Warband Sheet'!$E$4 &amp; " Troops'!$C$2:$C$200"), 0)), "")</f>
        <v/>
      </c>
      <c r="R61" s="245"/>
    </row>
    <row r="62" spans="1:18" ht="15.75" x14ac:dyDescent="0.2">
      <c r="A62" s="239" t="str">
        <f t="shared" si="0"/>
        <v/>
      </c>
      <c r="B62" s="240" t="str">
        <f t="shared" si="1"/>
        <v/>
      </c>
      <c r="C62" s="218"/>
      <c r="D62" s="219"/>
      <c r="E62" s="218"/>
      <c r="F62" s="218"/>
      <c r="G62" s="230" t="str">
        <f ca="1">IFERROR(INDEX(INDIRECT("'" &amp; 'Warband Sheet'!E$4 &amp; " Troops'!A$2:A$200"), MATCH(J62, INDIRECT("'" &amp; 'Warband Sheet'!E$4 &amp; " Troops'!C$2:C$200"), 0)), "")</f>
        <v/>
      </c>
      <c r="H62" s="230" t="str">
        <f ca="1">IFERROR(INDEX(INDIRECT("'" &amp; 'Warband Sheet'!$E$4 &amp; " Troops'!B$2:B$200"), MATCH(J62, INDIRECT("'" &amp; 'Warband Sheet'!$E$4 &amp; " Troops'!C$2:C$200"), 0)), "")</f>
        <v/>
      </c>
      <c r="I62" s="222"/>
      <c r="J62" s="247"/>
      <c r="K62" s="245" t="str">
        <f ca="1">IFERROR(INDEX(INDIRECT("'" &amp; 'Warband Sheet'!$E$4 &amp; " Troops'!D$2:D$200"), MATCH($J62, INDIRECT("'" &amp; 'Warband Sheet'!$E$4 &amp; " Troops'!$C$2:$C$200"), 0)), "")</f>
        <v/>
      </c>
      <c r="L62" s="245" t="str">
        <f ca="1">IFERROR(INDEX(INDIRECT("'" &amp; 'Warband Sheet'!$E$4 &amp; " Troops'!E$2:E$200"), MATCH($J62, INDIRECT("'" &amp; 'Warband Sheet'!$E$4 &amp; " Troops'!$C$2:$C$200"), 0)), "")</f>
        <v/>
      </c>
      <c r="M62" s="245" t="str">
        <f ca="1">IFERROR(INDEX(INDIRECT("'" &amp; 'Warband Sheet'!$E$4 &amp; " Troops'!f$2:f$200"), MATCH($J62, INDIRECT("'" &amp; 'Warband Sheet'!$E$4 &amp; " Troops'!$C$2:$C$200"), 0)), "")</f>
        <v/>
      </c>
      <c r="N62" s="245" t="str">
        <f ca="1">IFERROR(INDEX(INDIRECT("'" &amp; 'Warband Sheet'!$E$4 &amp; " Troops'!g$2:g$200"), MATCH($J62, INDIRECT("'" &amp; 'Warband Sheet'!$E$4 &amp; " Troops'!$C$2:$C$200"), 0)), "")</f>
        <v/>
      </c>
      <c r="O62" s="246" t="str">
        <f ca="1">IFERROR(INDEX(INDIRECT("'" &amp; 'Warband Sheet'!$E$4 &amp; " Troops'!i$2:i$200"), MATCH($J62, INDIRECT("'" &amp; 'Warband Sheet'!$E$4 &amp; " Troops'!$C$2:$C$200"), 0)), "")</f>
        <v/>
      </c>
      <c r="P62" s="246" t="str">
        <f ca="1">IFERROR(INDEX(INDIRECT("'" &amp; 'Warband Sheet'!$E$4 &amp; " Troops'!j$2:j$200"), MATCH($J62, INDIRECT("'" &amp; 'Warband Sheet'!$E$4 &amp; " Troops'!$C$2:$C$200"), 0)), "")</f>
        <v/>
      </c>
      <c r="Q62" s="245" t="str">
        <f ca="1">IFERROR(INDEX(INDIRECT("'" &amp; 'Warband Sheet'!$E$4 &amp; " Troops'!k$2:k$200"), MATCH($J62, INDIRECT("'" &amp; 'Warband Sheet'!$E$4 &amp; " Troops'!$C$2:$C$200"), 0)), "")</f>
        <v/>
      </c>
      <c r="R62" s="245"/>
    </row>
    <row r="63" spans="1:18" ht="15.75" x14ac:dyDescent="0.2">
      <c r="A63" s="239" t="str">
        <f t="shared" si="0"/>
        <v/>
      </c>
      <c r="B63" s="240" t="str">
        <f t="shared" si="1"/>
        <v/>
      </c>
      <c r="C63" s="218"/>
      <c r="D63" s="219"/>
      <c r="E63" s="218"/>
      <c r="F63" s="218"/>
      <c r="G63" s="230" t="str">
        <f ca="1">IFERROR(INDEX(INDIRECT("'" &amp; 'Warband Sheet'!E$4 &amp; " Troops'!A$2:A$200"), MATCH(J63, INDIRECT("'" &amp; 'Warband Sheet'!E$4 &amp; " Troops'!C$2:C$200"), 0)), "")</f>
        <v/>
      </c>
      <c r="H63" s="230" t="str">
        <f ca="1">IFERROR(INDEX(INDIRECT("'" &amp; 'Warband Sheet'!$E$4 &amp; " Troops'!B$2:B$200"), MATCH(J63, INDIRECT("'" &amp; 'Warband Sheet'!$E$4 &amp; " Troops'!C$2:C$200"), 0)), "")</f>
        <v/>
      </c>
      <c r="I63" s="222"/>
      <c r="J63" s="247"/>
      <c r="K63" s="245" t="str">
        <f ca="1">IFERROR(INDEX(INDIRECT("'" &amp; 'Warband Sheet'!$E$4 &amp; " Troops'!D$2:D$200"), MATCH($J63, INDIRECT("'" &amp; 'Warband Sheet'!$E$4 &amp; " Troops'!$C$2:$C$200"), 0)), "")</f>
        <v/>
      </c>
      <c r="L63" s="245" t="str">
        <f ca="1">IFERROR(INDEX(INDIRECT("'" &amp; 'Warband Sheet'!$E$4 &amp; " Troops'!E$2:E$200"), MATCH($J63, INDIRECT("'" &amp; 'Warband Sheet'!$E$4 &amp; " Troops'!$C$2:$C$200"), 0)), "")</f>
        <v/>
      </c>
      <c r="M63" s="245" t="str">
        <f ca="1">IFERROR(INDEX(INDIRECT("'" &amp; 'Warband Sheet'!$E$4 &amp; " Troops'!f$2:f$200"), MATCH($J63, INDIRECT("'" &amp; 'Warband Sheet'!$E$4 &amp; " Troops'!$C$2:$C$200"), 0)), "")</f>
        <v/>
      </c>
      <c r="N63" s="245" t="str">
        <f ca="1">IFERROR(INDEX(INDIRECT("'" &amp; 'Warband Sheet'!$E$4 &amp; " Troops'!g$2:g$200"), MATCH($J63, INDIRECT("'" &amp; 'Warband Sheet'!$E$4 &amp; " Troops'!$C$2:$C$200"), 0)), "")</f>
        <v/>
      </c>
      <c r="O63" s="246" t="str">
        <f ca="1">IFERROR(INDEX(INDIRECT("'" &amp; 'Warband Sheet'!$E$4 &amp; " Troops'!i$2:i$200"), MATCH($J63, INDIRECT("'" &amp; 'Warband Sheet'!$E$4 &amp; " Troops'!$C$2:$C$200"), 0)), "")</f>
        <v/>
      </c>
      <c r="P63" s="246" t="str">
        <f ca="1">IFERROR(INDEX(INDIRECT("'" &amp; 'Warband Sheet'!$E$4 &amp; " Troops'!j$2:j$200"), MATCH($J63, INDIRECT("'" &amp; 'Warband Sheet'!$E$4 &amp; " Troops'!$C$2:$C$200"), 0)), "")</f>
        <v/>
      </c>
      <c r="Q63" s="245" t="str">
        <f ca="1">IFERROR(INDEX(INDIRECT("'" &amp; 'Warband Sheet'!$E$4 &amp; " Troops'!k$2:k$200"), MATCH($J63, INDIRECT("'" &amp; 'Warband Sheet'!$E$4 &amp; " Troops'!$C$2:$C$200"), 0)), "")</f>
        <v/>
      </c>
      <c r="R63" s="245"/>
    </row>
    <row r="64" spans="1:18" ht="15.75" x14ac:dyDescent="0.2">
      <c r="A64" s="239" t="str">
        <f t="shared" si="0"/>
        <v/>
      </c>
      <c r="B64" s="240" t="str">
        <f t="shared" si="1"/>
        <v/>
      </c>
      <c r="C64" s="218"/>
      <c r="D64" s="219"/>
      <c r="E64" s="218"/>
      <c r="F64" s="218"/>
      <c r="G64" s="230" t="str">
        <f ca="1">IFERROR(INDEX(INDIRECT("'" &amp; 'Warband Sheet'!E$4 &amp; " Troops'!A$2:A$200"), MATCH(J64, INDIRECT("'" &amp; 'Warband Sheet'!E$4 &amp; " Troops'!C$2:C$200"), 0)), "")</f>
        <v/>
      </c>
      <c r="H64" s="230" t="str">
        <f ca="1">IFERROR(INDEX(INDIRECT("'" &amp; 'Warband Sheet'!$E$4 &amp; " Troops'!B$2:B$200"), MATCH(J64, INDIRECT("'" &amp; 'Warband Sheet'!$E$4 &amp; " Troops'!C$2:C$200"), 0)), "")</f>
        <v/>
      </c>
      <c r="I64" s="222"/>
      <c r="J64" s="247"/>
      <c r="K64" s="245" t="str">
        <f ca="1">IFERROR(INDEX(INDIRECT("'" &amp; 'Warband Sheet'!$E$4 &amp; " Troops'!D$2:D$200"), MATCH($J64, INDIRECT("'" &amp; 'Warband Sheet'!$E$4 &amp; " Troops'!$C$2:$C$200"), 0)), "")</f>
        <v/>
      </c>
      <c r="L64" s="245" t="str">
        <f ca="1">IFERROR(INDEX(INDIRECT("'" &amp; 'Warband Sheet'!$E$4 &amp; " Troops'!E$2:E$200"), MATCH($J64, INDIRECT("'" &amp; 'Warband Sheet'!$E$4 &amp; " Troops'!$C$2:$C$200"), 0)), "")</f>
        <v/>
      </c>
      <c r="M64" s="245" t="str">
        <f ca="1">IFERROR(INDEX(INDIRECT("'" &amp; 'Warband Sheet'!$E$4 &amp; " Troops'!f$2:f$200"), MATCH($J64, INDIRECT("'" &amp; 'Warband Sheet'!$E$4 &amp; " Troops'!$C$2:$C$200"), 0)), "")</f>
        <v/>
      </c>
      <c r="N64" s="245" t="str">
        <f ca="1">IFERROR(INDEX(INDIRECT("'" &amp; 'Warband Sheet'!$E$4 &amp; " Troops'!g$2:g$200"), MATCH($J64, INDIRECT("'" &amp; 'Warband Sheet'!$E$4 &amp; " Troops'!$C$2:$C$200"), 0)), "")</f>
        <v/>
      </c>
      <c r="O64" s="246" t="str">
        <f ca="1">IFERROR(INDEX(INDIRECT("'" &amp; 'Warband Sheet'!$E$4 &amp; " Troops'!i$2:i$200"), MATCH($J64, INDIRECT("'" &amp; 'Warband Sheet'!$E$4 &amp; " Troops'!$C$2:$C$200"), 0)), "")</f>
        <v/>
      </c>
      <c r="P64" s="246" t="str">
        <f ca="1">IFERROR(INDEX(INDIRECT("'" &amp; 'Warband Sheet'!$E$4 &amp; " Troops'!j$2:j$200"), MATCH($J64, INDIRECT("'" &amp; 'Warband Sheet'!$E$4 &amp; " Troops'!$C$2:$C$200"), 0)), "")</f>
        <v/>
      </c>
      <c r="Q64" s="245" t="str">
        <f ca="1">IFERROR(INDEX(INDIRECT("'" &amp; 'Warband Sheet'!$E$4 &amp; " Troops'!k$2:k$200"), MATCH($J64, INDIRECT("'" &amp; 'Warband Sheet'!$E$4 &amp; " Troops'!$C$2:$C$200"), 0)), "")</f>
        <v/>
      </c>
      <c r="R64" s="245"/>
    </row>
    <row r="65" spans="1:18" ht="15.75" x14ac:dyDescent="0.2">
      <c r="A65" s="239" t="str">
        <f t="shared" si="0"/>
        <v/>
      </c>
      <c r="B65" s="240" t="str">
        <f t="shared" si="1"/>
        <v/>
      </c>
      <c r="C65" s="218"/>
      <c r="D65" s="219"/>
      <c r="E65" s="218"/>
      <c r="F65" s="218"/>
      <c r="G65" s="230" t="str">
        <f ca="1">IFERROR(INDEX(INDIRECT("'" &amp; 'Warband Sheet'!E$4 &amp; " Troops'!A$2:A$200"), MATCH(J65, INDIRECT("'" &amp; 'Warband Sheet'!E$4 &amp; " Troops'!C$2:C$200"), 0)), "")</f>
        <v/>
      </c>
      <c r="H65" s="230" t="str">
        <f ca="1">IFERROR(INDEX(INDIRECT("'" &amp; 'Warband Sheet'!$E$4 &amp; " Troops'!B$2:B$200"), MATCH(J65, INDIRECT("'" &amp; 'Warband Sheet'!$E$4 &amp; " Troops'!C$2:C$200"), 0)), "")</f>
        <v/>
      </c>
      <c r="I65" s="222"/>
      <c r="J65" s="247"/>
      <c r="K65" s="245" t="str">
        <f ca="1">IFERROR(INDEX(INDIRECT("'" &amp; 'Warband Sheet'!$E$4 &amp; " Troops'!D$2:D$200"), MATCH($J65, INDIRECT("'" &amp; 'Warband Sheet'!$E$4 &amp; " Troops'!$C$2:$C$200"), 0)), "")</f>
        <v/>
      </c>
      <c r="L65" s="245" t="str">
        <f ca="1">IFERROR(INDEX(INDIRECT("'" &amp; 'Warband Sheet'!$E$4 &amp; " Troops'!E$2:E$200"), MATCH($J65, INDIRECT("'" &amp; 'Warband Sheet'!$E$4 &amp; " Troops'!$C$2:$C$200"), 0)), "")</f>
        <v/>
      </c>
      <c r="M65" s="245" t="str">
        <f ca="1">IFERROR(INDEX(INDIRECT("'" &amp; 'Warband Sheet'!$E$4 &amp; " Troops'!f$2:f$200"), MATCH($J65, INDIRECT("'" &amp; 'Warband Sheet'!$E$4 &amp; " Troops'!$C$2:$C$200"), 0)), "")</f>
        <v/>
      </c>
      <c r="N65" s="245" t="str">
        <f ca="1">IFERROR(INDEX(INDIRECT("'" &amp; 'Warband Sheet'!$E$4 &amp; " Troops'!g$2:g$200"), MATCH($J65, INDIRECT("'" &amp; 'Warband Sheet'!$E$4 &amp; " Troops'!$C$2:$C$200"), 0)), "")</f>
        <v/>
      </c>
      <c r="O65" s="246" t="str">
        <f ca="1">IFERROR(INDEX(INDIRECT("'" &amp; 'Warband Sheet'!$E$4 &amp; " Troops'!i$2:i$200"), MATCH($J65, INDIRECT("'" &amp; 'Warband Sheet'!$E$4 &amp; " Troops'!$C$2:$C$200"), 0)), "")</f>
        <v/>
      </c>
      <c r="P65" s="246" t="str">
        <f ca="1">IFERROR(INDEX(INDIRECT("'" &amp; 'Warband Sheet'!$E$4 &amp; " Troops'!j$2:j$200"), MATCH($J65, INDIRECT("'" &amp; 'Warband Sheet'!$E$4 &amp; " Troops'!$C$2:$C$200"), 0)), "")</f>
        <v/>
      </c>
      <c r="Q65" s="245" t="str">
        <f ca="1">IFERROR(INDEX(INDIRECT("'" &amp; 'Warband Sheet'!$E$4 &amp; " Troops'!k$2:k$200"), MATCH($J65, INDIRECT("'" &amp; 'Warband Sheet'!$E$4 &amp; " Troops'!$C$2:$C$200"), 0)), "")</f>
        <v/>
      </c>
      <c r="R65" s="245"/>
    </row>
    <row r="66" spans="1:18" ht="15.75" x14ac:dyDescent="0.2">
      <c r="A66" s="239" t="str">
        <f t="shared" si="0"/>
        <v/>
      </c>
      <c r="B66" s="240" t="str">
        <f t="shared" si="1"/>
        <v/>
      </c>
      <c r="C66" s="218"/>
      <c r="D66" s="219"/>
      <c r="E66" s="218"/>
      <c r="F66" s="218"/>
      <c r="G66" s="230" t="str">
        <f ca="1">IFERROR(INDEX(INDIRECT("'" &amp; 'Warband Sheet'!E$4 &amp; " Troops'!A$2:A$200"), MATCH(J66, INDIRECT("'" &amp; 'Warband Sheet'!E$4 &amp; " Troops'!C$2:C$200"), 0)), "")</f>
        <v/>
      </c>
      <c r="H66" s="230" t="str">
        <f ca="1">IFERROR(INDEX(INDIRECT("'" &amp; 'Warband Sheet'!$E$4 &amp; " Troops'!B$2:B$200"), MATCH(J66, INDIRECT("'" &amp; 'Warband Sheet'!$E$4 &amp; " Troops'!C$2:C$200"), 0)), "")</f>
        <v/>
      </c>
      <c r="I66" s="222"/>
      <c r="J66" s="247"/>
      <c r="K66" s="245" t="str">
        <f ca="1">IFERROR(INDEX(INDIRECT("'" &amp; 'Warband Sheet'!$E$4 &amp; " Troops'!D$2:D$200"), MATCH($J66, INDIRECT("'" &amp; 'Warband Sheet'!$E$4 &amp; " Troops'!$C$2:$C$200"), 0)), "")</f>
        <v/>
      </c>
      <c r="L66" s="245" t="str">
        <f ca="1">IFERROR(INDEX(INDIRECT("'" &amp; 'Warband Sheet'!$E$4 &amp; " Troops'!E$2:E$200"), MATCH($J66, INDIRECT("'" &amp; 'Warband Sheet'!$E$4 &amp; " Troops'!$C$2:$C$200"), 0)), "")</f>
        <v/>
      </c>
      <c r="M66" s="245" t="str">
        <f ca="1">IFERROR(INDEX(INDIRECT("'" &amp; 'Warband Sheet'!$E$4 &amp; " Troops'!f$2:f$200"), MATCH($J66, INDIRECT("'" &amp; 'Warband Sheet'!$E$4 &amp; " Troops'!$C$2:$C$200"), 0)), "")</f>
        <v/>
      </c>
      <c r="N66" s="245" t="str">
        <f ca="1">IFERROR(INDEX(INDIRECT("'" &amp; 'Warband Sheet'!$E$4 &amp; " Troops'!g$2:g$200"), MATCH($J66, INDIRECT("'" &amp; 'Warband Sheet'!$E$4 &amp; " Troops'!$C$2:$C$200"), 0)), "")</f>
        <v/>
      </c>
      <c r="O66" s="246" t="str">
        <f ca="1">IFERROR(INDEX(INDIRECT("'" &amp; 'Warband Sheet'!$E$4 &amp; " Troops'!i$2:i$200"), MATCH($J66, INDIRECT("'" &amp; 'Warband Sheet'!$E$4 &amp; " Troops'!$C$2:$C$200"), 0)), "")</f>
        <v/>
      </c>
      <c r="P66" s="246" t="str">
        <f ca="1">IFERROR(INDEX(INDIRECT("'" &amp; 'Warband Sheet'!$E$4 &amp; " Troops'!j$2:j$200"), MATCH($J66, INDIRECT("'" &amp; 'Warband Sheet'!$E$4 &amp; " Troops'!$C$2:$C$200"), 0)), "")</f>
        <v/>
      </c>
      <c r="Q66" s="245" t="str">
        <f ca="1">IFERROR(INDEX(INDIRECT("'" &amp; 'Warband Sheet'!$E$4 &amp; " Troops'!k$2:k$200"), MATCH($J66, INDIRECT("'" &amp; 'Warband Sheet'!$E$4 &amp; " Troops'!$C$2:$C$200"), 0)), "")</f>
        <v/>
      </c>
      <c r="R66" s="245"/>
    </row>
    <row r="67" spans="1:18" ht="15.75" x14ac:dyDescent="0.2">
      <c r="A67" s="239" t="str">
        <f t="shared" si="0"/>
        <v/>
      </c>
      <c r="B67" s="240" t="str">
        <f t="shared" si="1"/>
        <v/>
      </c>
      <c r="C67" s="218"/>
      <c r="D67" s="219"/>
      <c r="E67" s="218"/>
      <c r="F67" s="218"/>
      <c r="G67" s="230" t="str">
        <f ca="1">IFERROR(INDEX(INDIRECT("'" &amp; 'Warband Sheet'!E$4 &amp; " Troops'!A$2:A$200"), MATCH(J67, INDIRECT("'" &amp; 'Warband Sheet'!E$4 &amp; " Troops'!C$2:C$200"), 0)), "")</f>
        <v/>
      </c>
      <c r="H67" s="230" t="str">
        <f ca="1">IFERROR(INDEX(INDIRECT("'" &amp; 'Warband Sheet'!$E$4 &amp; " Troops'!B$2:B$200"), MATCH(J67, INDIRECT("'" &amp; 'Warband Sheet'!$E$4 &amp; " Troops'!C$2:C$200"), 0)), "")</f>
        <v/>
      </c>
      <c r="I67" s="222"/>
      <c r="J67" s="247"/>
      <c r="K67" s="245" t="str">
        <f ca="1">IFERROR(INDEX(INDIRECT("'" &amp; 'Warband Sheet'!$E$4 &amp; " Troops'!D$2:D$200"), MATCH($J67, INDIRECT("'" &amp; 'Warband Sheet'!$E$4 &amp; " Troops'!$C$2:$C$200"), 0)), "")</f>
        <v/>
      </c>
      <c r="L67" s="245" t="str">
        <f ca="1">IFERROR(INDEX(INDIRECT("'" &amp; 'Warband Sheet'!$E$4 &amp; " Troops'!E$2:E$200"), MATCH($J67, INDIRECT("'" &amp; 'Warband Sheet'!$E$4 &amp; " Troops'!$C$2:$C$200"), 0)), "")</f>
        <v/>
      </c>
      <c r="M67" s="245" t="str">
        <f ca="1">IFERROR(INDEX(INDIRECT("'" &amp; 'Warband Sheet'!$E$4 &amp; " Troops'!f$2:f$200"), MATCH($J67, INDIRECT("'" &amp; 'Warband Sheet'!$E$4 &amp; " Troops'!$C$2:$C$200"), 0)), "")</f>
        <v/>
      </c>
      <c r="N67" s="245" t="str">
        <f ca="1">IFERROR(INDEX(INDIRECT("'" &amp; 'Warband Sheet'!$E$4 &amp; " Troops'!g$2:g$200"), MATCH($J67, INDIRECT("'" &amp; 'Warband Sheet'!$E$4 &amp; " Troops'!$C$2:$C$200"), 0)), "")</f>
        <v/>
      </c>
      <c r="O67" s="246" t="str">
        <f ca="1">IFERROR(INDEX(INDIRECT("'" &amp; 'Warband Sheet'!$E$4 &amp; " Troops'!i$2:i$200"), MATCH($J67, INDIRECT("'" &amp; 'Warband Sheet'!$E$4 &amp; " Troops'!$C$2:$C$200"), 0)), "")</f>
        <v/>
      </c>
      <c r="P67" s="246" t="str">
        <f ca="1">IFERROR(INDEX(INDIRECT("'" &amp; 'Warband Sheet'!$E$4 &amp; " Troops'!j$2:j$200"), MATCH($J67, INDIRECT("'" &amp; 'Warband Sheet'!$E$4 &amp; " Troops'!$C$2:$C$200"), 0)), "")</f>
        <v/>
      </c>
      <c r="Q67" s="245" t="str">
        <f ca="1">IFERROR(INDEX(INDIRECT("'" &amp; 'Warband Sheet'!$E$4 &amp; " Troops'!k$2:k$200"), MATCH($J67, INDIRECT("'" &amp; 'Warband Sheet'!$E$4 &amp; " Troops'!$C$2:$C$200"), 0)), "")</f>
        <v/>
      </c>
      <c r="R67" s="245"/>
    </row>
    <row r="68" spans="1:18" ht="15.75" x14ac:dyDescent="0.2">
      <c r="A68" s="239" t="str">
        <f t="shared" si="0"/>
        <v/>
      </c>
      <c r="B68" s="240" t="str">
        <f t="shared" si="1"/>
        <v/>
      </c>
      <c r="C68" s="218"/>
      <c r="D68" s="219"/>
      <c r="E68" s="218"/>
      <c r="F68" s="218"/>
      <c r="G68" s="230" t="str">
        <f ca="1">IFERROR(INDEX(INDIRECT("'" &amp; 'Warband Sheet'!E$4 &amp; " Troops'!A$2:A$200"), MATCH(J68, INDIRECT("'" &amp; 'Warband Sheet'!E$4 &amp; " Troops'!C$2:C$200"), 0)), "")</f>
        <v/>
      </c>
      <c r="H68" s="230" t="str">
        <f ca="1">IFERROR(INDEX(INDIRECT("'" &amp; 'Warband Sheet'!$E$4 &amp; " Troops'!B$2:B$200"), MATCH(J68, INDIRECT("'" &amp; 'Warband Sheet'!$E$4 &amp; " Troops'!C$2:C$200"), 0)), "")</f>
        <v/>
      </c>
      <c r="I68" s="222"/>
      <c r="J68" s="247"/>
      <c r="K68" s="245" t="str">
        <f ca="1">IFERROR(INDEX(INDIRECT("'" &amp; 'Warband Sheet'!$E$4 &amp; " Troops'!D$2:D$200"), MATCH($J68, INDIRECT("'" &amp; 'Warband Sheet'!$E$4 &amp; " Troops'!$C$2:$C$200"), 0)), "")</f>
        <v/>
      </c>
      <c r="L68" s="245" t="str">
        <f ca="1">IFERROR(INDEX(INDIRECT("'" &amp; 'Warband Sheet'!$E$4 &amp; " Troops'!E$2:E$200"), MATCH($J68, INDIRECT("'" &amp; 'Warband Sheet'!$E$4 &amp; " Troops'!$C$2:$C$200"), 0)), "")</f>
        <v/>
      </c>
      <c r="M68" s="245" t="str">
        <f ca="1">IFERROR(INDEX(INDIRECT("'" &amp; 'Warband Sheet'!$E$4 &amp; " Troops'!f$2:f$200"), MATCH($J68, INDIRECT("'" &amp; 'Warband Sheet'!$E$4 &amp; " Troops'!$C$2:$C$200"), 0)), "")</f>
        <v/>
      </c>
      <c r="N68" s="245" t="str">
        <f ca="1">IFERROR(INDEX(INDIRECT("'" &amp; 'Warband Sheet'!$E$4 &amp; " Troops'!g$2:g$200"), MATCH($J68, INDIRECT("'" &amp; 'Warband Sheet'!$E$4 &amp; " Troops'!$C$2:$C$200"), 0)), "")</f>
        <v/>
      </c>
      <c r="O68" s="246" t="str">
        <f ca="1">IFERROR(INDEX(INDIRECT("'" &amp; 'Warband Sheet'!$E$4 &amp; " Troops'!i$2:i$200"), MATCH($J68, INDIRECT("'" &amp; 'Warband Sheet'!$E$4 &amp; " Troops'!$C$2:$C$200"), 0)), "")</f>
        <v/>
      </c>
      <c r="P68" s="246" t="str">
        <f ca="1">IFERROR(INDEX(INDIRECT("'" &amp; 'Warband Sheet'!$E$4 &amp; " Troops'!j$2:j$200"), MATCH($J68, INDIRECT("'" &amp; 'Warband Sheet'!$E$4 &amp; " Troops'!$C$2:$C$200"), 0)), "")</f>
        <v/>
      </c>
      <c r="Q68" s="245" t="str">
        <f ca="1">IFERROR(INDEX(INDIRECT("'" &amp; 'Warband Sheet'!$E$4 &amp; " Troops'!k$2:k$200"), MATCH($J68, INDIRECT("'" &amp; 'Warband Sheet'!$E$4 &amp; " Troops'!$C$2:$C$200"), 0)), "")</f>
        <v/>
      </c>
      <c r="R68" s="245"/>
    </row>
    <row r="69" spans="1:18" ht="15.75" x14ac:dyDescent="0.2">
      <c r="A69" s="239" t="str">
        <f t="shared" si="0"/>
        <v/>
      </c>
      <c r="B69" s="240" t="str">
        <f t="shared" si="1"/>
        <v/>
      </c>
      <c r="C69" s="218"/>
      <c r="D69" s="219"/>
      <c r="E69" s="218"/>
      <c r="F69" s="218"/>
      <c r="G69" s="230" t="str">
        <f ca="1">IFERROR(INDEX(INDIRECT("'" &amp; 'Warband Sheet'!E$4 &amp; " Troops'!A$2:A$200"), MATCH(J69, INDIRECT("'" &amp; 'Warband Sheet'!E$4 &amp; " Troops'!C$2:C$200"), 0)), "")</f>
        <v/>
      </c>
      <c r="H69" s="230" t="str">
        <f ca="1">IFERROR(INDEX(INDIRECT("'" &amp; 'Warband Sheet'!$E$4 &amp; " Troops'!B$2:B$200"), MATCH(J69, INDIRECT("'" &amp; 'Warband Sheet'!$E$4 &amp; " Troops'!C$2:C$200"), 0)), "")</f>
        <v/>
      </c>
      <c r="I69" s="222"/>
      <c r="J69" s="247"/>
      <c r="K69" s="245" t="str">
        <f ca="1">IFERROR(INDEX(INDIRECT("'" &amp; 'Warband Sheet'!$E$4 &amp; " Troops'!D$2:D$200"), MATCH($J69, INDIRECT("'" &amp; 'Warband Sheet'!$E$4 &amp; " Troops'!$C$2:$C$200"), 0)), "")</f>
        <v/>
      </c>
      <c r="L69" s="245" t="str">
        <f ca="1">IFERROR(INDEX(INDIRECT("'" &amp; 'Warband Sheet'!$E$4 &amp; " Troops'!E$2:E$200"), MATCH($J69, INDIRECT("'" &amp; 'Warband Sheet'!$E$4 &amp; " Troops'!$C$2:$C$200"), 0)), "")</f>
        <v/>
      </c>
      <c r="M69" s="245" t="str">
        <f ca="1">IFERROR(INDEX(INDIRECT("'" &amp; 'Warband Sheet'!$E$4 &amp; " Troops'!f$2:f$200"), MATCH($J69, INDIRECT("'" &amp; 'Warband Sheet'!$E$4 &amp; " Troops'!$C$2:$C$200"), 0)), "")</f>
        <v/>
      </c>
      <c r="N69" s="245" t="str">
        <f ca="1">IFERROR(INDEX(INDIRECT("'" &amp; 'Warband Sheet'!$E$4 &amp; " Troops'!g$2:g$200"), MATCH($J69, INDIRECT("'" &amp; 'Warband Sheet'!$E$4 &amp; " Troops'!$C$2:$C$200"), 0)), "")</f>
        <v/>
      </c>
      <c r="O69" s="246" t="str">
        <f ca="1">IFERROR(INDEX(INDIRECT("'" &amp; 'Warband Sheet'!$E$4 &amp; " Troops'!i$2:i$200"), MATCH($J69, INDIRECT("'" &amp; 'Warband Sheet'!$E$4 &amp; " Troops'!$C$2:$C$200"), 0)), "")</f>
        <v/>
      </c>
      <c r="P69" s="246" t="str">
        <f ca="1">IFERROR(INDEX(INDIRECT("'" &amp; 'Warband Sheet'!$E$4 &amp; " Troops'!j$2:j$200"), MATCH($J69, INDIRECT("'" &amp; 'Warband Sheet'!$E$4 &amp; " Troops'!$C$2:$C$200"), 0)), "")</f>
        <v/>
      </c>
      <c r="Q69" s="245" t="str">
        <f ca="1">IFERROR(INDEX(INDIRECT("'" &amp; 'Warband Sheet'!$E$4 &amp; " Troops'!k$2:k$200"), MATCH($J69, INDIRECT("'" &amp; 'Warband Sheet'!$E$4 &amp; " Troops'!$C$2:$C$200"), 0)), "")</f>
        <v/>
      </c>
      <c r="R69" s="245"/>
    </row>
    <row r="70" spans="1:18" ht="15.75" x14ac:dyDescent="0.2">
      <c r="A70" s="239" t="str">
        <f t="shared" si="0"/>
        <v/>
      </c>
      <c r="B70" s="240" t="str">
        <f t="shared" si="1"/>
        <v/>
      </c>
      <c r="C70" s="218"/>
      <c r="D70" s="219"/>
      <c r="E70" s="218"/>
      <c r="F70" s="218"/>
      <c r="G70" s="230" t="str">
        <f ca="1">IFERROR(INDEX(INDIRECT("'" &amp; 'Warband Sheet'!E$4 &amp; " Troops'!A$2:A$200"), MATCH(J70, INDIRECT("'" &amp; 'Warband Sheet'!E$4 &amp; " Troops'!C$2:C$200"), 0)), "")</f>
        <v/>
      </c>
      <c r="H70" s="230" t="str">
        <f ca="1">IFERROR(INDEX(INDIRECT("'" &amp; 'Warband Sheet'!$E$4 &amp; " Troops'!B$2:B$200"), MATCH(J70, INDIRECT("'" &amp; 'Warband Sheet'!$E$4 &amp; " Troops'!C$2:C$200"), 0)), "")</f>
        <v/>
      </c>
      <c r="I70" s="222"/>
      <c r="J70" s="247"/>
      <c r="K70" s="245" t="str">
        <f ca="1">IFERROR(INDEX(INDIRECT("'" &amp; 'Warband Sheet'!$E$4 &amp; " Troops'!D$2:D$200"), MATCH($J70, INDIRECT("'" &amp; 'Warband Sheet'!$E$4 &amp; " Troops'!$C$2:$C$200"), 0)), "")</f>
        <v/>
      </c>
      <c r="L70" s="245" t="str">
        <f ca="1">IFERROR(INDEX(INDIRECT("'" &amp; 'Warband Sheet'!$E$4 &amp; " Troops'!E$2:E$200"), MATCH($J70, INDIRECT("'" &amp; 'Warband Sheet'!$E$4 &amp; " Troops'!$C$2:$C$200"), 0)), "")</f>
        <v/>
      </c>
      <c r="M70" s="245" t="str">
        <f ca="1">IFERROR(INDEX(INDIRECT("'" &amp; 'Warband Sheet'!$E$4 &amp; " Troops'!f$2:f$200"), MATCH($J70, INDIRECT("'" &amp; 'Warband Sheet'!$E$4 &amp; " Troops'!$C$2:$C$200"), 0)), "")</f>
        <v/>
      </c>
      <c r="N70" s="245" t="str">
        <f ca="1">IFERROR(INDEX(INDIRECT("'" &amp; 'Warband Sheet'!$E$4 &amp; " Troops'!g$2:g$200"), MATCH($J70, INDIRECT("'" &amp; 'Warband Sheet'!$E$4 &amp; " Troops'!$C$2:$C$200"), 0)), "")</f>
        <v/>
      </c>
      <c r="O70" s="246" t="str">
        <f ca="1">IFERROR(INDEX(INDIRECT("'" &amp; 'Warband Sheet'!$E$4 &amp; " Troops'!i$2:i$200"), MATCH($J70, INDIRECT("'" &amp; 'Warband Sheet'!$E$4 &amp; " Troops'!$C$2:$C$200"), 0)), "")</f>
        <v/>
      </c>
      <c r="P70" s="246" t="str">
        <f ca="1">IFERROR(INDEX(INDIRECT("'" &amp; 'Warband Sheet'!$E$4 &amp; " Troops'!j$2:j$200"), MATCH($J70, INDIRECT("'" &amp; 'Warband Sheet'!$E$4 &amp; " Troops'!$C$2:$C$200"), 0)), "")</f>
        <v/>
      </c>
      <c r="Q70" s="245" t="str">
        <f ca="1">IFERROR(INDEX(INDIRECT("'" &amp; 'Warband Sheet'!$E$4 &amp; " Troops'!k$2:k$200"), MATCH($J70, INDIRECT("'" &amp; 'Warband Sheet'!$E$4 &amp; " Troops'!$C$2:$C$200"), 0)), "")</f>
        <v/>
      </c>
      <c r="R70" s="245"/>
    </row>
    <row r="71" spans="1:18" ht="15.75" x14ac:dyDescent="0.2">
      <c r="A71" s="239" t="str">
        <f t="shared" ref="A71:A121" si="2">IFERROR(IF(C71&lt;&gt;"", G71 * IF(I71&lt;&gt;"", I71, 1), ""),0)</f>
        <v/>
      </c>
      <c r="B71" s="240" t="str">
        <f t="shared" ref="B71:B121" si="3">IFERROR(IF(C71&lt;&gt;"", H71 * IF(I71&lt;&gt;"", I71, 1), ""),0)</f>
        <v/>
      </c>
      <c r="C71" s="218"/>
      <c r="D71" s="219"/>
      <c r="E71" s="218"/>
      <c r="F71" s="218"/>
      <c r="G71" s="230" t="str">
        <f ca="1">IFERROR(INDEX(INDIRECT("'" &amp; 'Warband Sheet'!E$4 &amp; " Troops'!A$2:A$200"), MATCH(J71, INDIRECT("'" &amp; 'Warband Sheet'!E$4 &amp; " Troops'!C$2:C$200"), 0)), "")</f>
        <v/>
      </c>
      <c r="H71" s="230" t="str">
        <f ca="1">IFERROR(INDEX(INDIRECT("'" &amp; 'Warband Sheet'!$E$4 &amp; " Troops'!B$2:B$200"), MATCH(J71, INDIRECT("'" &amp; 'Warband Sheet'!$E$4 &amp; " Troops'!C$2:C$200"), 0)), "")</f>
        <v/>
      </c>
      <c r="I71" s="222"/>
      <c r="J71" s="247"/>
      <c r="K71" s="245" t="str">
        <f ca="1">IFERROR(INDEX(INDIRECT("'" &amp; 'Warband Sheet'!$E$4 &amp; " Troops'!D$2:D$200"), MATCH($J71, INDIRECT("'" &amp; 'Warband Sheet'!$E$4 &amp; " Troops'!$C$2:$C$200"), 0)), "")</f>
        <v/>
      </c>
      <c r="L71" s="245" t="str">
        <f ca="1">IFERROR(INDEX(INDIRECT("'" &amp; 'Warband Sheet'!$E$4 &amp; " Troops'!E$2:E$200"), MATCH($J71, INDIRECT("'" &amp; 'Warband Sheet'!$E$4 &amp; " Troops'!$C$2:$C$200"), 0)), "")</f>
        <v/>
      </c>
      <c r="M71" s="245" t="str">
        <f ca="1">IFERROR(INDEX(INDIRECT("'" &amp; 'Warband Sheet'!$E$4 &amp; " Troops'!f$2:f$200"), MATCH($J71, INDIRECT("'" &amp; 'Warband Sheet'!$E$4 &amp; " Troops'!$C$2:$C$200"), 0)), "")</f>
        <v/>
      </c>
      <c r="N71" s="245" t="str">
        <f ca="1">IFERROR(INDEX(INDIRECT("'" &amp; 'Warband Sheet'!$E$4 &amp; " Troops'!g$2:g$200"), MATCH($J71, INDIRECT("'" &amp; 'Warband Sheet'!$E$4 &amp; " Troops'!$C$2:$C$200"), 0)), "")</f>
        <v/>
      </c>
      <c r="O71" s="246" t="str">
        <f ca="1">IFERROR(INDEX(INDIRECT("'" &amp; 'Warband Sheet'!$E$4 &amp; " Troops'!i$2:i$200"), MATCH($J71, INDIRECT("'" &amp; 'Warband Sheet'!$E$4 &amp; " Troops'!$C$2:$C$200"), 0)), "")</f>
        <v/>
      </c>
      <c r="P71" s="246" t="str">
        <f ca="1">IFERROR(INDEX(INDIRECT("'" &amp; 'Warband Sheet'!$E$4 &amp; " Troops'!j$2:j$200"), MATCH($J71, INDIRECT("'" &amp; 'Warband Sheet'!$E$4 &amp; " Troops'!$C$2:$C$200"), 0)), "")</f>
        <v/>
      </c>
      <c r="Q71" s="245" t="str">
        <f ca="1">IFERROR(INDEX(INDIRECT("'" &amp; 'Warband Sheet'!$E$4 &amp; " Troops'!k$2:k$200"), MATCH($J71, INDIRECT("'" &amp; 'Warband Sheet'!$E$4 &amp; " Troops'!$C$2:$C$200"), 0)), "")</f>
        <v/>
      </c>
      <c r="R71" s="245"/>
    </row>
    <row r="72" spans="1:18" ht="15.75" x14ac:dyDescent="0.2">
      <c r="A72" s="239" t="str">
        <f t="shared" si="2"/>
        <v/>
      </c>
      <c r="B72" s="240" t="str">
        <f t="shared" si="3"/>
        <v/>
      </c>
      <c r="C72" s="218"/>
      <c r="D72" s="219"/>
      <c r="E72" s="218"/>
      <c r="F72" s="218"/>
      <c r="G72" s="230" t="str">
        <f ca="1">IFERROR(INDEX(INDIRECT("'" &amp; 'Warband Sheet'!E$4 &amp; " Troops'!A$2:A$200"), MATCH(J72, INDIRECT("'" &amp; 'Warband Sheet'!E$4 &amp; " Troops'!C$2:C$200"), 0)), "")</f>
        <v/>
      </c>
      <c r="H72" s="230" t="str">
        <f ca="1">IFERROR(INDEX(INDIRECT("'" &amp; 'Warband Sheet'!$E$4 &amp; " Troops'!B$2:B$200"), MATCH(J72, INDIRECT("'" &amp; 'Warband Sheet'!$E$4 &amp; " Troops'!C$2:C$200"), 0)), "")</f>
        <v/>
      </c>
      <c r="I72" s="222"/>
      <c r="J72" s="247"/>
      <c r="K72" s="245" t="str">
        <f ca="1">IFERROR(INDEX(INDIRECT("'" &amp; 'Warband Sheet'!$E$4 &amp; " Troops'!D$2:D$200"), MATCH($J72, INDIRECT("'" &amp; 'Warband Sheet'!$E$4 &amp; " Troops'!$C$2:$C$200"), 0)), "")</f>
        <v/>
      </c>
      <c r="L72" s="245" t="str">
        <f ca="1">IFERROR(INDEX(INDIRECT("'" &amp; 'Warband Sheet'!$E$4 &amp; " Troops'!E$2:E$200"), MATCH($J72, INDIRECT("'" &amp; 'Warband Sheet'!$E$4 &amp; " Troops'!$C$2:$C$200"), 0)), "")</f>
        <v/>
      </c>
      <c r="M72" s="245" t="str">
        <f ca="1">IFERROR(INDEX(INDIRECT("'" &amp; 'Warband Sheet'!$E$4 &amp; " Troops'!f$2:f$200"), MATCH($J72, INDIRECT("'" &amp; 'Warband Sheet'!$E$4 &amp; " Troops'!$C$2:$C$200"), 0)), "")</f>
        <v/>
      </c>
      <c r="N72" s="245" t="str">
        <f ca="1">IFERROR(INDEX(INDIRECT("'" &amp; 'Warband Sheet'!$E$4 &amp; " Troops'!g$2:g$200"), MATCH($J72, INDIRECT("'" &amp; 'Warband Sheet'!$E$4 &amp; " Troops'!$C$2:$C$200"), 0)), "")</f>
        <v/>
      </c>
      <c r="O72" s="246" t="str">
        <f ca="1">IFERROR(INDEX(INDIRECT("'" &amp; 'Warband Sheet'!$E$4 &amp; " Troops'!i$2:i$200"), MATCH($J72, INDIRECT("'" &amp; 'Warband Sheet'!$E$4 &amp; " Troops'!$C$2:$C$200"), 0)), "")</f>
        <v/>
      </c>
      <c r="P72" s="246" t="str">
        <f ca="1">IFERROR(INDEX(INDIRECT("'" &amp; 'Warband Sheet'!$E$4 &amp; " Troops'!j$2:j$200"), MATCH($J72, INDIRECT("'" &amp; 'Warband Sheet'!$E$4 &amp; " Troops'!$C$2:$C$200"), 0)), "")</f>
        <v/>
      </c>
      <c r="Q72" s="245" t="str">
        <f ca="1">IFERROR(INDEX(INDIRECT("'" &amp; 'Warband Sheet'!$E$4 &amp; " Troops'!k$2:k$200"), MATCH($J72, INDIRECT("'" &amp; 'Warband Sheet'!$E$4 &amp; " Troops'!$C$2:$C$200"), 0)), "")</f>
        <v/>
      </c>
      <c r="R72" s="245"/>
    </row>
    <row r="73" spans="1:18" ht="15.75" x14ac:dyDescent="0.2">
      <c r="A73" s="239" t="str">
        <f t="shared" si="2"/>
        <v/>
      </c>
      <c r="B73" s="240" t="str">
        <f t="shared" si="3"/>
        <v/>
      </c>
      <c r="C73" s="218"/>
      <c r="D73" s="219"/>
      <c r="E73" s="218"/>
      <c r="F73" s="218"/>
      <c r="G73" s="230" t="str">
        <f ca="1">IFERROR(INDEX(INDIRECT("'" &amp; 'Warband Sheet'!E$4 &amp; " Troops'!A$2:A$200"), MATCH(J73, INDIRECT("'" &amp; 'Warband Sheet'!E$4 &amp; " Troops'!C$2:C$200"), 0)), "")</f>
        <v/>
      </c>
      <c r="H73" s="230" t="str">
        <f ca="1">IFERROR(INDEX(INDIRECT("'" &amp; 'Warband Sheet'!$E$4 &amp; " Troops'!B$2:B$200"), MATCH(J73, INDIRECT("'" &amp; 'Warband Sheet'!$E$4 &amp; " Troops'!C$2:C$200"), 0)), "")</f>
        <v/>
      </c>
      <c r="I73" s="222"/>
      <c r="J73" s="247"/>
      <c r="K73" s="245" t="str">
        <f ca="1">IFERROR(INDEX(INDIRECT("'" &amp; 'Warband Sheet'!$E$4 &amp; " Troops'!D$2:D$200"), MATCH($J73, INDIRECT("'" &amp; 'Warband Sheet'!$E$4 &amp; " Troops'!$C$2:$C$200"), 0)), "")</f>
        <v/>
      </c>
      <c r="L73" s="245" t="str">
        <f ca="1">IFERROR(INDEX(INDIRECT("'" &amp; 'Warband Sheet'!$E$4 &amp; " Troops'!E$2:E$200"), MATCH($J73, INDIRECT("'" &amp; 'Warband Sheet'!$E$4 &amp; " Troops'!$C$2:$C$200"), 0)), "")</f>
        <v/>
      </c>
      <c r="M73" s="245" t="str">
        <f ca="1">IFERROR(INDEX(INDIRECT("'" &amp; 'Warband Sheet'!$E$4 &amp; " Troops'!f$2:f$200"), MATCH($J73, INDIRECT("'" &amp; 'Warband Sheet'!$E$4 &amp; " Troops'!$C$2:$C$200"), 0)), "")</f>
        <v/>
      </c>
      <c r="N73" s="245" t="str">
        <f ca="1">IFERROR(INDEX(INDIRECT("'" &amp; 'Warband Sheet'!$E$4 &amp; " Troops'!g$2:g$200"), MATCH($J73, INDIRECT("'" &amp; 'Warband Sheet'!$E$4 &amp; " Troops'!$C$2:$C$200"), 0)), "")</f>
        <v/>
      </c>
      <c r="O73" s="246" t="str">
        <f ca="1">IFERROR(INDEX(INDIRECT("'" &amp; 'Warband Sheet'!$E$4 &amp; " Troops'!i$2:i$200"), MATCH($J73, INDIRECT("'" &amp; 'Warband Sheet'!$E$4 &amp; " Troops'!$C$2:$C$200"), 0)), "")</f>
        <v/>
      </c>
      <c r="P73" s="246" t="str">
        <f ca="1">IFERROR(INDEX(INDIRECT("'" &amp; 'Warband Sheet'!$E$4 &amp; " Troops'!j$2:j$200"), MATCH($J73, INDIRECT("'" &amp; 'Warband Sheet'!$E$4 &amp; " Troops'!$C$2:$C$200"), 0)), "")</f>
        <v/>
      </c>
      <c r="Q73" s="245" t="str">
        <f ca="1">IFERROR(INDEX(INDIRECT("'" &amp; 'Warband Sheet'!$E$4 &amp; " Troops'!k$2:k$200"), MATCH($J73, INDIRECT("'" &amp; 'Warband Sheet'!$E$4 &amp; " Troops'!$C$2:$C$200"), 0)), "")</f>
        <v/>
      </c>
      <c r="R73" s="245"/>
    </row>
    <row r="74" spans="1:18" ht="15.75" x14ac:dyDescent="0.2">
      <c r="A74" s="239" t="str">
        <f t="shared" si="2"/>
        <v/>
      </c>
      <c r="B74" s="240" t="str">
        <f t="shared" si="3"/>
        <v/>
      </c>
      <c r="C74" s="218"/>
      <c r="D74" s="219"/>
      <c r="E74" s="218"/>
      <c r="F74" s="218"/>
      <c r="G74" s="230" t="str">
        <f ca="1">IFERROR(INDEX(INDIRECT("'" &amp; 'Warband Sheet'!E$4 &amp; " Troops'!A$2:A$200"), MATCH(J74, INDIRECT("'" &amp; 'Warband Sheet'!E$4 &amp; " Troops'!C$2:C$200"), 0)), "")</f>
        <v/>
      </c>
      <c r="H74" s="230" t="str">
        <f ca="1">IFERROR(INDEX(INDIRECT("'" &amp; 'Warband Sheet'!$E$4 &amp; " Troops'!B$2:B$200"), MATCH(J74, INDIRECT("'" &amp; 'Warband Sheet'!$E$4 &amp; " Troops'!C$2:C$200"), 0)), "")</f>
        <v/>
      </c>
      <c r="I74" s="222"/>
      <c r="J74" s="247"/>
      <c r="K74" s="245" t="str">
        <f ca="1">IFERROR(INDEX(INDIRECT("'" &amp; 'Warband Sheet'!$E$4 &amp; " Troops'!D$2:D$200"), MATCH($J74, INDIRECT("'" &amp; 'Warband Sheet'!$E$4 &amp; " Troops'!$C$2:$C$200"), 0)), "")</f>
        <v/>
      </c>
      <c r="L74" s="245" t="str">
        <f ca="1">IFERROR(INDEX(INDIRECT("'" &amp; 'Warband Sheet'!$E$4 &amp; " Troops'!E$2:E$200"), MATCH($J74, INDIRECT("'" &amp; 'Warband Sheet'!$E$4 &amp; " Troops'!$C$2:$C$200"), 0)), "")</f>
        <v/>
      </c>
      <c r="M74" s="245" t="str">
        <f ca="1">IFERROR(INDEX(INDIRECT("'" &amp; 'Warband Sheet'!$E$4 &amp; " Troops'!f$2:f$200"), MATCH($J74, INDIRECT("'" &amp; 'Warband Sheet'!$E$4 &amp; " Troops'!$C$2:$C$200"), 0)), "")</f>
        <v/>
      </c>
      <c r="N74" s="245" t="str">
        <f ca="1">IFERROR(INDEX(INDIRECT("'" &amp; 'Warband Sheet'!$E$4 &amp; " Troops'!g$2:g$200"), MATCH($J74, INDIRECT("'" &amp; 'Warband Sheet'!$E$4 &amp; " Troops'!$C$2:$C$200"), 0)), "")</f>
        <v/>
      </c>
      <c r="O74" s="246" t="str">
        <f ca="1">IFERROR(INDEX(INDIRECT("'" &amp; 'Warband Sheet'!$E$4 &amp; " Troops'!i$2:i$200"), MATCH($J74, INDIRECT("'" &amp; 'Warband Sheet'!$E$4 &amp; " Troops'!$C$2:$C$200"), 0)), "")</f>
        <v/>
      </c>
      <c r="P74" s="246" t="str">
        <f ca="1">IFERROR(INDEX(INDIRECT("'" &amp; 'Warband Sheet'!$E$4 &amp; " Troops'!j$2:j$200"), MATCH($J74, INDIRECT("'" &amp; 'Warband Sheet'!$E$4 &amp; " Troops'!$C$2:$C$200"), 0)), "")</f>
        <v/>
      </c>
      <c r="Q74" s="245" t="str">
        <f ca="1">IFERROR(INDEX(INDIRECT("'" &amp; 'Warband Sheet'!$E$4 &amp; " Troops'!k$2:k$200"), MATCH($J74, INDIRECT("'" &amp; 'Warband Sheet'!$E$4 &amp; " Troops'!$C$2:$C$200"), 0)), "")</f>
        <v/>
      </c>
      <c r="R74" s="245"/>
    </row>
    <row r="75" spans="1:18" ht="15.75" x14ac:dyDescent="0.2">
      <c r="A75" s="239" t="str">
        <f t="shared" si="2"/>
        <v/>
      </c>
      <c r="B75" s="240" t="str">
        <f t="shared" si="3"/>
        <v/>
      </c>
      <c r="C75" s="218"/>
      <c r="D75" s="219"/>
      <c r="E75" s="218"/>
      <c r="F75" s="218"/>
      <c r="G75" s="230" t="str">
        <f ca="1">IFERROR(INDEX(INDIRECT("'" &amp; 'Warband Sheet'!E$4 &amp; " Troops'!A$2:A$200"), MATCH(J75, INDIRECT("'" &amp; 'Warband Sheet'!E$4 &amp; " Troops'!C$2:C$200"), 0)), "")</f>
        <v/>
      </c>
      <c r="H75" s="230" t="str">
        <f ca="1">IFERROR(INDEX(INDIRECT("'" &amp; 'Warband Sheet'!$E$4 &amp; " Troops'!B$2:B$200"), MATCH(J75, INDIRECT("'" &amp; 'Warband Sheet'!$E$4 &amp; " Troops'!C$2:C$200"), 0)), "")</f>
        <v/>
      </c>
      <c r="I75" s="222"/>
      <c r="J75" s="247"/>
      <c r="K75" s="245" t="str">
        <f ca="1">IFERROR(INDEX(INDIRECT("'" &amp; 'Warband Sheet'!$E$4 &amp; " Troops'!D$2:D$200"), MATCH($J75, INDIRECT("'" &amp; 'Warband Sheet'!$E$4 &amp; " Troops'!$C$2:$C$200"), 0)), "")</f>
        <v/>
      </c>
      <c r="L75" s="245" t="str">
        <f ca="1">IFERROR(INDEX(INDIRECT("'" &amp; 'Warband Sheet'!$E$4 &amp; " Troops'!E$2:E$200"), MATCH($J75, INDIRECT("'" &amp; 'Warband Sheet'!$E$4 &amp; " Troops'!$C$2:$C$200"), 0)), "")</f>
        <v/>
      </c>
      <c r="M75" s="245" t="str">
        <f ca="1">IFERROR(INDEX(INDIRECT("'" &amp; 'Warband Sheet'!$E$4 &amp; " Troops'!f$2:f$200"), MATCH($J75, INDIRECT("'" &amp; 'Warband Sheet'!$E$4 &amp; " Troops'!$C$2:$C$200"), 0)), "")</f>
        <v/>
      </c>
      <c r="N75" s="245" t="str">
        <f ca="1">IFERROR(INDEX(INDIRECT("'" &amp; 'Warband Sheet'!$E$4 &amp; " Troops'!g$2:g$200"), MATCH($J75, INDIRECT("'" &amp; 'Warband Sheet'!$E$4 &amp; " Troops'!$C$2:$C$200"), 0)), "")</f>
        <v/>
      </c>
      <c r="O75" s="246" t="str">
        <f ca="1">IFERROR(INDEX(INDIRECT("'" &amp; 'Warband Sheet'!$E$4 &amp; " Troops'!i$2:i$200"), MATCH($J75, INDIRECT("'" &amp; 'Warband Sheet'!$E$4 &amp; " Troops'!$C$2:$C$200"), 0)), "")</f>
        <v/>
      </c>
      <c r="P75" s="246" t="str">
        <f ca="1">IFERROR(INDEX(INDIRECT("'" &amp; 'Warband Sheet'!$E$4 &amp; " Troops'!j$2:j$200"), MATCH($J75, INDIRECT("'" &amp; 'Warband Sheet'!$E$4 &amp; " Troops'!$C$2:$C$200"), 0)), "")</f>
        <v/>
      </c>
      <c r="Q75" s="245" t="str">
        <f ca="1">IFERROR(INDEX(INDIRECT("'" &amp; 'Warband Sheet'!$E$4 &amp; " Troops'!k$2:k$200"), MATCH($J75, INDIRECT("'" &amp; 'Warband Sheet'!$E$4 &amp; " Troops'!$C$2:$C$200"), 0)), "")</f>
        <v/>
      </c>
      <c r="R75" s="245"/>
    </row>
    <row r="76" spans="1:18" ht="15.75" x14ac:dyDescent="0.2">
      <c r="A76" s="239" t="str">
        <f t="shared" si="2"/>
        <v/>
      </c>
      <c r="B76" s="240" t="str">
        <f t="shared" si="3"/>
        <v/>
      </c>
      <c r="C76" s="218"/>
      <c r="D76" s="219"/>
      <c r="E76" s="218"/>
      <c r="F76" s="218"/>
      <c r="G76" s="230" t="str">
        <f ca="1">IFERROR(INDEX(INDIRECT("'" &amp; 'Warband Sheet'!E$4 &amp; " Troops'!A$2:A$200"), MATCH(J76, INDIRECT("'" &amp; 'Warband Sheet'!E$4 &amp; " Troops'!C$2:C$200"), 0)), "")</f>
        <v/>
      </c>
      <c r="H76" s="230" t="str">
        <f ca="1">IFERROR(INDEX(INDIRECT("'" &amp; 'Warband Sheet'!$E$4 &amp; " Troops'!B$2:B$200"), MATCH(J76, INDIRECT("'" &amp; 'Warband Sheet'!$E$4 &amp; " Troops'!C$2:C$200"), 0)), "")</f>
        <v/>
      </c>
      <c r="I76" s="222"/>
      <c r="J76" s="247"/>
      <c r="K76" s="245" t="str">
        <f ca="1">IFERROR(INDEX(INDIRECT("'" &amp; 'Warband Sheet'!$E$4 &amp; " Troops'!D$2:D$200"), MATCH($J76, INDIRECT("'" &amp; 'Warband Sheet'!$E$4 &amp; " Troops'!$C$2:$C$200"), 0)), "")</f>
        <v/>
      </c>
      <c r="L76" s="245" t="str">
        <f ca="1">IFERROR(INDEX(INDIRECT("'" &amp; 'Warband Sheet'!$E$4 &amp; " Troops'!E$2:E$200"), MATCH($J76, INDIRECT("'" &amp; 'Warband Sheet'!$E$4 &amp; " Troops'!$C$2:$C$200"), 0)), "")</f>
        <v/>
      </c>
      <c r="M76" s="245" t="str">
        <f ca="1">IFERROR(INDEX(INDIRECT("'" &amp; 'Warband Sheet'!$E$4 &amp; " Troops'!f$2:f$200"), MATCH($J76, INDIRECT("'" &amp; 'Warband Sheet'!$E$4 &amp; " Troops'!$C$2:$C$200"), 0)), "")</f>
        <v/>
      </c>
      <c r="N76" s="245" t="str">
        <f ca="1">IFERROR(INDEX(INDIRECT("'" &amp; 'Warband Sheet'!$E$4 &amp; " Troops'!g$2:g$200"), MATCH($J76, INDIRECT("'" &amp; 'Warband Sheet'!$E$4 &amp; " Troops'!$C$2:$C$200"), 0)), "")</f>
        <v/>
      </c>
      <c r="O76" s="246" t="str">
        <f ca="1">IFERROR(INDEX(INDIRECT("'" &amp; 'Warband Sheet'!$E$4 &amp; " Troops'!i$2:i$200"), MATCH($J76, INDIRECT("'" &amp; 'Warband Sheet'!$E$4 &amp; " Troops'!$C$2:$C$200"), 0)), "")</f>
        <v/>
      </c>
      <c r="P76" s="246" t="str">
        <f ca="1">IFERROR(INDEX(INDIRECT("'" &amp; 'Warband Sheet'!$E$4 &amp; " Troops'!j$2:j$200"), MATCH($J76, INDIRECT("'" &amp; 'Warband Sheet'!$E$4 &amp; " Troops'!$C$2:$C$200"), 0)), "")</f>
        <v/>
      </c>
      <c r="Q76" s="245" t="str">
        <f ca="1">IFERROR(INDEX(INDIRECT("'" &amp; 'Warband Sheet'!$E$4 &amp; " Troops'!k$2:k$200"), MATCH($J76, INDIRECT("'" &amp; 'Warband Sheet'!$E$4 &amp; " Troops'!$C$2:$C$200"), 0)), "")</f>
        <v/>
      </c>
      <c r="R76" s="245"/>
    </row>
    <row r="77" spans="1:18" ht="15.75" x14ac:dyDescent="0.2">
      <c r="A77" s="239" t="str">
        <f t="shared" si="2"/>
        <v/>
      </c>
      <c r="B77" s="240" t="str">
        <f t="shared" si="3"/>
        <v/>
      </c>
      <c r="C77" s="218"/>
      <c r="D77" s="219"/>
      <c r="E77" s="218"/>
      <c r="F77" s="218"/>
      <c r="G77" s="230" t="str">
        <f ca="1">IFERROR(INDEX(INDIRECT("'" &amp; 'Warband Sheet'!E$4 &amp; " Troops'!A$2:A$200"), MATCH(J77, INDIRECT("'" &amp; 'Warband Sheet'!E$4 &amp; " Troops'!C$2:C$200"), 0)), "")</f>
        <v/>
      </c>
      <c r="H77" s="230" t="str">
        <f ca="1">IFERROR(INDEX(INDIRECT("'" &amp; 'Warband Sheet'!$E$4 &amp; " Troops'!B$2:B$200"), MATCH(J77, INDIRECT("'" &amp; 'Warband Sheet'!$E$4 &amp; " Troops'!C$2:C$200"), 0)), "")</f>
        <v/>
      </c>
      <c r="I77" s="222"/>
      <c r="J77" s="247"/>
      <c r="K77" s="245" t="str">
        <f ca="1">IFERROR(INDEX(INDIRECT("'" &amp; 'Warband Sheet'!$E$4 &amp; " Troops'!D$2:D$200"), MATCH($J77, INDIRECT("'" &amp; 'Warband Sheet'!$E$4 &amp; " Troops'!$C$2:$C$200"), 0)), "")</f>
        <v/>
      </c>
      <c r="L77" s="245" t="str">
        <f ca="1">IFERROR(INDEX(INDIRECT("'" &amp; 'Warband Sheet'!$E$4 &amp; " Troops'!E$2:E$200"), MATCH($J77, INDIRECT("'" &amp; 'Warband Sheet'!$E$4 &amp; " Troops'!$C$2:$C$200"), 0)), "")</f>
        <v/>
      </c>
      <c r="M77" s="245" t="str">
        <f ca="1">IFERROR(INDEX(INDIRECT("'" &amp; 'Warband Sheet'!$E$4 &amp; " Troops'!f$2:f$200"), MATCH($J77, INDIRECT("'" &amp; 'Warband Sheet'!$E$4 &amp; " Troops'!$C$2:$C$200"), 0)), "")</f>
        <v/>
      </c>
      <c r="N77" s="245" t="str">
        <f ca="1">IFERROR(INDEX(INDIRECT("'" &amp; 'Warband Sheet'!$E$4 &amp; " Troops'!g$2:g$200"), MATCH($J77, INDIRECT("'" &amp; 'Warband Sheet'!$E$4 &amp; " Troops'!$C$2:$C$200"), 0)), "")</f>
        <v/>
      </c>
      <c r="O77" s="246" t="str">
        <f ca="1">IFERROR(INDEX(INDIRECT("'" &amp; 'Warband Sheet'!$E$4 &amp; " Troops'!i$2:i$200"), MATCH($J77, INDIRECT("'" &amp; 'Warband Sheet'!$E$4 &amp; " Troops'!$C$2:$C$200"), 0)), "")</f>
        <v/>
      </c>
      <c r="P77" s="246" t="str">
        <f ca="1">IFERROR(INDEX(INDIRECT("'" &amp; 'Warband Sheet'!$E$4 &amp; " Troops'!j$2:j$200"), MATCH($J77, INDIRECT("'" &amp; 'Warband Sheet'!$E$4 &amp; " Troops'!$C$2:$C$200"), 0)), "")</f>
        <v/>
      </c>
      <c r="Q77" s="245" t="str">
        <f ca="1">IFERROR(INDEX(INDIRECT("'" &amp; 'Warband Sheet'!$E$4 &amp; " Troops'!k$2:k$200"), MATCH($J77, INDIRECT("'" &amp; 'Warband Sheet'!$E$4 &amp; " Troops'!$C$2:$C$200"), 0)), "")</f>
        <v/>
      </c>
      <c r="R77" s="245"/>
    </row>
    <row r="78" spans="1:18" ht="15.75" x14ac:dyDescent="0.2">
      <c r="A78" s="239" t="str">
        <f t="shared" si="2"/>
        <v/>
      </c>
      <c r="B78" s="240" t="str">
        <f t="shared" si="3"/>
        <v/>
      </c>
      <c r="C78" s="218"/>
      <c r="D78" s="219"/>
      <c r="E78" s="218"/>
      <c r="F78" s="218"/>
      <c r="G78" s="230" t="str">
        <f ca="1">IFERROR(INDEX(INDIRECT("'" &amp; 'Warband Sheet'!E$4 &amp; " Troops'!A$2:A$200"), MATCH(J78, INDIRECT("'" &amp; 'Warband Sheet'!E$4 &amp; " Troops'!C$2:C$200"), 0)), "")</f>
        <v/>
      </c>
      <c r="H78" s="230" t="str">
        <f ca="1">IFERROR(INDEX(INDIRECT("'" &amp; 'Warband Sheet'!$E$4 &amp; " Troops'!B$2:B$200"), MATCH(J78, INDIRECT("'" &amp; 'Warband Sheet'!$E$4 &amp; " Troops'!C$2:C$200"), 0)), "")</f>
        <v/>
      </c>
      <c r="I78" s="222"/>
      <c r="J78" s="247"/>
      <c r="K78" s="245" t="str">
        <f ca="1">IFERROR(INDEX(INDIRECT("'" &amp; 'Warband Sheet'!$E$4 &amp; " Troops'!D$2:D$200"), MATCH($J78, INDIRECT("'" &amp; 'Warband Sheet'!$E$4 &amp; " Troops'!$C$2:$C$200"), 0)), "")</f>
        <v/>
      </c>
      <c r="L78" s="245" t="str">
        <f ca="1">IFERROR(INDEX(INDIRECT("'" &amp; 'Warband Sheet'!$E$4 &amp; " Troops'!E$2:E$200"), MATCH($J78, INDIRECT("'" &amp; 'Warband Sheet'!$E$4 &amp; " Troops'!$C$2:$C$200"), 0)), "")</f>
        <v/>
      </c>
      <c r="M78" s="245" t="str">
        <f ca="1">IFERROR(INDEX(INDIRECT("'" &amp; 'Warband Sheet'!$E$4 &amp; " Troops'!f$2:f$200"), MATCH($J78, INDIRECT("'" &amp; 'Warband Sheet'!$E$4 &amp; " Troops'!$C$2:$C$200"), 0)), "")</f>
        <v/>
      </c>
      <c r="N78" s="245" t="str">
        <f ca="1">IFERROR(INDEX(INDIRECT("'" &amp; 'Warband Sheet'!$E$4 &amp; " Troops'!g$2:g$200"), MATCH($J78, INDIRECT("'" &amp; 'Warband Sheet'!$E$4 &amp; " Troops'!$C$2:$C$200"), 0)), "")</f>
        <v/>
      </c>
      <c r="O78" s="246" t="str">
        <f ca="1">IFERROR(INDEX(INDIRECT("'" &amp; 'Warband Sheet'!$E$4 &amp; " Troops'!i$2:i$200"), MATCH($J78, INDIRECT("'" &amp; 'Warband Sheet'!$E$4 &amp; " Troops'!$C$2:$C$200"), 0)), "")</f>
        <v/>
      </c>
      <c r="P78" s="246" t="str">
        <f ca="1">IFERROR(INDEX(INDIRECT("'" &amp; 'Warband Sheet'!$E$4 &amp; " Troops'!j$2:j$200"), MATCH($J78, INDIRECT("'" &amp; 'Warband Sheet'!$E$4 &amp; " Troops'!$C$2:$C$200"), 0)), "")</f>
        <v/>
      </c>
      <c r="Q78" s="245" t="str">
        <f ca="1">IFERROR(INDEX(INDIRECT("'" &amp; 'Warband Sheet'!$E$4 &amp; " Troops'!k$2:k$200"), MATCH($J78, INDIRECT("'" &amp; 'Warband Sheet'!$E$4 &amp; " Troops'!$C$2:$C$200"), 0)), "")</f>
        <v/>
      </c>
      <c r="R78" s="245"/>
    </row>
    <row r="79" spans="1:18" ht="15.75" x14ac:dyDescent="0.2">
      <c r="A79" s="239" t="str">
        <f t="shared" si="2"/>
        <v/>
      </c>
      <c r="B79" s="240" t="str">
        <f t="shared" si="3"/>
        <v/>
      </c>
      <c r="C79" s="218"/>
      <c r="D79" s="219"/>
      <c r="E79" s="218"/>
      <c r="F79" s="218"/>
      <c r="G79" s="230" t="str">
        <f ca="1">IFERROR(INDEX(INDIRECT("'" &amp; 'Warband Sheet'!E$4 &amp; " Troops'!A$2:A$200"), MATCH(J79, INDIRECT("'" &amp; 'Warband Sheet'!E$4 &amp; " Troops'!C$2:C$200"), 0)), "")</f>
        <v/>
      </c>
      <c r="H79" s="230" t="str">
        <f ca="1">IFERROR(INDEX(INDIRECT("'" &amp; 'Warband Sheet'!$E$4 &amp; " Troops'!B$2:B$200"), MATCH(J79, INDIRECT("'" &amp; 'Warband Sheet'!$E$4 &amp; " Troops'!C$2:C$200"), 0)), "")</f>
        <v/>
      </c>
      <c r="I79" s="222"/>
      <c r="J79" s="247"/>
      <c r="K79" s="245" t="str">
        <f ca="1">IFERROR(INDEX(INDIRECT("'" &amp; 'Warband Sheet'!$E$4 &amp; " Troops'!D$2:D$200"), MATCH($J79, INDIRECT("'" &amp; 'Warband Sheet'!$E$4 &amp; " Troops'!$C$2:$C$200"), 0)), "")</f>
        <v/>
      </c>
      <c r="L79" s="245" t="str">
        <f ca="1">IFERROR(INDEX(INDIRECT("'" &amp; 'Warband Sheet'!$E$4 &amp; " Troops'!E$2:E$200"), MATCH($J79, INDIRECT("'" &amp; 'Warband Sheet'!$E$4 &amp; " Troops'!$C$2:$C$200"), 0)), "")</f>
        <v/>
      </c>
      <c r="M79" s="245" t="str">
        <f ca="1">IFERROR(INDEX(INDIRECT("'" &amp; 'Warband Sheet'!$E$4 &amp; " Troops'!f$2:f$200"), MATCH($J79, INDIRECT("'" &amp; 'Warband Sheet'!$E$4 &amp; " Troops'!$C$2:$C$200"), 0)), "")</f>
        <v/>
      </c>
      <c r="N79" s="245" t="str">
        <f ca="1">IFERROR(INDEX(INDIRECT("'" &amp; 'Warband Sheet'!$E$4 &amp; " Troops'!g$2:g$200"), MATCH($J79, INDIRECT("'" &amp; 'Warband Sheet'!$E$4 &amp; " Troops'!$C$2:$C$200"), 0)), "")</f>
        <v/>
      </c>
      <c r="O79" s="246" t="str">
        <f ca="1">IFERROR(INDEX(INDIRECT("'" &amp; 'Warband Sheet'!$E$4 &amp; " Troops'!i$2:i$200"), MATCH($J79, INDIRECT("'" &amp; 'Warband Sheet'!$E$4 &amp; " Troops'!$C$2:$C$200"), 0)), "")</f>
        <v/>
      </c>
      <c r="P79" s="246" t="str">
        <f ca="1">IFERROR(INDEX(INDIRECT("'" &amp; 'Warband Sheet'!$E$4 &amp; " Troops'!j$2:j$200"), MATCH($J79, INDIRECT("'" &amp; 'Warband Sheet'!$E$4 &amp; " Troops'!$C$2:$C$200"), 0)), "")</f>
        <v/>
      </c>
      <c r="Q79" s="245" t="str">
        <f ca="1">IFERROR(INDEX(INDIRECT("'" &amp; 'Warband Sheet'!$E$4 &amp; " Troops'!k$2:k$200"), MATCH($J79, INDIRECT("'" &amp; 'Warband Sheet'!$E$4 &amp; " Troops'!$C$2:$C$200"), 0)), "")</f>
        <v/>
      </c>
      <c r="R79" s="245"/>
    </row>
    <row r="80" spans="1:18" ht="15.75" x14ac:dyDescent="0.2">
      <c r="A80" s="239" t="str">
        <f t="shared" si="2"/>
        <v/>
      </c>
      <c r="B80" s="240" t="str">
        <f t="shared" si="3"/>
        <v/>
      </c>
      <c r="C80" s="218"/>
      <c r="D80" s="219"/>
      <c r="E80" s="218"/>
      <c r="F80" s="218"/>
      <c r="G80" s="230" t="str">
        <f ca="1">IFERROR(INDEX(INDIRECT("'" &amp; 'Warband Sheet'!E$4 &amp; " Troops'!A$2:A$200"), MATCH(J80, INDIRECT("'" &amp; 'Warband Sheet'!E$4 &amp; " Troops'!C$2:C$200"), 0)), "")</f>
        <v/>
      </c>
      <c r="H80" s="230" t="str">
        <f ca="1">IFERROR(INDEX(INDIRECT("'" &amp; 'Warband Sheet'!$E$4 &amp; " Troops'!B$2:B$200"), MATCH(J80, INDIRECT("'" &amp; 'Warband Sheet'!$E$4 &amp; " Troops'!C$2:C$200"), 0)), "")</f>
        <v/>
      </c>
      <c r="I80" s="222"/>
      <c r="J80" s="247"/>
      <c r="K80" s="245" t="str">
        <f ca="1">IFERROR(INDEX(INDIRECT("'" &amp; 'Warband Sheet'!$E$4 &amp; " Troops'!D$2:D$200"), MATCH($J80, INDIRECT("'" &amp; 'Warband Sheet'!$E$4 &amp; " Troops'!$C$2:$C$200"), 0)), "")</f>
        <v/>
      </c>
      <c r="L80" s="245" t="str">
        <f ca="1">IFERROR(INDEX(INDIRECT("'" &amp; 'Warband Sheet'!$E$4 &amp; " Troops'!E$2:E$200"), MATCH($J80, INDIRECT("'" &amp; 'Warband Sheet'!$E$4 &amp; " Troops'!$C$2:$C$200"), 0)), "")</f>
        <v/>
      </c>
      <c r="M80" s="245" t="str">
        <f ca="1">IFERROR(INDEX(INDIRECT("'" &amp; 'Warband Sheet'!$E$4 &amp; " Troops'!f$2:f$200"), MATCH($J80, INDIRECT("'" &amp; 'Warband Sheet'!$E$4 &amp; " Troops'!$C$2:$C$200"), 0)), "")</f>
        <v/>
      </c>
      <c r="N80" s="245" t="str">
        <f ca="1">IFERROR(INDEX(INDIRECT("'" &amp; 'Warband Sheet'!$E$4 &amp; " Troops'!g$2:g$200"), MATCH($J80, INDIRECT("'" &amp; 'Warband Sheet'!$E$4 &amp; " Troops'!$C$2:$C$200"), 0)), "")</f>
        <v/>
      </c>
      <c r="O80" s="246" t="str">
        <f ca="1">IFERROR(INDEX(INDIRECT("'" &amp; 'Warband Sheet'!$E$4 &amp; " Troops'!i$2:i$200"), MATCH($J80, INDIRECT("'" &amp; 'Warband Sheet'!$E$4 &amp; " Troops'!$C$2:$C$200"), 0)), "")</f>
        <v/>
      </c>
      <c r="P80" s="246" t="str">
        <f ca="1">IFERROR(INDEX(INDIRECT("'" &amp; 'Warband Sheet'!$E$4 &amp; " Troops'!j$2:j$200"), MATCH($J80, INDIRECT("'" &amp; 'Warband Sheet'!$E$4 &amp; " Troops'!$C$2:$C$200"), 0)), "")</f>
        <v/>
      </c>
      <c r="Q80" s="245" t="str">
        <f ca="1">IFERROR(INDEX(INDIRECT("'" &amp; 'Warband Sheet'!$E$4 &amp; " Troops'!k$2:k$200"), MATCH($J80, INDIRECT("'" &amp; 'Warband Sheet'!$E$4 &amp; " Troops'!$C$2:$C$200"), 0)), "")</f>
        <v/>
      </c>
      <c r="R80" s="245"/>
    </row>
    <row r="81" spans="1:18" ht="15.75" x14ac:dyDescent="0.2">
      <c r="A81" s="239" t="str">
        <f t="shared" si="2"/>
        <v/>
      </c>
      <c r="B81" s="240" t="str">
        <f t="shared" si="3"/>
        <v/>
      </c>
      <c r="C81" s="218"/>
      <c r="D81" s="219"/>
      <c r="E81" s="218"/>
      <c r="F81" s="218"/>
      <c r="G81" s="230" t="str">
        <f ca="1">IFERROR(INDEX(INDIRECT("'" &amp; 'Warband Sheet'!E$4 &amp; " Troops'!A$2:A$200"), MATCH(J81, INDIRECT("'" &amp; 'Warband Sheet'!E$4 &amp; " Troops'!C$2:C$200"), 0)), "")</f>
        <v/>
      </c>
      <c r="H81" s="230" t="str">
        <f ca="1">IFERROR(INDEX(INDIRECT("'" &amp; 'Warband Sheet'!$E$4 &amp; " Troops'!B$2:B$200"), MATCH(J81, INDIRECT("'" &amp; 'Warband Sheet'!$E$4 &amp; " Troops'!C$2:C$200"), 0)), "")</f>
        <v/>
      </c>
      <c r="I81" s="222"/>
      <c r="J81" s="247"/>
      <c r="K81" s="245" t="str">
        <f ca="1">IFERROR(INDEX(INDIRECT("'" &amp; 'Warband Sheet'!$E$4 &amp; " Troops'!D$2:D$200"), MATCH($J81, INDIRECT("'" &amp; 'Warband Sheet'!$E$4 &amp; " Troops'!$C$2:$C$200"), 0)), "")</f>
        <v/>
      </c>
      <c r="L81" s="245" t="str">
        <f ca="1">IFERROR(INDEX(INDIRECT("'" &amp; 'Warband Sheet'!$E$4 &amp; " Troops'!E$2:E$200"), MATCH($J81, INDIRECT("'" &amp; 'Warband Sheet'!$E$4 &amp; " Troops'!$C$2:$C$200"), 0)), "")</f>
        <v/>
      </c>
      <c r="M81" s="245" t="str">
        <f ca="1">IFERROR(INDEX(INDIRECT("'" &amp; 'Warband Sheet'!$E$4 &amp; " Troops'!f$2:f$200"), MATCH($J81, INDIRECT("'" &amp; 'Warband Sheet'!$E$4 &amp; " Troops'!$C$2:$C$200"), 0)), "")</f>
        <v/>
      </c>
      <c r="N81" s="245" t="str">
        <f ca="1">IFERROR(INDEX(INDIRECT("'" &amp; 'Warband Sheet'!$E$4 &amp; " Troops'!g$2:g$200"), MATCH($J81, INDIRECT("'" &amp; 'Warband Sheet'!$E$4 &amp; " Troops'!$C$2:$C$200"), 0)), "")</f>
        <v/>
      </c>
      <c r="O81" s="246" t="str">
        <f ca="1">IFERROR(INDEX(INDIRECT("'" &amp; 'Warband Sheet'!$E$4 &amp; " Troops'!i$2:i$200"), MATCH($J81, INDIRECT("'" &amp; 'Warband Sheet'!$E$4 &amp; " Troops'!$C$2:$C$200"), 0)), "")</f>
        <v/>
      </c>
      <c r="P81" s="246" t="str">
        <f ca="1">IFERROR(INDEX(INDIRECT("'" &amp; 'Warband Sheet'!$E$4 &amp; " Troops'!j$2:j$200"), MATCH($J81, INDIRECT("'" &amp; 'Warband Sheet'!$E$4 &amp; " Troops'!$C$2:$C$200"), 0)), "")</f>
        <v/>
      </c>
      <c r="Q81" s="245" t="str">
        <f ca="1">IFERROR(INDEX(INDIRECT("'" &amp; 'Warband Sheet'!$E$4 &amp; " Troops'!k$2:k$200"), MATCH($J81, INDIRECT("'" &amp; 'Warband Sheet'!$E$4 &amp; " Troops'!$C$2:$C$200"), 0)), "")</f>
        <v/>
      </c>
      <c r="R81" s="245"/>
    </row>
    <row r="82" spans="1:18" ht="15.75" x14ac:dyDescent="0.2">
      <c r="A82" s="239" t="str">
        <f t="shared" si="2"/>
        <v/>
      </c>
      <c r="B82" s="240" t="str">
        <f t="shared" si="3"/>
        <v/>
      </c>
      <c r="C82" s="218"/>
      <c r="D82" s="219"/>
      <c r="E82" s="218"/>
      <c r="F82" s="218"/>
      <c r="G82" s="230" t="str">
        <f ca="1">IFERROR(INDEX(INDIRECT("'" &amp; 'Warband Sheet'!E$4 &amp; " Troops'!A$2:A$200"), MATCH(J82, INDIRECT("'" &amp; 'Warband Sheet'!E$4 &amp; " Troops'!C$2:C$200"), 0)), "")</f>
        <v/>
      </c>
      <c r="H82" s="230" t="str">
        <f ca="1">IFERROR(INDEX(INDIRECT("'" &amp; 'Warband Sheet'!$E$4 &amp; " Troops'!B$2:B$200"), MATCH(J82, INDIRECT("'" &amp; 'Warband Sheet'!$E$4 &amp; " Troops'!C$2:C$200"), 0)), "")</f>
        <v/>
      </c>
      <c r="I82" s="222"/>
      <c r="J82" s="247"/>
      <c r="K82" s="245" t="str">
        <f ca="1">IFERROR(INDEX(INDIRECT("'" &amp; 'Warband Sheet'!$E$4 &amp; " Troops'!D$2:D$200"), MATCH($J82, INDIRECT("'" &amp; 'Warband Sheet'!$E$4 &amp; " Troops'!$C$2:$C$200"), 0)), "")</f>
        <v/>
      </c>
      <c r="L82" s="245" t="str">
        <f ca="1">IFERROR(INDEX(INDIRECT("'" &amp; 'Warband Sheet'!$E$4 &amp; " Troops'!E$2:E$200"), MATCH($J82, INDIRECT("'" &amp; 'Warband Sheet'!$E$4 &amp; " Troops'!$C$2:$C$200"), 0)), "")</f>
        <v/>
      </c>
      <c r="M82" s="245" t="str">
        <f ca="1">IFERROR(INDEX(INDIRECT("'" &amp; 'Warband Sheet'!$E$4 &amp; " Troops'!f$2:f$200"), MATCH($J82, INDIRECT("'" &amp; 'Warband Sheet'!$E$4 &amp; " Troops'!$C$2:$C$200"), 0)), "")</f>
        <v/>
      </c>
      <c r="N82" s="245" t="str">
        <f ca="1">IFERROR(INDEX(INDIRECT("'" &amp; 'Warband Sheet'!$E$4 &amp; " Troops'!g$2:g$200"), MATCH($J82, INDIRECT("'" &amp; 'Warband Sheet'!$E$4 &amp; " Troops'!$C$2:$C$200"), 0)), "")</f>
        <v/>
      </c>
      <c r="O82" s="246" t="str">
        <f ca="1">IFERROR(INDEX(INDIRECT("'" &amp; 'Warband Sheet'!$E$4 &amp; " Troops'!i$2:i$200"), MATCH($J82, INDIRECT("'" &amp; 'Warband Sheet'!$E$4 &amp; " Troops'!$C$2:$C$200"), 0)), "")</f>
        <v/>
      </c>
      <c r="P82" s="246" t="str">
        <f ca="1">IFERROR(INDEX(INDIRECT("'" &amp; 'Warband Sheet'!$E$4 &amp; " Troops'!j$2:j$200"), MATCH($J82, INDIRECT("'" &amp; 'Warband Sheet'!$E$4 &amp; " Troops'!$C$2:$C$200"), 0)), "")</f>
        <v/>
      </c>
      <c r="Q82" s="245" t="str">
        <f ca="1">IFERROR(INDEX(INDIRECT("'" &amp; 'Warband Sheet'!$E$4 &amp; " Troops'!k$2:k$200"), MATCH($J82, INDIRECT("'" &amp; 'Warband Sheet'!$E$4 &amp; " Troops'!$C$2:$C$200"), 0)), "")</f>
        <v/>
      </c>
      <c r="R82" s="245"/>
    </row>
    <row r="83" spans="1:18" ht="15.75" x14ac:dyDescent="0.2">
      <c r="A83" s="239" t="str">
        <f t="shared" si="2"/>
        <v/>
      </c>
      <c r="B83" s="240" t="str">
        <f t="shared" si="3"/>
        <v/>
      </c>
      <c r="C83" s="218"/>
      <c r="D83" s="219"/>
      <c r="E83" s="218"/>
      <c r="F83" s="218"/>
      <c r="G83" s="230" t="str">
        <f ca="1">IFERROR(INDEX(INDIRECT("'" &amp; 'Warband Sheet'!E$4 &amp; " Troops'!A$2:A$200"), MATCH(J83, INDIRECT("'" &amp; 'Warband Sheet'!E$4 &amp; " Troops'!C$2:C$200"), 0)), "")</f>
        <v/>
      </c>
      <c r="H83" s="230" t="str">
        <f ca="1">IFERROR(INDEX(INDIRECT("'" &amp; 'Warband Sheet'!$E$4 &amp; " Troops'!B$2:B$200"), MATCH(J83, INDIRECT("'" &amp; 'Warband Sheet'!$E$4 &amp; " Troops'!C$2:C$200"), 0)), "")</f>
        <v/>
      </c>
      <c r="I83" s="222"/>
      <c r="J83" s="247"/>
      <c r="K83" s="245" t="str">
        <f ca="1">IFERROR(INDEX(INDIRECT("'" &amp; 'Warband Sheet'!$E$4 &amp; " Troops'!D$2:D$200"), MATCH($J83, INDIRECT("'" &amp; 'Warband Sheet'!$E$4 &amp; " Troops'!$C$2:$C$200"), 0)), "")</f>
        <v/>
      </c>
      <c r="L83" s="245" t="str">
        <f ca="1">IFERROR(INDEX(INDIRECT("'" &amp; 'Warband Sheet'!$E$4 &amp; " Troops'!E$2:E$200"), MATCH($J83, INDIRECT("'" &amp; 'Warband Sheet'!$E$4 &amp; " Troops'!$C$2:$C$200"), 0)), "")</f>
        <v/>
      </c>
      <c r="M83" s="245" t="str">
        <f ca="1">IFERROR(INDEX(INDIRECT("'" &amp; 'Warband Sheet'!$E$4 &amp; " Troops'!f$2:f$200"), MATCH($J83, INDIRECT("'" &amp; 'Warband Sheet'!$E$4 &amp; " Troops'!$C$2:$C$200"), 0)), "")</f>
        <v/>
      </c>
      <c r="N83" s="245" t="str">
        <f ca="1">IFERROR(INDEX(INDIRECT("'" &amp; 'Warband Sheet'!$E$4 &amp; " Troops'!g$2:g$200"), MATCH($J83, INDIRECT("'" &amp; 'Warband Sheet'!$E$4 &amp; " Troops'!$C$2:$C$200"), 0)), "")</f>
        <v/>
      </c>
      <c r="O83" s="246" t="str">
        <f ca="1">IFERROR(INDEX(INDIRECT("'" &amp; 'Warband Sheet'!$E$4 &amp; " Troops'!i$2:i$200"), MATCH($J83, INDIRECT("'" &amp; 'Warband Sheet'!$E$4 &amp; " Troops'!$C$2:$C$200"), 0)), "")</f>
        <v/>
      </c>
      <c r="P83" s="246" t="str">
        <f ca="1">IFERROR(INDEX(INDIRECT("'" &amp; 'Warband Sheet'!$E$4 &amp; " Troops'!j$2:j$200"), MATCH($J83, INDIRECT("'" &amp; 'Warband Sheet'!$E$4 &amp; " Troops'!$C$2:$C$200"), 0)), "")</f>
        <v/>
      </c>
      <c r="Q83" s="245" t="str">
        <f ca="1">IFERROR(INDEX(INDIRECT("'" &amp; 'Warband Sheet'!$E$4 &amp; " Troops'!k$2:k$200"), MATCH($J83, INDIRECT("'" &amp; 'Warband Sheet'!$E$4 &amp; " Troops'!$C$2:$C$200"), 0)), "")</f>
        <v/>
      </c>
      <c r="R83" s="245"/>
    </row>
    <row r="84" spans="1:18" ht="15.75" x14ac:dyDescent="0.2">
      <c r="A84" s="239" t="str">
        <f t="shared" si="2"/>
        <v/>
      </c>
      <c r="B84" s="240" t="str">
        <f t="shared" si="3"/>
        <v/>
      </c>
      <c r="C84" s="218"/>
      <c r="D84" s="219"/>
      <c r="E84" s="218"/>
      <c r="F84" s="218"/>
      <c r="G84" s="230" t="str">
        <f ca="1">IFERROR(INDEX(INDIRECT("'" &amp; 'Warband Sheet'!E$4 &amp; " Troops'!A$2:A$200"), MATCH(J84, INDIRECT("'" &amp; 'Warband Sheet'!E$4 &amp; " Troops'!C$2:C$200"), 0)), "")</f>
        <v/>
      </c>
      <c r="H84" s="230" t="str">
        <f ca="1">IFERROR(INDEX(INDIRECT("'" &amp; 'Warband Sheet'!$E$4 &amp; " Troops'!B$2:B$200"), MATCH(J84, INDIRECT("'" &amp; 'Warband Sheet'!$E$4 &amp; " Troops'!C$2:C$200"), 0)), "")</f>
        <v/>
      </c>
      <c r="I84" s="222"/>
      <c r="J84" s="247"/>
      <c r="K84" s="245" t="str">
        <f ca="1">IFERROR(INDEX(INDIRECT("'" &amp; 'Warband Sheet'!$E$4 &amp; " Troops'!D$2:D$200"), MATCH($J84, INDIRECT("'" &amp; 'Warband Sheet'!$E$4 &amp; " Troops'!$C$2:$C$200"), 0)), "")</f>
        <v/>
      </c>
      <c r="L84" s="245" t="str">
        <f ca="1">IFERROR(INDEX(INDIRECT("'" &amp; 'Warband Sheet'!$E$4 &amp; " Troops'!E$2:E$200"), MATCH($J84, INDIRECT("'" &amp; 'Warband Sheet'!$E$4 &amp; " Troops'!$C$2:$C$200"), 0)), "")</f>
        <v/>
      </c>
      <c r="M84" s="245" t="str">
        <f ca="1">IFERROR(INDEX(INDIRECT("'" &amp; 'Warband Sheet'!$E$4 &amp; " Troops'!f$2:f$200"), MATCH($J84, INDIRECT("'" &amp; 'Warband Sheet'!$E$4 &amp; " Troops'!$C$2:$C$200"), 0)), "")</f>
        <v/>
      </c>
      <c r="N84" s="245" t="str">
        <f ca="1">IFERROR(INDEX(INDIRECT("'" &amp; 'Warband Sheet'!$E$4 &amp; " Troops'!g$2:g$200"), MATCH($J84, INDIRECT("'" &amp; 'Warband Sheet'!$E$4 &amp; " Troops'!$C$2:$C$200"), 0)), "")</f>
        <v/>
      </c>
      <c r="O84" s="246" t="str">
        <f ca="1">IFERROR(INDEX(INDIRECT("'" &amp; 'Warband Sheet'!$E$4 &amp; " Troops'!i$2:i$200"), MATCH($J84, INDIRECT("'" &amp; 'Warband Sheet'!$E$4 &amp; " Troops'!$C$2:$C$200"), 0)), "")</f>
        <v/>
      </c>
      <c r="P84" s="246" t="str">
        <f ca="1">IFERROR(INDEX(INDIRECT("'" &amp; 'Warband Sheet'!$E$4 &amp; " Troops'!j$2:j$200"), MATCH($J84, INDIRECT("'" &amp; 'Warband Sheet'!$E$4 &amp; " Troops'!$C$2:$C$200"), 0)), "")</f>
        <v/>
      </c>
      <c r="Q84" s="245" t="str">
        <f ca="1">IFERROR(INDEX(INDIRECT("'" &amp; 'Warband Sheet'!$E$4 &amp; " Troops'!k$2:k$200"), MATCH($J84, INDIRECT("'" &amp; 'Warband Sheet'!$E$4 &amp; " Troops'!$C$2:$C$200"), 0)), "")</f>
        <v/>
      </c>
      <c r="R84" s="245"/>
    </row>
    <row r="85" spans="1:18" ht="15.75" x14ac:dyDescent="0.2">
      <c r="A85" s="239" t="str">
        <f t="shared" si="2"/>
        <v/>
      </c>
      <c r="B85" s="240" t="str">
        <f t="shared" si="3"/>
        <v/>
      </c>
      <c r="C85" s="218"/>
      <c r="D85" s="219"/>
      <c r="E85" s="218"/>
      <c r="F85" s="218"/>
      <c r="G85" s="230" t="str">
        <f ca="1">IFERROR(INDEX(INDIRECT("'" &amp; 'Warband Sheet'!E$4 &amp; " Troops'!A$2:A$200"), MATCH(J85, INDIRECT("'" &amp; 'Warband Sheet'!E$4 &amp; " Troops'!C$2:C$200"), 0)), "")</f>
        <v/>
      </c>
      <c r="H85" s="230" t="str">
        <f ca="1">IFERROR(INDEX(INDIRECT("'" &amp; 'Warband Sheet'!$E$4 &amp; " Troops'!B$2:B$200"), MATCH(J85, INDIRECT("'" &amp; 'Warband Sheet'!$E$4 &amp; " Troops'!C$2:C$200"), 0)), "")</f>
        <v/>
      </c>
      <c r="I85" s="222"/>
      <c r="J85" s="247"/>
      <c r="K85" s="245" t="str">
        <f ca="1">IFERROR(INDEX(INDIRECT("'" &amp; 'Warband Sheet'!$E$4 &amp; " Troops'!D$2:D$200"), MATCH($J85, INDIRECT("'" &amp; 'Warband Sheet'!$E$4 &amp; " Troops'!$C$2:$C$200"), 0)), "")</f>
        <v/>
      </c>
      <c r="L85" s="245" t="str">
        <f ca="1">IFERROR(INDEX(INDIRECT("'" &amp; 'Warband Sheet'!$E$4 &amp; " Troops'!E$2:E$200"), MATCH($J85, INDIRECT("'" &amp; 'Warband Sheet'!$E$4 &amp; " Troops'!$C$2:$C$200"), 0)), "")</f>
        <v/>
      </c>
      <c r="M85" s="245" t="str">
        <f ca="1">IFERROR(INDEX(INDIRECT("'" &amp; 'Warband Sheet'!$E$4 &amp; " Troops'!f$2:f$200"), MATCH($J85, INDIRECT("'" &amp; 'Warband Sheet'!$E$4 &amp; " Troops'!$C$2:$C$200"), 0)), "")</f>
        <v/>
      </c>
      <c r="N85" s="245" t="str">
        <f ca="1">IFERROR(INDEX(INDIRECT("'" &amp; 'Warband Sheet'!$E$4 &amp; " Troops'!g$2:g$200"), MATCH($J85, INDIRECT("'" &amp; 'Warband Sheet'!$E$4 &amp; " Troops'!$C$2:$C$200"), 0)), "")</f>
        <v/>
      </c>
      <c r="O85" s="246" t="str">
        <f ca="1">IFERROR(INDEX(INDIRECT("'" &amp; 'Warband Sheet'!$E$4 &amp; " Troops'!i$2:i$200"), MATCH($J85, INDIRECT("'" &amp; 'Warband Sheet'!$E$4 &amp; " Troops'!$C$2:$C$200"), 0)), "")</f>
        <v/>
      </c>
      <c r="P85" s="246" t="str">
        <f ca="1">IFERROR(INDEX(INDIRECT("'" &amp; 'Warband Sheet'!$E$4 &amp; " Troops'!j$2:j$200"), MATCH($J85, INDIRECT("'" &amp; 'Warband Sheet'!$E$4 &amp; " Troops'!$C$2:$C$200"), 0)), "")</f>
        <v/>
      </c>
      <c r="Q85" s="245" t="str">
        <f ca="1">IFERROR(INDEX(INDIRECT("'" &amp; 'Warband Sheet'!$E$4 &amp; " Troops'!k$2:k$200"), MATCH($J85, INDIRECT("'" &amp; 'Warband Sheet'!$E$4 &amp; " Troops'!$C$2:$C$200"), 0)), "")</f>
        <v/>
      </c>
      <c r="R85" s="245"/>
    </row>
    <row r="86" spans="1:18" ht="15.75" x14ac:dyDescent="0.2">
      <c r="A86" s="239" t="str">
        <f t="shared" si="2"/>
        <v/>
      </c>
      <c r="B86" s="240" t="str">
        <f t="shared" si="3"/>
        <v/>
      </c>
      <c r="C86" s="218"/>
      <c r="D86" s="219"/>
      <c r="E86" s="218"/>
      <c r="F86" s="218"/>
      <c r="G86" s="230" t="str">
        <f ca="1">IFERROR(INDEX(INDIRECT("'" &amp; 'Warband Sheet'!E$4 &amp; " Troops'!A$2:A$200"), MATCH(J86, INDIRECT("'" &amp; 'Warband Sheet'!E$4 &amp; " Troops'!C$2:C$200"), 0)), "")</f>
        <v/>
      </c>
      <c r="H86" s="230" t="str">
        <f ca="1">IFERROR(INDEX(INDIRECT("'" &amp; 'Warband Sheet'!$E$4 &amp; " Troops'!B$2:B$200"), MATCH(J86, INDIRECT("'" &amp; 'Warband Sheet'!$E$4 &amp; " Troops'!C$2:C$200"), 0)), "")</f>
        <v/>
      </c>
      <c r="I86" s="222"/>
      <c r="J86" s="247"/>
      <c r="K86" s="245" t="str">
        <f ca="1">IFERROR(INDEX(INDIRECT("'" &amp; 'Warband Sheet'!$E$4 &amp; " Troops'!D$2:D$200"), MATCH($J86, INDIRECT("'" &amp; 'Warband Sheet'!$E$4 &amp; " Troops'!$C$2:$C$200"), 0)), "")</f>
        <v/>
      </c>
      <c r="L86" s="245" t="str">
        <f ca="1">IFERROR(INDEX(INDIRECT("'" &amp; 'Warband Sheet'!$E$4 &amp; " Troops'!E$2:E$200"), MATCH($J86, INDIRECT("'" &amp; 'Warband Sheet'!$E$4 &amp; " Troops'!$C$2:$C$200"), 0)), "")</f>
        <v/>
      </c>
      <c r="M86" s="245" t="str">
        <f ca="1">IFERROR(INDEX(INDIRECT("'" &amp; 'Warband Sheet'!$E$4 &amp; " Troops'!f$2:f$200"), MATCH($J86, INDIRECT("'" &amp; 'Warband Sheet'!$E$4 &amp; " Troops'!$C$2:$C$200"), 0)), "")</f>
        <v/>
      </c>
      <c r="N86" s="245" t="str">
        <f ca="1">IFERROR(INDEX(INDIRECT("'" &amp; 'Warband Sheet'!$E$4 &amp; " Troops'!g$2:g$200"), MATCH($J86, INDIRECT("'" &amp; 'Warband Sheet'!$E$4 &amp; " Troops'!$C$2:$C$200"), 0)), "")</f>
        <v/>
      </c>
      <c r="O86" s="246" t="str">
        <f ca="1">IFERROR(INDEX(INDIRECT("'" &amp; 'Warband Sheet'!$E$4 &amp; " Troops'!i$2:i$200"), MATCH($J86, INDIRECT("'" &amp; 'Warband Sheet'!$E$4 &amp; " Troops'!$C$2:$C$200"), 0)), "")</f>
        <v/>
      </c>
      <c r="P86" s="246" t="str">
        <f ca="1">IFERROR(INDEX(INDIRECT("'" &amp; 'Warband Sheet'!$E$4 &amp; " Troops'!j$2:j$200"), MATCH($J86, INDIRECT("'" &amp; 'Warband Sheet'!$E$4 &amp; " Troops'!$C$2:$C$200"), 0)), "")</f>
        <v/>
      </c>
      <c r="Q86" s="245" t="str">
        <f ca="1">IFERROR(INDEX(INDIRECT("'" &amp; 'Warband Sheet'!$E$4 &amp; " Troops'!k$2:k$200"), MATCH($J86, INDIRECT("'" &amp; 'Warband Sheet'!$E$4 &amp; " Troops'!$C$2:$C$200"), 0)), "")</f>
        <v/>
      </c>
      <c r="R86" s="245"/>
    </row>
    <row r="87" spans="1:18" ht="15.75" x14ac:dyDescent="0.2">
      <c r="A87" s="239" t="str">
        <f t="shared" si="2"/>
        <v/>
      </c>
      <c r="B87" s="240" t="str">
        <f t="shared" si="3"/>
        <v/>
      </c>
      <c r="C87" s="218"/>
      <c r="D87" s="219"/>
      <c r="E87" s="218"/>
      <c r="F87" s="218"/>
      <c r="G87" s="230" t="str">
        <f ca="1">IFERROR(INDEX(INDIRECT("'" &amp; 'Warband Sheet'!E$4 &amp; " Troops'!A$2:A$200"), MATCH(J87, INDIRECT("'" &amp; 'Warband Sheet'!E$4 &amp; " Troops'!C$2:C$200"), 0)), "")</f>
        <v/>
      </c>
      <c r="H87" s="230" t="str">
        <f ca="1">IFERROR(INDEX(INDIRECT("'" &amp; 'Warband Sheet'!$E$4 &amp; " Troops'!B$2:B$200"), MATCH(J87, INDIRECT("'" &amp; 'Warband Sheet'!$E$4 &amp; " Troops'!C$2:C$200"), 0)), "")</f>
        <v/>
      </c>
      <c r="I87" s="222"/>
      <c r="J87" s="247"/>
      <c r="K87" s="245" t="str">
        <f ca="1">IFERROR(INDEX(INDIRECT("'" &amp; 'Warband Sheet'!$E$4 &amp; " Troops'!D$2:D$200"), MATCH($J87, INDIRECT("'" &amp; 'Warband Sheet'!$E$4 &amp; " Troops'!$C$2:$C$200"), 0)), "")</f>
        <v/>
      </c>
      <c r="L87" s="245" t="str">
        <f ca="1">IFERROR(INDEX(INDIRECT("'" &amp; 'Warband Sheet'!$E$4 &amp; " Troops'!E$2:E$200"), MATCH($J87, INDIRECT("'" &amp; 'Warband Sheet'!$E$4 &amp; " Troops'!$C$2:$C$200"), 0)), "")</f>
        <v/>
      </c>
      <c r="M87" s="245" t="str">
        <f ca="1">IFERROR(INDEX(INDIRECT("'" &amp; 'Warband Sheet'!$E$4 &amp; " Troops'!f$2:f$200"), MATCH($J87, INDIRECT("'" &amp; 'Warband Sheet'!$E$4 &amp; " Troops'!$C$2:$C$200"), 0)), "")</f>
        <v/>
      </c>
      <c r="N87" s="245" t="str">
        <f ca="1">IFERROR(INDEX(INDIRECT("'" &amp; 'Warband Sheet'!$E$4 &amp; " Troops'!g$2:g$200"), MATCH($J87, INDIRECT("'" &amp; 'Warband Sheet'!$E$4 &amp; " Troops'!$C$2:$C$200"), 0)), "")</f>
        <v/>
      </c>
      <c r="O87" s="246" t="str">
        <f ca="1">IFERROR(INDEX(INDIRECT("'" &amp; 'Warband Sheet'!$E$4 &amp; " Troops'!i$2:i$200"), MATCH($J87, INDIRECT("'" &amp; 'Warband Sheet'!$E$4 &amp; " Troops'!$C$2:$C$200"), 0)), "")</f>
        <v/>
      </c>
      <c r="P87" s="246" t="str">
        <f ca="1">IFERROR(INDEX(INDIRECT("'" &amp; 'Warband Sheet'!$E$4 &amp; " Troops'!j$2:j$200"), MATCH($J87, INDIRECT("'" &amp; 'Warband Sheet'!$E$4 &amp; " Troops'!$C$2:$C$200"), 0)), "")</f>
        <v/>
      </c>
      <c r="Q87" s="245" t="str">
        <f ca="1">IFERROR(INDEX(INDIRECT("'" &amp; 'Warband Sheet'!$E$4 &amp; " Troops'!k$2:k$200"), MATCH($J87, INDIRECT("'" &amp; 'Warband Sheet'!$E$4 &amp; " Troops'!$C$2:$C$200"), 0)), "")</f>
        <v/>
      </c>
      <c r="R87" s="245"/>
    </row>
    <row r="88" spans="1:18" ht="15.75" x14ac:dyDescent="0.2">
      <c r="A88" s="239" t="str">
        <f t="shared" si="2"/>
        <v/>
      </c>
      <c r="B88" s="240" t="str">
        <f t="shared" si="3"/>
        <v/>
      </c>
      <c r="C88" s="218"/>
      <c r="D88" s="219"/>
      <c r="E88" s="218"/>
      <c r="F88" s="218"/>
      <c r="G88" s="230" t="str">
        <f ca="1">IFERROR(INDEX(INDIRECT("'" &amp; 'Warband Sheet'!E$4 &amp; " Troops'!A$2:A$200"), MATCH(J88, INDIRECT("'" &amp; 'Warband Sheet'!E$4 &amp; " Troops'!C$2:C$200"), 0)), "")</f>
        <v/>
      </c>
      <c r="H88" s="230" t="str">
        <f ca="1">IFERROR(INDEX(INDIRECT("'" &amp; 'Warband Sheet'!$E$4 &amp; " Troops'!B$2:B$200"), MATCH(J88, INDIRECT("'" &amp; 'Warband Sheet'!$E$4 &amp; " Troops'!C$2:C$200"), 0)), "")</f>
        <v/>
      </c>
      <c r="I88" s="222"/>
      <c r="J88" s="247"/>
      <c r="K88" s="245" t="str">
        <f ca="1">IFERROR(INDEX(INDIRECT("'" &amp; 'Warband Sheet'!$E$4 &amp; " Troops'!D$2:D$200"), MATCH($J88, INDIRECT("'" &amp; 'Warband Sheet'!$E$4 &amp; " Troops'!$C$2:$C$200"), 0)), "")</f>
        <v/>
      </c>
      <c r="L88" s="245" t="str">
        <f ca="1">IFERROR(INDEX(INDIRECT("'" &amp; 'Warband Sheet'!$E$4 &amp; " Troops'!E$2:E$200"), MATCH($J88, INDIRECT("'" &amp; 'Warband Sheet'!$E$4 &amp; " Troops'!$C$2:$C$200"), 0)), "")</f>
        <v/>
      </c>
      <c r="M88" s="245" t="str">
        <f ca="1">IFERROR(INDEX(INDIRECT("'" &amp; 'Warband Sheet'!$E$4 &amp; " Troops'!f$2:f$200"), MATCH($J88, INDIRECT("'" &amp; 'Warband Sheet'!$E$4 &amp; " Troops'!$C$2:$C$200"), 0)), "")</f>
        <v/>
      </c>
      <c r="N88" s="245" t="str">
        <f ca="1">IFERROR(INDEX(INDIRECT("'" &amp; 'Warband Sheet'!$E$4 &amp; " Troops'!g$2:g$200"), MATCH($J88, INDIRECT("'" &amp; 'Warband Sheet'!$E$4 &amp; " Troops'!$C$2:$C$200"), 0)), "")</f>
        <v/>
      </c>
      <c r="O88" s="246" t="str">
        <f ca="1">IFERROR(INDEX(INDIRECT("'" &amp; 'Warband Sheet'!$E$4 &amp; " Troops'!i$2:i$200"), MATCH($J88, INDIRECT("'" &amp; 'Warband Sheet'!$E$4 &amp; " Troops'!$C$2:$C$200"), 0)), "")</f>
        <v/>
      </c>
      <c r="P88" s="246" t="str">
        <f ca="1">IFERROR(INDEX(INDIRECT("'" &amp; 'Warband Sheet'!$E$4 &amp; " Troops'!j$2:j$200"), MATCH($J88, INDIRECT("'" &amp; 'Warband Sheet'!$E$4 &amp; " Troops'!$C$2:$C$200"), 0)), "")</f>
        <v/>
      </c>
      <c r="Q88" s="245" t="str">
        <f ca="1">IFERROR(INDEX(INDIRECT("'" &amp; 'Warband Sheet'!$E$4 &amp; " Troops'!k$2:k$200"), MATCH($J88, INDIRECT("'" &amp; 'Warband Sheet'!$E$4 &amp; " Troops'!$C$2:$C$200"), 0)), "")</f>
        <v/>
      </c>
      <c r="R88" s="245"/>
    </row>
    <row r="89" spans="1:18" ht="15.75" x14ac:dyDescent="0.2">
      <c r="A89" s="239" t="str">
        <f t="shared" si="2"/>
        <v/>
      </c>
      <c r="B89" s="240" t="str">
        <f t="shared" si="3"/>
        <v/>
      </c>
      <c r="C89" s="218"/>
      <c r="D89" s="219"/>
      <c r="E89" s="218"/>
      <c r="F89" s="218"/>
      <c r="G89" s="230" t="str">
        <f ca="1">IFERROR(INDEX(INDIRECT("'" &amp; 'Warband Sheet'!E$4 &amp; " Troops'!A$2:A$200"), MATCH(J89, INDIRECT("'" &amp; 'Warband Sheet'!E$4 &amp; " Troops'!C$2:C$200"), 0)), "")</f>
        <v/>
      </c>
      <c r="H89" s="230" t="str">
        <f ca="1">IFERROR(INDEX(INDIRECT("'" &amp; 'Warband Sheet'!$E$4 &amp; " Troops'!B$2:B$200"), MATCH(J89, INDIRECT("'" &amp; 'Warband Sheet'!$E$4 &amp; " Troops'!C$2:C$200"), 0)), "")</f>
        <v/>
      </c>
      <c r="I89" s="222"/>
      <c r="J89" s="247"/>
      <c r="K89" s="245" t="str">
        <f ca="1">IFERROR(INDEX(INDIRECT("'" &amp; 'Warband Sheet'!$E$4 &amp; " Troops'!D$2:D$200"), MATCH($J89, INDIRECT("'" &amp; 'Warband Sheet'!$E$4 &amp; " Troops'!$C$2:$C$200"), 0)), "")</f>
        <v/>
      </c>
      <c r="L89" s="245" t="str">
        <f ca="1">IFERROR(INDEX(INDIRECT("'" &amp; 'Warband Sheet'!$E$4 &amp; " Troops'!E$2:E$200"), MATCH($J89, INDIRECT("'" &amp; 'Warband Sheet'!$E$4 &amp; " Troops'!$C$2:$C$200"), 0)), "")</f>
        <v/>
      </c>
      <c r="M89" s="245" t="str">
        <f ca="1">IFERROR(INDEX(INDIRECT("'" &amp; 'Warband Sheet'!$E$4 &amp; " Troops'!f$2:f$200"), MATCH($J89, INDIRECT("'" &amp; 'Warband Sheet'!$E$4 &amp; " Troops'!$C$2:$C$200"), 0)), "")</f>
        <v/>
      </c>
      <c r="N89" s="245" t="str">
        <f ca="1">IFERROR(INDEX(INDIRECT("'" &amp; 'Warband Sheet'!$E$4 &amp; " Troops'!g$2:g$200"), MATCH($J89, INDIRECT("'" &amp; 'Warband Sheet'!$E$4 &amp; " Troops'!$C$2:$C$200"), 0)), "")</f>
        <v/>
      </c>
      <c r="O89" s="246" t="str">
        <f ca="1">IFERROR(INDEX(INDIRECT("'" &amp; 'Warband Sheet'!$E$4 &amp; " Troops'!i$2:i$200"), MATCH($J89, INDIRECT("'" &amp; 'Warband Sheet'!$E$4 &amp; " Troops'!$C$2:$C$200"), 0)), "")</f>
        <v/>
      </c>
      <c r="P89" s="246" t="str">
        <f ca="1">IFERROR(INDEX(INDIRECT("'" &amp; 'Warband Sheet'!$E$4 &amp; " Troops'!j$2:j$200"), MATCH($J89, INDIRECT("'" &amp; 'Warband Sheet'!$E$4 &amp; " Troops'!$C$2:$C$200"), 0)), "")</f>
        <v/>
      </c>
      <c r="Q89" s="245" t="str">
        <f ca="1">IFERROR(INDEX(INDIRECT("'" &amp; 'Warband Sheet'!$E$4 &amp; " Troops'!k$2:k$200"), MATCH($J89, INDIRECT("'" &amp; 'Warband Sheet'!$E$4 &amp; " Troops'!$C$2:$C$200"), 0)), "")</f>
        <v/>
      </c>
      <c r="R89" s="245"/>
    </row>
    <row r="90" spans="1:18" ht="15.75" x14ac:dyDescent="0.2">
      <c r="A90" s="239" t="str">
        <f t="shared" si="2"/>
        <v/>
      </c>
      <c r="B90" s="240" t="str">
        <f t="shared" si="3"/>
        <v/>
      </c>
      <c r="C90" s="218"/>
      <c r="D90" s="219"/>
      <c r="E90" s="218"/>
      <c r="F90" s="218"/>
      <c r="G90" s="230" t="str">
        <f ca="1">IFERROR(INDEX(INDIRECT("'" &amp; 'Warband Sheet'!E$4 &amp; " Troops'!A$2:A$200"), MATCH(J90, INDIRECT("'" &amp; 'Warband Sheet'!E$4 &amp; " Troops'!C$2:C$200"), 0)), "")</f>
        <v/>
      </c>
      <c r="H90" s="230" t="str">
        <f ca="1">IFERROR(INDEX(INDIRECT("'" &amp; 'Warband Sheet'!$E$4 &amp; " Troops'!B$2:B$200"), MATCH(J90, INDIRECT("'" &amp; 'Warband Sheet'!$E$4 &amp; " Troops'!C$2:C$200"), 0)), "")</f>
        <v/>
      </c>
      <c r="I90" s="222"/>
      <c r="J90" s="247"/>
      <c r="K90" s="245" t="str">
        <f ca="1">IFERROR(INDEX(INDIRECT("'" &amp; 'Warband Sheet'!$E$4 &amp; " Troops'!D$2:D$200"), MATCH($J90, INDIRECT("'" &amp; 'Warband Sheet'!$E$4 &amp; " Troops'!$C$2:$C$200"), 0)), "")</f>
        <v/>
      </c>
      <c r="L90" s="245" t="str">
        <f ca="1">IFERROR(INDEX(INDIRECT("'" &amp; 'Warband Sheet'!$E$4 &amp; " Troops'!E$2:E$200"), MATCH($J90, INDIRECT("'" &amp; 'Warband Sheet'!$E$4 &amp; " Troops'!$C$2:$C$200"), 0)), "")</f>
        <v/>
      </c>
      <c r="M90" s="245" t="str">
        <f ca="1">IFERROR(INDEX(INDIRECT("'" &amp; 'Warband Sheet'!$E$4 &amp; " Troops'!f$2:f$200"), MATCH($J90, INDIRECT("'" &amp; 'Warband Sheet'!$E$4 &amp; " Troops'!$C$2:$C$200"), 0)), "")</f>
        <v/>
      </c>
      <c r="N90" s="245" t="str">
        <f ca="1">IFERROR(INDEX(INDIRECT("'" &amp; 'Warband Sheet'!$E$4 &amp; " Troops'!g$2:g$200"), MATCH($J90, INDIRECT("'" &amp; 'Warband Sheet'!$E$4 &amp; " Troops'!$C$2:$C$200"), 0)), "")</f>
        <v/>
      </c>
      <c r="O90" s="246" t="str">
        <f ca="1">IFERROR(INDEX(INDIRECT("'" &amp; 'Warband Sheet'!$E$4 &amp; " Troops'!i$2:i$200"), MATCH($J90, INDIRECT("'" &amp; 'Warband Sheet'!$E$4 &amp; " Troops'!$C$2:$C$200"), 0)), "")</f>
        <v/>
      </c>
      <c r="P90" s="246" t="str">
        <f ca="1">IFERROR(INDEX(INDIRECT("'" &amp; 'Warband Sheet'!$E$4 &amp; " Troops'!j$2:j$200"), MATCH($J90, INDIRECT("'" &amp; 'Warband Sheet'!$E$4 &amp; " Troops'!$C$2:$C$200"), 0)), "")</f>
        <v/>
      </c>
      <c r="Q90" s="245" t="str">
        <f ca="1">IFERROR(INDEX(INDIRECT("'" &amp; 'Warband Sheet'!$E$4 &amp; " Troops'!k$2:k$200"), MATCH($J90, INDIRECT("'" &amp; 'Warband Sheet'!$E$4 &amp; " Troops'!$C$2:$C$200"), 0)), "")</f>
        <v/>
      </c>
      <c r="R90" s="245"/>
    </row>
    <row r="91" spans="1:18" ht="15.75" x14ac:dyDescent="0.2">
      <c r="A91" s="239" t="str">
        <f t="shared" si="2"/>
        <v/>
      </c>
      <c r="B91" s="240" t="str">
        <f t="shared" si="3"/>
        <v/>
      </c>
      <c r="C91" s="218"/>
      <c r="D91" s="219"/>
      <c r="E91" s="218"/>
      <c r="F91" s="218"/>
      <c r="G91" s="230" t="str">
        <f ca="1">IFERROR(INDEX(INDIRECT("'" &amp; 'Warband Sheet'!E$4 &amp; " Troops'!A$2:A$200"), MATCH(J91, INDIRECT("'" &amp; 'Warband Sheet'!E$4 &amp; " Troops'!C$2:C$200"), 0)), "")</f>
        <v/>
      </c>
      <c r="H91" s="230" t="str">
        <f ca="1">IFERROR(INDEX(INDIRECT("'" &amp; 'Warband Sheet'!$E$4 &amp; " Troops'!B$2:B$200"), MATCH(J91, INDIRECT("'" &amp; 'Warband Sheet'!$E$4 &amp; " Troops'!C$2:C$200"), 0)), "")</f>
        <v/>
      </c>
      <c r="I91" s="222"/>
      <c r="J91" s="247"/>
      <c r="K91" s="245" t="str">
        <f ca="1">IFERROR(INDEX(INDIRECT("'" &amp; 'Warband Sheet'!$E$4 &amp; " Troops'!D$2:D$200"), MATCH($J91, INDIRECT("'" &amp; 'Warband Sheet'!$E$4 &amp; " Troops'!$C$2:$C$200"), 0)), "")</f>
        <v/>
      </c>
      <c r="L91" s="245" t="str">
        <f ca="1">IFERROR(INDEX(INDIRECT("'" &amp; 'Warband Sheet'!$E$4 &amp; " Troops'!E$2:E$200"), MATCH($J91, INDIRECT("'" &amp; 'Warband Sheet'!$E$4 &amp; " Troops'!$C$2:$C$200"), 0)), "")</f>
        <v/>
      </c>
      <c r="M91" s="245" t="str">
        <f ca="1">IFERROR(INDEX(INDIRECT("'" &amp; 'Warband Sheet'!$E$4 &amp; " Troops'!f$2:f$200"), MATCH($J91, INDIRECT("'" &amp; 'Warband Sheet'!$E$4 &amp; " Troops'!$C$2:$C$200"), 0)), "")</f>
        <v/>
      </c>
      <c r="N91" s="245" t="str">
        <f ca="1">IFERROR(INDEX(INDIRECT("'" &amp; 'Warband Sheet'!$E$4 &amp; " Troops'!g$2:g$200"), MATCH($J91, INDIRECT("'" &amp; 'Warband Sheet'!$E$4 &amp; " Troops'!$C$2:$C$200"), 0)), "")</f>
        <v/>
      </c>
      <c r="O91" s="246" t="str">
        <f ca="1">IFERROR(INDEX(INDIRECT("'" &amp; 'Warband Sheet'!$E$4 &amp; " Troops'!i$2:i$200"), MATCH($J91, INDIRECT("'" &amp; 'Warband Sheet'!$E$4 &amp; " Troops'!$C$2:$C$200"), 0)), "")</f>
        <v/>
      </c>
      <c r="P91" s="246" t="str">
        <f ca="1">IFERROR(INDEX(INDIRECT("'" &amp; 'Warband Sheet'!$E$4 &amp; " Troops'!j$2:j$200"), MATCH($J91, INDIRECT("'" &amp; 'Warband Sheet'!$E$4 &amp; " Troops'!$C$2:$C$200"), 0)), "")</f>
        <v/>
      </c>
      <c r="Q91" s="245" t="str">
        <f ca="1">IFERROR(INDEX(INDIRECT("'" &amp; 'Warband Sheet'!$E$4 &amp; " Troops'!k$2:k$200"), MATCH($J91, INDIRECT("'" &amp; 'Warband Sheet'!$E$4 &amp; " Troops'!$C$2:$C$200"), 0)), "")</f>
        <v/>
      </c>
      <c r="R91" s="245"/>
    </row>
    <row r="92" spans="1:18" ht="15.75" x14ac:dyDescent="0.2">
      <c r="A92" s="239" t="str">
        <f t="shared" si="2"/>
        <v/>
      </c>
      <c r="B92" s="240" t="str">
        <f t="shared" si="3"/>
        <v/>
      </c>
      <c r="C92" s="218"/>
      <c r="D92" s="219"/>
      <c r="E92" s="218"/>
      <c r="F92" s="218"/>
      <c r="G92" s="230" t="str">
        <f ca="1">IFERROR(INDEX(INDIRECT("'" &amp; 'Warband Sheet'!E$4 &amp; " Troops'!A$2:A$200"), MATCH(J92, INDIRECT("'" &amp; 'Warband Sheet'!E$4 &amp; " Troops'!C$2:C$200"), 0)), "")</f>
        <v/>
      </c>
      <c r="H92" s="230" t="str">
        <f ca="1">IFERROR(INDEX(INDIRECT("'" &amp; 'Warband Sheet'!$E$4 &amp; " Troops'!B$2:B$200"), MATCH(J92, INDIRECT("'" &amp; 'Warband Sheet'!$E$4 &amp; " Troops'!C$2:C$200"), 0)), "")</f>
        <v/>
      </c>
      <c r="I92" s="222"/>
      <c r="J92" s="247"/>
      <c r="K92" s="245" t="str">
        <f ca="1">IFERROR(INDEX(INDIRECT("'" &amp; 'Warband Sheet'!$E$4 &amp; " Troops'!D$2:D$200"), MATCH($J92, INDIRECT("'" &amp; 'Warband Sheet'!$E$4 &amp; " Troops'!$C$2:$C$200"), 0)), "")</f>
        <v/>
      </c>
      <c r="L92" s="245" t="str">
        <f ca="1">IFERROR(INDEX(INDIRECT("'" &amp; 'Warband Sheet'!$E$4 &amp; " Troops'!E$2:E$200"), MATCH($J92, INDIRECT("'" &amp; 'Warband Sheet'!$E$4 &amp; " Troops'!$C$2:$C$200"), 0)), "")</f>
        <v/>
      </c>
      <c r="M92" s="245" t="str">
        <f ca="1">IFERROR(INDEX(INDIRECT("'" &amp; 'Warband Sheet'!$E$4 &amp; " Troops'!f$2:f$200"), MATCH($J92, INDIRECT("'" &amp; 'Warband Sheet'!$E$4 &amp; " Troops'!$C$2:$C$200"), 0)), "")</f>
        <v/>
      </c>
      <c r="N92" s="245" t="str">
        <f ca="1">IFERROR(INDEX(INDIRECT("'" &amp; 'Warband Sheet'!$E$4 &amp; " Troops'!g$2:g$200"), MATCH($J92, INDIRECT("'" &amp; 'Warband Sheet'!$E$4 &amp; " Troops'!$C$2:$C$200"), 0)), "")</f>
        <v/>
      </c>
      <c r="O92" s="246" t="str">
        <f ca="1">IFERROR(INDEX(INDIRECT("'" &amp; 'Warband Sheet'!$E$4 &amp; " Troops'!i$2:i$200"), MATCH($J92, INDIRECT("'" &amp; 'Warband Sheet'!$E$4 &amp; " Troops'!$C$2:$C$200"), 0)), "")</f>
        <v/>
      </c>
      <c r="P92" s="246" t="str">
        <f ca="1">IFERROR(INDEX(INDIRECT("'" &amp; 'Warband Sheet'!$E$4 &amp; " Troops'!j$2:j$200"), MATCH($J92, INDIRECT("'" &amp; 'Warband Sheet'!$E$4 &amp; " Troops'!$C$2:$C$200"), 0)), "")</f>
        <v/>
      </c>
      <c r="Q92" s="245" t="str">
        <f ca="1">IFERROR(INDEX(INDIRECT("'" &amp; 'Warband Sheet'!$E$4 &amp; " Troops'!k$2:k$200"), MATCH($J92, INDIRECT("'" &amp; 'Warband Sheet'!$E$4 &amp; " Troops'!$C$2:$C$200"), 0)), "")</f>
        <v/>
      </c>
      <c r="R92" s="245"/>
    </row>
    <row r="93" spans="1:18" ht="15.75" x14ac:dyDescent="0.2">
      <c r="A93" s="239" t="str">
        <f t="shared" si="2"/>
        <v/>
      </c>
      <c r="B93" s="240" t="str">
        <f t="shared" si="3"/>
        <v/>
      </c>
      <c r="C93" s="218"/>
      <c r="D93" s="219"/>
      <c r="E93" s="218"/>
      <c r="F93" s="218"/>
      <c r="G93" s="230" t="str">
        <f ca="1">IFERROR(INDEX(INDIRECT("'" &amp; 'Warband Sheet'!E$4 &amp; " Troops'!A$2:A$200"), MATCH(J93, INDIRECT("'" &amp; 'Warband Sheet'!E$4 &amp; " Troops'!C$2:C$200"), 0)), "")</f>
        <v/>
      </c>
      <c r="H93" s="230" t="str">
        <f ca="1">IFERROR(INDEX(INDIRECT("'" &amp; 'Warband Sheet'!$E$4 &amp; " Troops'!B$2:B$200"), MATCH(J93, INDIRECT("'" &amp; 'Warband Sheet'!$E$4 &amp; " Troops'!C$2:C$200"), 0)), "")</f>
        <v/>
      </c>
      <c r="I93" s="222"/>
      <c r="J93" s="247"/>
      <c r="K93" s="245" t="str">
        <f ca="1">IFERROR(INDEX(INDIRECT("'" &amp; 'Warband Sheet'!$E$4 &amp; " Troops'!D$2:D$200"), MATCH($J93, INDIRECT("'" &amp; 'Warband Sheet'!$E$4 &amp; " Troops'!$C$2:$C$200"), 0)), "")</f>
        <v/>
      </c>
      <c r="L93" s="245" t="str">
        <f ca="1">IFERROR(INDEX(INDIRECT("'" &amp; 'Warband Sheet'!$E$4 &amp; " Troops'!E$2:E$200"), MATCH($J93, INDIRECT("'" &amp; 'Warband Sheet'!$E$4 &amp; " Troops'!$C$2:$C$200"), 0)), "")</f>
        <v/>
      </c>
      <c r="M93" s="245" t="str">
        <f ca="1">IFERROR(INDEX(INDIRECT("'" &amp; 'Warband Sheet'!$E$4 &amp; " Troops'!f$2:f$200"), MATCH($J93, INDIRECT("'" &amp; 'Warband Sheet'!$E$4 &amp; " Troops'!$C$2:$C$200"), 0)), "")</f>
        <v/>
      </c>
      <c r="N93" s="245" t="str">
        <f ca="1">IFERROR(INDEX(INDIRECT("'" &amp; 'Warband Sheet'!$E$4 &amp; " Troops'!g$2:g$200"), MATCH($J93, INDIRECT("'" &amp; 'Warband Sheet'!$E$4 &amp; " Troops'!$C$2:$C$200"), 0)), "")</f>
        <v/>
      </c>
      <c r="O93" s="246" t="str">
        <f ca="1">IFERROR(INDEX(INDIRECT("'" &amp; 'Warband Sheet'!$E$4 &amp; " Troops'!i$2:i$200"), MATCH($J93, INDIRECT("'" &amp; 'Warband Sheet'!$E$4 &amp; " Troops'!$C$2:$C$200"), 0)), "")</f>
        <v/>
      </c>
      <c r="P93" s="246" t="str">
        <f ca="1">IFERROR(INDEX(INDIRECT("'" &amp; 'Warband Sheet'!$E$4 &amp; " Troops'!j$2:j$200"), MATCH($J93, INDIRECT("'" &amp; 'Warband Sheet'!$E$4 &amp; " Troops'!$C$2:$C$200"), 0)), "")</f>
        <v/>
      </c>
      <c r="Q93" s="245" t="str">
        <f ca="1">IFERROR(INDEX(INDIRECT("'" &amp; 'Warband Sheet'!$E$4 &amp; " Troops'!k$2:k$200"), MATCH($J93, INDIRECT("'" &amp; 'Warband Sheet'!$E$4 &amp; " Troops'!$C$2:$C$200"), 0)), "")</f>
        <v/>
      </c>
      <c r="R93" s="245"/>
    </row>
    <row r="94" spans="1:18" ht="15.75" x14ac:dyDescent="0.2">
      <c r="A94" s="239" t="str">
        <f t="shared" si="2"/>
        <v/>
      </c>
      <c r="B94" s="240" t="str">
        <f t="shared" si="3"/>
        <v/>
      </c>
      <c r="C94" s="218"/>
      <c r="D94" s="219"/>
      <c r="E94" s="218"/>
      <c r="F94" s="218"/>
      <c r="G94" s="230" t="str">
        <f ca="1">IFERROR(INDEX(INDIRECT("'" &amp; 'Warband Sheet'!E$4 &amp; " Troops'!A$2:A$200"), MATCH(J94, INDIRECT("'" &amp; 'Warband Sheet'!E$4 &amp; " Troops'!C$2:C$200"), 0)), "")</f>
        <v/>
      </c>
      <c r="H94" s="230" t="str">
        <f ca="1">IFERROR(INDEX(INDIRECT("'" &amp; 'Warband Sheet'!$E$4 &amp; " Troops'!B$2:B$200"), MATCH(J94, INDIRECT("'" &amp; 'Warband Sheet'!$E$4 &amp; " Troops'!C$2:C$200"), 0)), "")</f>
        <v/>
      </c>
      <c r="I94" s="222"/>
      <c r="J94" s="247"/>
      <c r="K94" s="245" t="str">
        <f ca="1">IFERROR(INDEX(INDIRECT("'" &amp; 'Warband Sheet'!$E$4 &amp; " Troops'!D$2:D$200"), MATCH($J94, INDIRECT("'" &amp; 'Warband Sheet'!$E$4 &amp; " Troops'!$C$2:$C$200"), 0)), "")</f>
        <v/>
      </c>
      <c r="L94" s="245" t="str">
        <f ca="1">IFERROR(INDEX(INDIRECT("'" &amp; 'Warband Sheet'!$E$4 &amp; " Troops'!E$2:E$200"), MATCH($J94, INDIRECT("'" &amp; 'Warband Sheet'!$E$4 &amp; " Troops'!$C$2:$C$200"), 0)), "")</f>
        <v/>
      </c>
      <c r="M94" s="245" t="str">
        <f ca="1">IFERROR(INDEX(INDIRECT("'" &amp; 'Warband Sheet'!$E$4 &amp; " Troops'!f$2:f$200"), MATCH($J94, INDIRECT("'" &amp; 'Warband Sheet'!$E$4 &amp; " Troops'!$C$2:$C$200"), 0)), "")</f>
        <v/>
      </c>
      <c r="N94" s="245" t="str">
        <f ca="1">IFERROR(INDEX(INDIRECT("'" &amp; 'Warband Sheet'!$E$4 &amp; " Troops'!g$2:g$200"), MATCH($J94, INDIRECT("'" &amp; 'Warband Sheet'!$E$4 &amp; " Troops'!$C$2:$C$200"), 0)), "")</f>
        <v/>
      </c>
      <c r="O94" s="246" t="str">
        <f ca="1">IFERROR(INDEX(INDIRECT("'" &amp; 'Warband Sheet'!$E$4 &amp; " Troops'!i$2:i$200"), MATCH($J94, INDIRECT("'" &amp; 'Warband Sheet'!$E$4 &amp; " Troops'!$C$2:$C$200"), 0)), "")</f>
        <v/>
      </c>
      <c r="P94" s="246" t="str">
        <f ca="1">IFERROR(INDEX(INDIRECT("'" &amp; 'Warband Sheet'!$E$4 &amp; " Troops'!j$2:j$200"), MATCH($J94, INDIRECT("'" &amp; 'Warband Sheet'!$E$4 &amp; " Troops'!$C$2:$C$200"), 0)), "")</f>
        <v/>
      </c>
      <c r="Q94" s="245" t="str">
        <f ca="1">IFERROR(INDEX(INDIRECT("'" &amp; 'Warband Sheet'!$E$4 &amp; " Troops'!k$2:k$200"), MATCH($J94, INDIRECT("'" &amp; 'Warband Sheet'!$E$4 &amp; " Troops'!$C$2:$C$200"), 0)), "")</f>
        <v/>
      </c>
      <c r="R94" s="245"/>
    </row>
    <row r="95" spans="1:18" ht="15.75" x14ac:dyDescent="0.2">
      <c r="A95" s="239" t="str">
        <f t="shared" si="2"/>
        <v/>
      </c>
      <c r="B95" s="240" t="str">
        <f t="shared" si="3"/>
        <v/>
      </c>
      <c r="C95" s="218"/>
      <c r="D95" s="219"/>
      <c r="E95" s="218"/>
      <c r="F95" s="218"/>
      <c r="G95" s="230" t="str">
        <f ca="1">IFERROR(INDEX(INDIRECT("'" &amp; 'Warband Sheet'!E$4 &amp; " Troops'!A$2:A$200"), MATCH(J95, INDIRECT("'" &amp; 'Warband Sheet'!E$4 &amp; " Troops'!C$2:C$200"), 0)), "")</f>
        <v/>
      </c>
      <c r="H95" s="230" t="str">
        <f ca="1">IFERROR(INDEX(INDIRECT("'" &amp; 'Warband Sheet'!$E$4 &amp; " Troops'!B$2:B$200"), MATCH(J95, INDIRECT("'" &amp; 'Warband Sheet'!$E$4 &amp; " Troops'!C$2:C$200"), 0)), "")</f>
        <v/>
      </c>
      <c r="I95" s="222"/>
      <c r="J95" s="247"/>
      <c r="K95" s="245" t="str">
        <f ca="1">IFERROR(INDEX(INDIRECT("'" &amp; 'Warband Sheet'!$E$4 &amp; " Troops'!D$2:D$200"), MATCH($J95, INDIRECT("'" &amp; 'Warband Sheet'!$E$4 &amp; " Troops'!$C$2:$C$200"), 0)), "")</f>
        <v/>
      </c>
      <c r="L95" s="245" t="str">
        <f ca="1">IFERROR(INDEX(INDIRECT("'" &amp; 'Warband Sheet'!$E$4 &amp; " Troops'!E$2:E$200"), MATCH($J95, INDIRECT("'" &amp; 'Warband Sheet'!$E$4 &amp; " Troops'!$C$2:$C$200"), 0)), "")</f>
        <v/>
      </c>
      <c r="M95" s="245" t="str">
        <f ca="1">IFERROR(INDEX(INDIRECT("'" &amp; 'Warband Sheet'!$E$4 &amp; " Troops'!f$2:f$200"), MATCH($J95, INDIRECT("'" &amp; 'Warband Sheet'!$E$4 &amp; " Troops'!$C$2:$C$200"), 0)), "")</f>
        <v/>
      </c>
      <c r="N95" s="245" t="str">
        <f ca="1">IFERROR(INDEX(INDIRECT("'" &amp; 'Warband Sheet'!$E$4 &amp; " Troops'!g$2:g$200"), MATCH($J95, INDIRECT("'" &amp; 'Warband Sheet'!$E$4 &amp; " Troops'!$C$2:$C$200"), 0)), "")</f>
        <v/>
      </c>
      <c r="O95" s="246" t="str">
        <f ca="1">IFERROR(INDEX(INDIRECT("'" &amp; 'Warband Sheet'!$E$4 &amp; " Troops'!i$2:i$200"), MATCH($J95, INDIRECT("'" &amp; 'Warband Sheet'!$E$4 &amp; " Troops'!$C$2:$C$200"), 0)), "")</f>
        <v/>
      </c>
      <c r="P95" s="246" t="str">
        <f ca="1">IFERROR(INDEX(INDIRECT("'" &amp; 'Warband Sheet'!$E$4 &amp; " Troops'!j$2:j$200"), MATCH($J95, INDIRECT("'" &amp; 'Warband Sheet'!$E$4 &amp; " Troops'!$C$2:$C$200"), 0)), "")</f>
        <v/>
      </c>
      <c r="Q95" s="245" t="str">
        <f ca="1">IFERROR(INDEX(INDIRECT("'" &amp; 'Warband Sheet'!$E$4 &amp; " Troops'!k$2:k$200"), MATCH($J95, INDIRECT("'" &amp; 'Warband Sheet'!$E$4 &amp; " Troops'!$C$2:$C$200"), 0)), "")</f>
        <v/>
      </c>
      <c r="R95" s="245"/>
    </row>
    <row r="96" spans="1:18" ht="15.75" x14ac:dyDescent="0.2">
      <c r="A96" s="239" t="str">
        <f t="shared" si="2"/>
        <v/>
      </c>
      <c r="B96" s="240" t="str">
        <f t="shared" si="3"/>
        <v/>
      </c>
      <c r="C96" s="218"/>
      <c r="D96" s="219"/>
      <c r="E96" s="218"/>
      <c r="F96" s="218"/>
      <c r="G96" s="230" t="str">
        <f ca="1">IFERROR(INDEX(INDIRECT("'" &amp; 'Warband Sheet'!E$4 &amp; " Troops'!A$2:A$200"), MATCH(J96, INDIRECT("'" &amp; 'Warband Sheet'!E$4 &amp; " Troops'!C$2:C$200"), 0)), "")</f>
        <v/>
      </c>
      <c r="H96" s="230" t="str">
        <f ca="1">IFERROR(INDEX(INDIRECT("'" &amp; 'Warband Sheet'!$E$4 &amp; " Troops'!B$2:B$200"), MATCH(J96, INDIRECT("'" &amp; 'Warband Sheet'!$E$4 &amp; " Troops'!C$2:C$200"), 0)), "")</f>
        <v/>
      </c>
      <c r="I96" s="222"/>
      <c r="J96" s="247"/>
      <c r="K96" s="245" t="str">
        <f ca="1">IFERROR(INDEX(INDIRECT("'" &amp; 'Warband Sheet'!$E$4 &amp; " Troops'!D$2:D$200"), MATCH($J96, INDIRECT("'" &amp; 'Warband Sheet'!$E$4 &amp; " Troops'!$C$2:$C$200"), 0)), "")</f>
        <v/>
      </c>
      <c r="L96" s="245" t="str">
        <f ca="1">IFERROR(INDEX(INDIRECT("'" &amp; 'Warband Sheet'!$E$4 &amp; " Troops'!E$2:E$200"), MATCH($J96, INDIRECT("'" &amp; 'Warband Sheet'!$E$4 &amp; " Troops'!$C$2:$C$200"), 0)), "")</f>
        <v/>
      </c>
      <c r="M96" s="245" t="str">
        <f ca="1">IFERROR(INDEX(INDIRECT("'" &amp; 'Warband Sheet'!$E$4 &amp; " Troops'!f$2:f$200"), MATCH($J96, INDIRECT("'" &amp; 'Warband Sheet'!$E$4 &amp; " Troops'!$C$2:$C$200"), 0)), "")</f>
        <v/>
      </c>
      <c r="N96" s="245" t="str">
        <f ca="1">IFERROR(INDEX(INDIRECT("'" &amp; 'Warband Sheet'!$E$4 &amp; " Troops'!g$2:g$200"), MATCH($J96, INDIRECT("'" &amp; 'Warband Sheet'!$E$4 &amp; " Troops'!$C$2:$C$200"), 0)), "")</f>
        <v/>
      </c>
      <c r="O96" s="246" t="str">
        <f ca="1">IFERROR(INDEX(INDIRECT("'" &amp; 'Warband Sheet'!$E$4 &amp; " Troops'!i$2:i$200"), MATCH($J96, INDIRECT("'" &amp; 'Warband Sheet'!$E$4 &amp; " Troops'!$C$2:$C$200"), 0)), "")</f>
        <v/>
      </c>
      <c r="P96" s="246" t="str">
        <f ca="1">IFERROR(INDEX(INDIRECT("'" &amp; 'Warband Sheet'!$E$4 &amp; " Troops'!j$2:j$200"), MATCH($J96, INDIRECT("'" &amp; 'Warband Sheet'!$E$4 &amp; " Troops'!$C$2:$C$200"), 0)), "")</f>
        <v/>
      </c>
      <c r="Q96" s="245" t="str">
        <f ca="1">IFERROR(INDEX(INDIRECT("'" &amp; 'Warband Sheet'!$E$4 &amp; " Troops'!k$2:k$200"), MATCH($J96, INDIRECT("'" &amp; 'Warband Sheet'!$E$4 &amp; " Troops'!$C$2:$C$200"), 0)), "")</f>
        <v/>
      </c>
      <c r="R96" s="245"/>
    </row>
    <row r="97" spans="1:18" ht="15.75" x14ac:dyDescent="0.2">
      <c r="A97" s="239" t="str">
        <f t="shared" si="2"/>
        <v/>
      </c>
      <c r="B97" s="240" t="str">
        <f t="shared" si="3"/>
        <v/>
      </c>
      <c r="C97" s="218"/>
      <c r="D97" s="219"/>
      <c r="E97" s="218"/>
      <c r="F97" s="218"/>
      <c r="G97" s="230" t="str">
        <f ca="1">IFERROR(INDEX(INDIRECT("'" &amp; 'Warband Sheet'!E$4 &amp; " Troops'!A$2:A$200"), MATCH(J97, INDIRECT("'" &amp; 'Warband Sheet'!E$4 &amp; " Troops'!C$2:C$200"), 0)), "")</f>
        <v/>
      </c>
      <c r="H97" s="230" t="str">
        <f ca="1">IFERROR(INDEX(INDIRECT("'" &amp; 'Warband Sheet'!$E$4 &amp; " Troops'!B$2:B$200"), MATCH(J97, INDIRECT("'" &amp; 'Warband Sheet'!$E$4 &amp; " Troops'!C$2:C$200"), 0)), "")</f>
        <v/>
      </c>
      <c r="I97" s="222"/>
      <c r="J97" s="247"/>
      <c r="K97" s="245" t="str">
        <f ca="1">IFERROR(INDEX(INDIRECT("'" &amp; 'Warband Sheet'!$E$4 &amp; " Troops'!D$2:D$200"), MATCH($J97, INDIRECT("'" &amp; 'Warband Sheet'!$E$4 &amp; " Troops'!$C$2:$C$200"), 0)), "")</f>
        <v/>
      </c>
      <c r="L97" s="245" t="str">
        <f ca="1">IFERROR(INDEX(INDIRECT("'" &amp; 'Warband Sheet'!$E$4 &amp; " Troops'!E$2:E$200"), MATCH($J97, INDIRECT("'" &amp; 'Warband Sheet'!$E$4 &amp; " Troops'!$C$2:$C$200"), 0)), "")</f>
        <v/>
      </c>
      <c r="M97" s="245" t="str">
        <f ca="1">IFERROR(INDEX(INDIRECT("'" &amp; 'Warband Sheet'!$E$4 &amp; " Troops'!f$2:f$200"), MATCH($J97, INDIRECT("'" &amp; 'Warband Sheet'!$E$4 &amp; " Troops'!$C$2:$C$200"), 0)), "")</f>
        <v/>
      </c>
      <c r="N97" s="245" t="str">
        <f ca="1">IFERROR(INDEX(INDIRECT("'" &amp; 'Warband Sheet'!$E$4 &amp; " Troops'!g$2:g$200"), MATCH($J97, INDIRECT("'" &amp; 'Warband Sheet'!$E$4 &amp; " Troops'!$C$2:$C$200"), 0)), "")</f>
        <v/>
      </c>
      <c r="O97" s="246" t="str">
        <f ca="1">IFERROR(INDEX(INDIRECT("'" &amp; 'Warband Sheet'!$E$4 &amp; " Troops'!i$2:i$200"), MATCH($J97, INDIRECT("'" &amp; 'Warband Sheet'!$E$4 &amp; " Troops'!$C$2:$C$200"), 0)), "")</f>
        <v/>
      </c>
      <c r="P97" s="246" t="str">
        <f ca="1">IFERROR(INDEX(INDIRECT("'" &amp; 'Warband Sheet'!$E$4 &amp; " Troops'!j$2:j$200"), MATCH($J97, INDIRECT("'" &amp; 'Warband Sheet'!$E$4 &amp; " Troops'!$C$2:$C$200"), 0)), "")</f>
        <v/>
      </c>
      <c r="Q97" s="245" t="str">
        <f ca="1">IFERROR(INDEX(INDIRECT("'" &amp; 'Warband Sheet'!$E$4 &amp; " Troops'!k$2:k$200"), MATCH($J97, INDIRECT("'" &amp; 'Warband Sheet'!$E$4 &amp; " Troops'!$C$2:$C$200"), 0)), "")</f>
        <v/>
      </c>
      <c r="R97" s="245"/>
    </row>
    <row r="98" spans="1:18" ht="15.75" x14ac:dyDescent="0.2">
      <c r="A98" s="239" t="str">
        <f t="shared" si="2"/>
        <v/>
      </c>
      <c r="B98" s="240" t="str">
        <f t="shared" si="3"/>
        <v/>
      </c>
      <c r="C98" s="218"/>
      <c r="D98" s="219"/>
      <c r="E98" s="218"/>
      <c r="F98" s="218"/>
      <c r="G98" s="230" t="str">
        <f ca="1">IFERROR(INDEX(INDIRECT("'" &amp; 'Warband Sheet'!E$4 &amp; " Troops'!A$2:A$200"), MATCH(J98, INDIRECT("'" &amp; 'Warband Sheet'!E$4 &amp; " Troops'!C$2:C$200"), 0)), "")</f>
        <v/>
      </c>
      <c r="H98" s="230" t="str">
        <f ca="1">IFERROR(INDEX(INDIRECT("'" &amp; 'Warband Sheet'!$E$4 &amp; " Troops'!B$2:B$200"), MATCH(J98, INDIRECT("'" &amp; 'Warband Sheet'!$E$4 &amp; " Troops'!C$2:C$200"), 0)), "")</f>
        <v/>
      </c>
      <c r="I98" s="222"/>
      <c r="J98" s="247"/>
      <c r="K98" s="245" t="str">
        <f ca="1">IFERROR(INDEX(INDIRECT("'" &amp; 'Warband Sheet'!$E$4 &amp; " Troops'!D$2:D$200"), MATCH($J98, INDIRECT("'" &amp; 'Warband Sheet'!$E$4 &amp; " Troops'!$C$2:$C$200"), 0)), "")</f>
        <v/>
      </c>
      <c r="L98" s="245" t="str">
        <f ca="1">IFERROR(INDEX(INDIRECT("'" &amp; 'Warband Sheet'!$E$4 &amp; " Troops'!E$2:E$200"), MATCH($J98, INDIRECT("'" &amp; 'Warband Sheet'!$E$4 &amp; " Troops'!$C$2:$C$200"), 0)), "")</f>
        <v/>
      </c>
      <c r="M98" s="245" t="str">
        <f ca="1">IFERROR(INDEX(INDIRECT("'" &amp; 'Warband Sheet'!$E$4 &amp; " Troops'!f$2:f$200"), MATCH($J98, INDIRECT("'" &amp; 'Warband Sheet'!$E$4 &amp; " Troops'!$C$2:$C$200"), 0)), "")</f>
        <v/>
      </c>
      <c r="N98" s="245" t="str">
        <f ca="1">IFERROR(INDEX(INDIRECT("'" &amp; 'Warband Sheet'!$E$4 &amp; " Troops'!g$2:g$200"), MATCH($J98, INDIRECT("'" &amp; 'Warband Sheet'!$E$4 &amp; " Troops'!$C$2:$C$200"), 0)), "")</f>
        <v/>
      </c>
      <c r="O98" s="246" t="str">
        <f ca="1">IFERROR(INDEX(INDIRECT("'" &amp; 'Warband Sheet'!$E$4 &amp; " Troops'!i$2:i$200"), MATCH($J98, INDIRECT("'" &amp; 'Warband Sheet'!$E$4 &amp; " Troops'!$C$2:$C$200"), 0)), "")</f>
        <v/>
      </c>
      <c r="P98" s="246" t="str">
        <f ca="1">IFERROR(INDEX(INDIRECT("'" &amp; 'Warband Sheet'!$E$4 &amp; " Troops'!j$2:j$200"), MATCH($J98, INDIRECT("'" &amp; 'Warband Sheet'!$E$4 &amp; " Troops'!$C$2:$C$200"), 0)), "")</f>
        <v/>
      </c>
      <c r="Q98" s="245" t="str">
        <f ca="1">IFERROR(INDEX(INDIRECT("'" &amp; 'Warband Sheet'!$E$4 &amp; " Troops'!k$2:k$200"), MATCH($J98, INDIRECT("'" &amp; 'Warband Sheet'!$E$4 &amp; " Troops'!$C$2:$C$200"), 0)), "")</f>
        <v/>
      </c>
      <c r="R98" s="245"/>
    </row>
    <row r="99" spans="1:18" ht="15.75" x14ac:dyDescent="0.2">
      <c r="A99" s="239" t="str">
        <f t="shared" si="2"/>
        <v/>
      </c>
      <c r="B99" s="240" t="str">
        <f t="shared" si="3"/>
        <v/>
      </c>
      <c r="C99" s="218"/>
      <c r="D99" s="219"/>
      <c r="E99" s="218"/>
      <c r="F99" s="218"/>
      <c r="G99" s="230" t="str">
        <f ca="1">IFERROR(INDEX(INDIRECT("'" &amp; 'Warband Sheet'!E$4 &amp; " Troops'!A$2:A$200"), MATCH(J99, INDIRECT("'" &amp; 'Warband Sheet'!E$4 &amp; " Troops'!C$2:C$200"), 0)), "")</f>
        <v/>
      </c>
      <c r="H99" s="230" t="str">
        <f ca="1">IFERROR(INDEX(INDIRECT("'" &amp; 'Warband Sheet'!$E$4 &amp; " Troops'!B$2:B$200"), MATCH(J99, INDIRECT("'" &amp; 'Warband Sheet'!$E$4 &amp; " Troops'!C$2:C$200"), 0)), "")</f>
        <v/>
      </c>
      <c r="I99" s="222"/>
      <c r="J99" s="247"/>
      <c r="K99" s="245" t="str">
        <f ca="1">IFERROR(INDEX(INDIRECT("'" &amp; 'Warband Sheet'!$E$4 &amp; " Troops'!D$2:D$200"), MATCH($J99, INDIRECT("'" &amp; 'Warband Sheet'!$E$4 &amp; " Troops'!$C$2:$C$200"), 0)), "")</f>
        <v/>
      </c>
      <c r="L99" s="245" t="str">
        <f ca="1">IFERROR(INDEX(INDIRECT("'" &amp; 'Warband Sheet'!$E$4 &amp; " Troops'!E$2:E$200"), MATCH($J99, INDIRECT("'" &amp; 'Warband Sheet'!$E$4 &amp; " Troops'!$C$2:$C$200"), 0)), "")</f>
        <v/>
      </c>
      <c r="M99" s="245" t="str">
        <f ca="1">IFERROR(INDEX(INDIRECT("'" &amp; 'Warband Sheet'!$E$4 &amp; " Troops'!f$2:f$200"), MATCH($J99, INDIRECT("'" &amp; 'Warband Sheet'!$E$4 &amp; " Troops'!$C$2:$C$200"), 0)), "")</f>
        <v/>
      </c>
      <c r="N99" s="245" t="str">
        <f ca="1">IFERROR(INDEX(INDIRECT("'" &amp; 'Warband Sheet'!$E$4 &amp; " Troops'!g$2:g$200"), MATCH($J99, INDIRECT("'" &amp; 'Warband Sheet'!$E$4 &amp; " Troops'!$C$2:$C$200"), 0)), "")</f>
        <v/>
      </c>
      <c r="O99" s="246" t="str">
        <f ca="1">IFERROR(INDEX(INDIRECT("'" &amp; 'Warband Sheet'!$E$4 &amp; " Troops'!i$2:i$200"), MATCH($J99, INDIRECT("'" &amp; 'Warband Sheet'!$E$4 &amp; " Troops'!$C$2:$C$200"), 0)), "")</f>
        <v/>
      </c>
      <c r="P99" s="246" t="str">
        <f ca="1">IFERROR(INDEX(INDIRECT("'" &amp; 'Warband Sheet'!$E$4 &amp; " Troops'!j$2:j$200"), MATCH($J99, INDIRECT("'" &amp; 'Warband Sheet'!$E$4 &amp; " Troops'!$C$2:$C$200"), 0)), "")</f>
        <v/>
      </c>
      <c r="Q99" s="245" t="str">
        <f ca="1">IFERROR(INDEX(INDIRECT("'" &amp; 'Warband Sheet'!$E$4 &amp; " Troops'!k$2:k$200"), MATCH($J99, INDIRECT("'" &amp; 'Warband Sheet'!$E$4 &amp; " Troops'!$C$2:$C$200"), 0)), "")</f>
        <v/>
      </c>
      <c r="R99" s="245"/>
    </row>
    <row r="100" spans="1:18" ht="15.75" x14ac:dyDescent="0.2">
      <c r="A100" s="239" t="str">
        <f t="shared" si="2"/>
        <v/>
      </c>
      <c r="B100" s="240" t="str">
        <f t="shared" si="3"/>
        <v/>
      </c>
      <c r="C100" s="218"/>
      <c r="D100" s="219"/>
      <c r="E100" s="218"/>
      <c r="F100" s="218"/>
      <c r="G100" s="230" t="str">
        <f ca="1">IFERROR(INDEX(INDIRECT("'" &amp; 'Warband Sheet'!E$4 &amp; " Troops'!A$2:A$200"), MATCH(J100, INDIRECT("'" &amp; 'Warband Sheet'!E$4 &amp; " Troops'!C$2:C$200"), 0)), "")</f>
        <v/>
      </c>
      <c r="H100" s="230" t="str">
        <f ca="1">IFERROR(INDEX(INDIRECT("'" &amp; 'Warband Sheet'!$E$4 &amp; " Troops'!B$2:B$200"), MATCH(J100, INDIRECT("'" &amp; 'Warband Sheet'!$E$4 &amp; " Troops'!C$2:C$200"), 0)), "")</f>
        <v/>
      </c>
      <c r="I100" s="222"/>
      <c r="J100" s="247"/>
      <c r="K100" s="245" t="str">
        <f ca="1">IFERROR(INDEX(INDIRECT("'" &amp; 'Warband Sheet'!$E$4 &amp; " Troops'!D$2:D$200"), MATCH($J100, INDIRECT("'" &amp; 'Warband Sheet'!$E$4 &amp; " Troops'!$C$2:$C$200"), 0)), "")</f>
        <v/>
      </c>
      <c r="L100" s="245" t="str">
        <f ca="1">IFERROR(INDEX(INDIRECT("'" &amp; 'Warband Sheet'!$E$4 &amp; " Troops'!E$2:E$200"), MATCH($J100, INDIRECT("'" &amp; 'Warband Sheet'!$E$4 &amp; " Troops'!$C$2:$C$200"), 0)), "")</f>
        <v/>
      </c>
      <c r="M100" s="245" t="str">
        <f ca="1">IFERROR(INDEX(INDIRECT("'" &amp; 'Warband Sheet'!$E$4 &amp; " Troops'!f$2:f$200"), MATCH($J100, INDIRECT("'" &amp; 'Warband Sheet'!$E$4 &amp; " Troops'!$C$2:$C$200"), 0)), "")</f>
        <v/>
      </c>
      <c r="N100" s="245" t="str">
        <f ca="1">IFERROR(INDEX(INDIRECT("'" &amp; 'Warband Sheet'!$E$4 &amp; " Troops'!g$2:g$200"), MATCH($J100, INDIRECT("'" &amp; 'Warband Sheet'!$E$4 &amp; " Troops'!$C$2:$C$200"), 0)), "")</f>
        <v/>
      </c>
      <c r="O100" s="246" t="str">
        <f ca="1">IFERROR(INDEX(INDIRECT("'" &amp; 'Warband Sheet'!$E$4 &amp; " Troops'!i$2:i$200"), MATCH($J100, INDIRECT("'" &amp; 'Warband Sheet'!$E$4 &amp; " Troops'!$C$2:$C$200"), 0)), "")</f>
        <v/>
      </c>
      <c r="P100" s="246" t="str">
        <f ca="1">IFERROR(INDEX(INDIRECT("'" &amp; 'Warband Sheet'!$E$4 &amp; " Troops'!j$2:j$200"), MATCH($J100, INDIRECT("'" &amp; 'Warband Sheet'!$E$4 &amp; " Troops'!$C$2:$C$200"), 0)), "")</f>
        <v/>
      </c>
      <c r="Q100" s="245" t="str">
        <f ca="1">IFERROR(INDEX(INDIRECT("'" &amp; 'Warband Sheet'!$E$4 &amp; " Troops'!k$2:k$200"), MATCH($J100, INDIRECT("'" &amp; 'Warband Sheet'!$E$4 &amp; " Troops'!$C$2:$C$200"), 0)), "")</f>
        <v/>
      </c>
      <c r="R100" s="245"/>
    </row>
    <row r="101" spans="1:18" ht="15.75" x14ac:dyDescent="0.2">
      <c r="A101" s="239" t="str">
        <f t="shared" si="2"/>
        <v/>
      </c>
      <c r="B101" s="240" t="str">
        <f t="shared" si="3"/>
        <v/>
      </c>
      <c r="C101" s="218"/>
      <c r="D101" s="219"/>
      <c r="E101" s="218"/>
      <c r="F101" s="218"/>
      <c r="G101" s="230" t="str">
        <f ca="1">IFERROR(INDEX(INDIRECT("'" &amp; 'Warband Sheet'!E$4 &amp; " Troops'!A$2:A$200"), MATCH(J101, INDIRECT("'" &amp; 'Warband Sheet'!E$4 &amp; " Troops'!C$2:C$200"), 0)), "")</f>
        <v/>
      </c>
      <c r="H101" s="230" t="str">
        <f ca="1">IFERROR(INDEX(INDIRECT("'" &amp; 'Warband Sheet'!$E$4 &amp; " Troops'!B$2:B$200"), MATCH(J101, INDIRECT("'" &amp; 'Warband Sheet'!$E$4 &amp; " Troops'!C$2:C$200"), 0)), "")</f>
        <v/>
      </c>
      <c r="I101" s="222"/>
      <c r="J101" s="247"/>
      <c r="K101" s="245" t="str">
        <f ca="1">IFERROR(INDEX(INDIRECT("'" &amp; 'Warband Sheet'!$E$4 &amp; " Troops'!D$2:D$200"), MATCH($J101, INDIRECT("'" &amp; 'Warband Sheet'!$E$4 &amp; " Troops'!$C$2:$C$200"), 0)), "")</f>
        <v/>
      </c>
      <c r="L101" s="245" t="str">
        <f ca="1">IFERROR(INDEX(INDIRECT("'" &amp; 'Warband Sheet'!$E$4 &amp; " Troops'!E$2:E$200"), MATCH($J101, INDIRECT("'" &amp; 'Warband Sheet'!$E$4 &amp; " Troops'!$C$2:$C$200"), 0)), "")</f>
        <v/>
      </c>
      <c r="M101" s="245" t="str">
        <f ca="1">IFERROR(INDEX(INDIRECT("'" &amp; 'Warband Sheet'!$E$4 &amp; " Troops'!f$2:f$200"), MATCH($J101, INDIRECT("'" &amp; 'Warband Sheet'!$E$4 &amp; " Troops'!$C$2:$C$200"), 0)), "")</f>
        <v/>
      </c>
      <c r="N101" s="245" t="str">
        <f ca="1">IFERROR(INDEX(INDIRECT("'" &amp; 'Warband Sheet'!$E$4 &amp; " Troops'!g$2:g$200"), MATCH($J101, INDIRECT("'" &amp; 'Warband Sheet'!$E$4 &amp; " Troops'!$C$2:$C$200"), 0)), "")</f>
        <v/>
      </c>
      <c r="O101" s="246" t="str">
        <f ca="1">IFERROR(INDEX(INDIRECT("'" &amp; 'Warband Sheet'!$E$4 &amp; " Troops'!i$2:i$200"), MATCH($J101, INDIRECT("'" &amp; 'Warband Sheet'!$E$4 &amp; " Troops'!$C$2:$C$200"), 0)), "")</f>
        <v/>
      </c>
      <c r="P101" s="246" t="str">
        <f ca="1">IFERROR(INDEX(INDIRECT("'" &amp; 'Warband Sheet'!$E$4 &amp; " Troops'!j$2:j$200"), MATCH($J101, INDIRECT("'" &amp; 'Warband Sheet'!$E$4 &amp; " Troops'!$C$2:$C$200"), 0)), "")</f>
        <v/>
      </c>
      <c r="Q101" s="245" t="str">
        <f ca="1">IFERROR(INDEX(INDIRECT("'" &amp; 'Warband Sheet'!$E$4 &amp; " Troops'!k$2:k$200"), MATCH($J101, INDIRECT("'" &amp; 'Warband Sheet'!$E$4 &amp; " Troops'!$C$2:$C$200"), 0)), "")</f>
        <v/>
      </c>
      <c r="R101" s="245"/>
    </row>
    <row r="102" spans="1:18" ht="15.75" x14ac:dyDescent="0.2">
      <c r="A102" s="239" t="str">
        <f t="shared" si="2"/>
        <v/>
      </c>
      <c r="B102" s="240" t="str">
        <f t="shared" si="3"/>
        <v/>
      </c>
      <c r="C102" s="218"/>
      <c r="D102" s="219"/>
      <c r="E102" s="218"/>
      <c r="F102" s="218"/>
      <c r="G102" s="230" t="str">
        <f ca="1">IFERROR(INDEX(INDIRECT("'" &amp; 'Warband Sheet'!E$4 &amp; " Troops'!A$2:A$200"), MATCH(J102, INDIRECT("'" &amp; 'Warband Sheet'!E$4 &amp; " Troops'!C$2:C$200"), 0)), "")</f>
        <v/>
      </c>
      <c r="H102" s="230" t="str">
        <f ca="1">IFERROR(INDEX(INDIRECT("'" &amp; 'Warband Sheet'!$E$4 &amp; " Troops'!B$2:B$200"), MATCH(J102, INDIRECT("'" &amp; 'Warband Sheet'!$E$4 &amp; " Troops'!C$2:C$200"), 0)), "")</f>
        <v/>
      </c>
      <c r="I102" s="222"/>
      <c r="J102" s="247"/>
      <c r="K102" s="245" t="str">
        <f ca="1">IFERROR(INDEX(INDIRECT("'" &amp; 'Warband Sheet'!$E$4 &amp; " Troops'!D$2:D$200"), MATCH($J102, INDIRECT("'" &amp; 'Warband Sheet'!$E$4 &amp; " Troops'!$C$2:$C$200"), 0)), "")</f>
        <v/>
      </c>
      <c r="L102" s="245" t="str">
        <f ca="1">IFERROR(INDEX(INDIRECT("'" &amp; 'Warband Sheet'!$E$4 &amp; " Troops'!E$2:E$200"), MATCH($J102, INDIRECT("'" &amp; 'Warband Sheet'!$E$4 &amp; " Troops'!$C$2:$C$200"), 0)), "")</f>
        <v/>
      </c>
      <c r="M102" s="245" t="str">
        <f ca="1">IFERROR(INDEX(INDIRECT("'" &amp; 'Warband Sheet'!$E$4 &amp; " Troops'!f$2:f$200"), MATCH($J102, INDIRECT("'" &amp; 'Warband Sheet'!$E$4 &amp; " Troops'!$C$2:$C$200"), 0)), "")</f>
        <v/>
      </c>
      <c r="N102" s="245" t="str">
        <f ca="1">IFERROR(INDEX(INDIRECT("'" &amp; 'Warband Sheet'!$E$4 &amp; " Troops'!g$2:g$200"), MATCH($J102, INDIRECT("'" &amp; 'Warband Sheet'!$E$4 &amp; " Troops'!$C$2:$C$200"), 0)), "")</f>
        <v/>
      </c>
      <c r="O102" s="246" t="str">
        <f ca="1">IFERROR(INDEX(INDIRECT("'" &amp; 'Warband Sheet'!$E$4 &amp; " Troops'!i$2:i$200"), MATCH($J102, INDIRECT("'" &amp; 'Warband Sheet'!$E$4 &amp; " Troops'!$C$2:$C$200"), 0)), "")</f>
        <v/>
      </c>
      <c r="P102" s="246" t="str">
        <f ca="1">IFERROR(INDEX(INDIRECT("'" &amp; 'Warband Sheet'!$E$4 &amp; " Troops'!j$2:j$200"), MATCH($J102, INDIRECT("'" &amp; 'Warband Sheet'!$E$4 &amp; " Troops'!$C$2:$C$200"), 0)), "")</f>
        <v/>
      </c>
      <c r="Q102" s="245" t="str">
        <f ca="1">IFERROR(INDEX(INDIRECT("'" &amp; 'Warband Sheet'!$E$4 &amp; " Troops'!k$2:k$200"), MATCH($J102, INDIRECT("'" &amp; 'Warband Sheet'!$E$4 &amp; " Troops'!$C$2:$C$200"), 0)), "")</f>
        <v/>
      </c>
      <c r="R102" s="245"/>
    </row>
    <row r="103" spans="1:18" ht="15.75" x14ac:dyDescent="0.2">
      <c r="A103" s="239" t="str">
        <f t="shared" si="2"/>
        <v/>
      </c>
      <c r="B103" s="240" t="str">
        <f t="shared" si="3"/>
        <v/>
      </c>
      <c r="C103" s="218"/>
      <c r="D103" s="219"/>
      <c r="E103" s="218"/>
      <c r="F103" s="218"/>
      <c r="G103" s="230" t="str">
        <f ca="1">IFERROR(INDEX(INDIRECT("'" &amp; 'Warband Sheet'!E$4 &amp; " Troops'!A$2:A$200"), MATCH(J103, INDIRECT("'" &amp; 'Warband Sheet'!E$4 &amp; " Troops'!C$2:C$200"), 0)), "")</f>
        <v/>
      </c>
      <c r="H103" s="230" t="str">
        <f ca="1">IFERROR(INDEX(INDIRECT("'" &amp; 'Warband Sheet'!$E$4 &amp; " Troops'!B$2:B$200"), MATCH(J103, INDIRECT("'" &amp; 'Warband Sheet'!$E$4 &amp; " Troops'!C$2:C$200"), 0)), "")</f>
        <v/>
      </c>
      <c r="I103" s="222"/>
      <c r="J103" s="247"/>
      <c r="K103" s="245" t="str">
        <f ca="1">IFERROR(INDEX(INDIRECT("'" &amp; 'Warband Sheet'!$E$4 &amp; " Troops'!D$2:D$200"), MATCH($J103, INDIRECT("'" &amp; 'Warband Sheet'!$E$4 &amp; " Troops'!$C$2:$C$200"), 0)), "")</f>
        <v/>
      </c>
      <c r="L103" s="245" t="str">
        <f ca="1">IFERROR(INDEX(INDIRECT("'" &amp; 'Warband Sheet'!$E$4 &amp; " Troops'!E$2:E$200"), MATCH($J103, INDIRECT("'" &amp; 'Warband Sheet'!$E$4 &amp; " Troops'!$C$2:$C$200"), 0)), "")</f>
        <v/>
      </c>
      <c r="M103" s="245" t="str">
        <f ca="1">IFERROR(INDEX(INDIRECT("'" &amp; 'Warband Sheet'!$E$4 &amp; " Troops'!f$2:f$200"), MATCH($J103, INDIRECT("'" &amp; 'Warband Sheet'!$E$4 &amp; " Troops'!$C$2:$C$200"), 0)), "")</f>
        <v/>
      </c>
      <c r="N103" s="245" t="str">
        <f ca="1">IFERROR(INDEX(INDIRECT("'" &amp; 'Warband Sheet'!$E$4 &amp; " Troops'!g$2:g$200"), MATCH($J103, INDIRECT("'" &amp; 'Warband Sheet'!$E$4 &amp; " Troops'!$C$2:$C$200"), 0)), "")</f>
        <v/>
      </c>
      <c r="O103" s="246" t="str">
        <f ca="1">IFERROR(INDEX(INDIRECT("'" &amp; 'Warband Sheet'!$E$4 &amp; " Troops'!i$2:i$200"), MATCH($J103, INDIRECT("'" &amp; 'Warband Sheet'!$E$4 &amp; " Troops'!$C$2:$C$200"), 0)), "")</f>
        <v/>
      </c>
      <c r="P103" s="246" t="str">
        <f ca="1">IFERROR(INDEX(INDIRECT("'" &amp; 'Warband Sheet'!$E$4 &amp; " Troops'!j$2:j$200"), MATCH($J103, INDIRECT("'" &amp; 'Warband Sheet'!$E$4 &amp; " Troops'!$C$2:$C$200"), 0)), "")</f>
        <v/>
      </c>
      <c r="Q103" s="245" t="str">
        <f ca="1">IFERROR(INDEX(INDIRECT("'" &amp; 'Warband Sheet'!$E$4 &amp; " Troops'!k$2:k$200"), MATCH($J103, INDIRECT("'" &amp; 'Warband Sheet'!$E$4 &amp; " Troops'!$C$2:$C$200"), 0)), "")</f>
        <v/>
      </c>
      <c r="R103" s="245"/>
    </row>
    <row r="104" spans="1:18" ht="15.75" x14ac:dyDescent="0.2">
      <c r="A104" s="239" t="str">
        <f t="shared" si="2"/>
        <v/>
      </c>
      <c r="B104" s="240" t="str">
        <f t="shared" si="3"/>
        <v/>
      </c>
      <c r="C104" s="218"/>
      <c r="D104" s="219"/>
      <c r="E104" s="218"/>
      <c r="F104" s="218"/>
      <c r="G104" s="230" t="str">
        <f ca="1">IFERROR(INDEX(INDIRECT("'" &amp; 'Warband Sheet'!E$4 &amp; " Troops'!A$2:A$200"), MATCH(J104, INDIRECT("'" &amp; 'Warband Sheet'!E$4 &amp; " Troops'!C$2:C$200"), 0)), "")</f>
        <v/>
      </c>
      <c r="H104" s="230" t="str">
        <f ca="1">IFERROR(INDEX(INDIRECT("'" &amp; 'Warband Sheet'!$E$4 &amp; " Troops'!B$2:B$200"), MATCH(J104, INDIRECT("'" &amp; 'Warband Sheet'!$E$4 &amp; " Troops'!C$2:C$200"), 0)), "")</f>
        <v/>
      </c>
      <c r="I104" s="222"/>
      <c r="J104" s="247"/>
      <c r="K104" s="245" t="str">
        <f ca="1">IFERROR(INDEX(INDIRECT("'" &amp; 'Warband Sheet'!$E$4 &amp; " Troops'!D$2:D$200"), MATCH($J104, INDIRECT("'" &amp; 'Warband Sheet'!$E$4 &amp; " Troops'!$C$2:$C$200"), 0)), "")</f>
        <v/>
      </c>
      <c r="L104" s="245" t="str">
        <f ca="1">IFERROR(INDEX(INDIRECT("'" &amp; 'Warband Sheet'!$E$4 &amp; " Troops'!E$2:E$200"), MATCH($J104, INDIRECT("'" &amp; 'Warband Sheet'!$E$4 &amp; " Troops'!$C$2:$C$200"), 0)), "")</f>
        <v/>
      </c>
      <c r="M104" s="245" t="str">
        <f ca="1">IFERROR(INDEX(INDIRECT("'" &amp; 'Warband Sheet'!$E$4 &amp; " Troops'!f$2:f$200"), MATCH($J104, INDIRECT("'" &amp; 'Warband Sheet'!$E$4 &amp; " Troops'!$C$2:$C$200"), 0)), "")</f>
        <v/>
      </c>
      <c r="N104" s="245" t="str">
        <f ca="1">IFERROR(INDEX(INDIRECT("'" &amp; 'Warband Sheet'!$E$4 &amp; " Troops'!g$2:g$200"), MATCH($J104, INDIRECT("'" &amp; 'Warband Sheet'!$E$4 &amp; " Troops'!$C$2:$C$200"), 0)), "")</f>
        <v/>
      </c>
      <c r="O104" s="246" t="str">
        <f ca="1">IFERROR(INDEX(INDIRECT("'" &amp; 'Warband Sheet'!$E$4 &amp; " Troops'!i$2:i$200"), MATCH($J104, INDIRECT("'" &amp; 'Warband Sheet'!$E$4 &amp; " Troops'!$C$2:$C$200"), 0)), "")</f>
        <v/>
      </c>
      <c r="P104" s="246" t="str">
        <f ca="1">IFERROR(INDEX(INDIRECT("'" &amp; 'Warband Sheet'!$E$4 &amp; " Troops'!j$2:j$200"), MATCH($J104, INDIRECT("'" &amp; 'Warband Sheet'!$E$4 &amp; " Troops'!$C$2:$C$200"), 0)), "")</f>
        <v/>
      </c>
      <c r="Q104" s="245" t="str">
        <f ca="1">IFERROR(INDEX(INDIRECT("'" &amp; 'Warband Sheet'!$E$4 &amp; " Troops'!k$2:k$200"), MATCH($J104, INDIRECT("'" &amp; 'Warband Sheet'!$E$4 &amp; " Troops'!$C$2:$C$200"), 0)), "")</f>
        <v/>
      </c>
      <c r="R104" s="245"/>
    </row>
    <row r="105" spans="1:18" ht="15.75" x14ac:dyDescent="0.2">
      <c r="A105" s="239" t="str">
        <f t="shared" si="2"/>
        <v/>
      </c>
      <c r="B105" s="240" t="str">
        <f t="shared" si="3"/>
        <v/>
      </c>
      <c r="C105" s="218"/>
      <c r="D105" s="219"/>
      <c r="E105" s="218"/>
      <c r="F105" s="218"/>
      <c r="G105" s="230" t="str">
        <f ca="1">IFERROR(INDEX(INDIRECT("'" &amp; 'Warband Sheet'!E$4 &amp; " Troops'!A$2:A$200"), MATCH(J105, INDIRECT("'" &amp; 'Warband Sheet'!E$4 &amp; " Troops'!C$2:C$200"), 0)), "")</f>
        <v/>
      </c>
      <c r="H105" s="230" t="str">
        <f ca="1">IFERROR(INDEX(INDIRECT("'" &amp; 'Warband Sheet'!$E$4 &amp; " Troops'!B$2:B$200"), MATCH(J105, INDIRECT("'" &amp; 'Warband Sheet'!$E$4 &amp; " Troops'!C$2:C$200"), 0)), "")</f>
        <v/>
      </c>
      <c r="I105" s="222"/>
      <c r="J105" s="247"/>
      <c r="K105" s="245" t="str">
        <f ca="1">IFERROR(INDEX(INDIRECT("'" &amp; 'Warband Sheet'!$E$4 &amp; " Troops'!D$2:D$200"), MATCH($J105, INDIRECT("'" &amp; 'Warband Sheet'!$E$4 &amp; " Troops'!$C$2:$C$200"), 0)), "")</f>
        <v/>
      </c>
      <c r="L105" s="245" t="str">
        <f ca="1">IFERROR(INDEX(INDIRECT("'" &amp; 'Warband Sheet'!$E$4 &amp; " Troops'!E$2:E$200"), MATCH($J105, INDIRECT("'" &amp; 'Warband Sheet'!$E$4 &amp; " Troops'!$C$2:$C$200"), 0)), "")</f>
        <v/>
      </c>
      <c r="M105" s="245" t="str">
        <f ca="1">IFERROR(INDEX(INDIRECT("'" &amp; 'Warband Sheet'!$E$4 &amp; " Troops'!f$2:f$200"), MATCH($J105, INDIRECT("'" &amp; 'Warband Sheet'!$E$4 &amp; " Troops'!$C$2:$C$200"), 0)), "")</f>
        <v/>
      </c>
      <c r="N105" s="245" t="str">
        <f ca="1">IFERROR(INDEX(INDIRECT("'" &amp; 'Warband Sheet'!$E$4 &amp; " Troops'!g$2:g$200"), MATCH($J105, INDIRECT("'" &amp; 'Warband Sheet'!$E$4 &amp; " Troops'!$C$2:$C$200"), 0)), "")</f>
        <v/>
      </c>
      <c r="O105" s="246" t="str">
        <f ca="1">IFERROR(INDEX(INDIRECT("'" &amp; 'Warband Sheet'!$E$4 &amp; " Troops'!i$2:i$200"), MATCH($J105, INDIRECT("'" &amp; 'Warband Sheet'!$E$4 &amp; " Troops'!$C$2:$C$200"), 0)), "")</f>
        <v/>
      </c>
      <c r="P105" s="246" t="str">
        <f ca="1">IFERROR(INDEX(INDIRECT("'" &amp; 'Warband Sheet'!$E$4 &amp; " Troops'!j$2:j$200"), MATCH($J105, INDIRECT("'" &amp; 'Warband Sheet'!$E$4 &amp; " Troops'!$C$2:$C$200"), 0)), "")</f>
        <v/>
      </c>
      <c r="Q105" s="245" t="str">
        <f ca="1">IFERROR(INDEX(INDIRECT("'" &amp; 'Warband Sheet'!$E$4 &amp; " Troops'!k$2:k$200"), MATCH($J105, INDIRECT("'" &amp; 'Warband Sheet'!$E$4 &amp; " Troops'!$C$2:$C$200"), 0)), "")</f>
        <v/>
      </c>
      <c r="R105" s="245"/>
    </row>
    <row r="106" spans="1:18" ht="15.75" x14ac:dyDescent="0.2">
      <c r="A106" s="239" t="str">
        <f t="shared" si="2"/>
        <v/>
      </c>
      <c r="B106" s="240" t="str">
        <f t="shared" si="3"/>
        <v/>
      </c>
      <c r="C106" s="218"/>
      <c r="D106" s="219"/>
      <c r="E106" s="218"/>
      <c r="F106" s="218"/>
      <c r="G106" s="230" t="str">
        <f ca="1">IFERROR(INDEX(INDIRECT("'" &amp; 'Warband Sheet'!E$4 &amp; " Troops'!A$2:A$200"), MATCH(J106, INDIRECT("'" &amp; 'Warband Sheet'!E$4 &amp; " Troops'!C$2:C$200"), 0)), "")</f>
        <v/>
      </c>
      <c r="H106" s="230" t="str">
        <f ca="1">IFERROR(INDEX(INDIRECT("'" &amp; 'Warband Sheet'!$E$4 &amp; " Troops'!B$2:B$200"), MATCH(J106, INDIRECT("'" &amp; 'Warband Sheet'!$E$4 &amp; " Troops'!C$2:C$200"), 0)), "")</f>
        <v/>
      </c>
      <c r="I106" s="222"/>
      <c r="J106" s="247"/>
      <c r="K106" s="245" t="str">
        <f ca="1">IFERROR(INDEX(INDIRECT("'" &amp; 'Warband Sheet'!$E$4 &amp; " Troops'!D$2:D$200"), MATCH($J106, INDIRECT("'" &amp; 'Warband Sheet'!$E$4 &amp; " Troops'!$C$2:$C$200"), 0)), "")</f>
        <v/>
      </c>
      <c r="L106" s="245" t="str">
        <f ca="1">IFERROR(INDEX(INDIRECT("'" &amp; 'Warband Sheet'!$E$4 &amp; " Troops'!E$2:E$200"), MATCH($J106, INDIRECT("'" &amp; 'Warband Sheet'!$E$4 &amp; " Troops'!$C$2:$C$200"), 0)), "")</f>
        <v/>
      </c>
      <c r="M106" s="245" t="str">
        <f ca="1">IFERROR(INDEX(INDIRECT("'" &amp; 'Warband Sheet'!$E$4 &amp; " Troops'!f$2:f$200"), MATCH($J106, INDIRECT("'" &amp; 'Warband Sheet'!$E$4 &amp; " Troops'!$C$2:$C$200"), 0)), "")</f>
        <v/>
      </c>
      <c r="N106" s="245" t="str">
        <f ca="1">IFERROR(INDEX(INDIRECT("'" &amp; 'Warband Sheet'!$E$4 &amp; " Troops'!g$2:g$200"), MATCH($J106, INDIRECT("'" &amp; 'Warband Sheet'!$E$4 &amp; " Troops'!$C$2:$C$200"), 0)), "")</f>
        <v/>
      </c>
      <c r="O106" s="246" t="str">
        <f ca="1">IFERROR(INDEX(INDIRECT("'" &amp; 'Warband Sheet'!$E$4 &amp; " Troops'!i$2:i$200"), MATCH($J106, INDIRECT("'" &amp; 'Warband Sheet'!$E$4 &amp; " Troops'!$C$2:$C$200"), 0)), "")</f>
        <v/>
      </c>
      <c r="P106" s="246" t="str">
        <f ca="1">IFERROR(INDEX(INDIRECT("'" &amp; 'Warband Sheet'!$E$4 &amp; " Troops'!j$2:j$200"), MATCH($J106, INDIRECT("'" &amp; 'Warband Sheet'!$E$4 &amp; " Troops'!$C$2:$C$200"), 0)), "")</f>
        <v/>
      </c>
      <c r="Q106" s="245" t="str">
        <f ca="1">IFERROR(INDEX(INDIRECT("'" &amp; 'Warband Sheet'!$E$4 &amp; " Troops'!k$2:k$200"), MATCH($J106, INDIRECT("'" &amp; 'Warband Sheet'!$E$4 &amp; " Troops'!$C$2:$C$200"), 0)), "")</f>
        <v/>
      </c>
      <c r="R106" s="245"/>
    </row>
    <row r="107" spans="1:18" ht="15.75" x14ac:dyDescent="0.2">
      <c r="A107" s="239" t="str">
        <f t="shared" si="2"/>
        <v/>
      </c>
      <c r="B107" s="240" t="str">
        <f t="shared" si="3"/>
        <v/>
      </c>
      <c r="C107" s="218"/>
      <c r="D107" s="219"/>
      <c r="E107" s="218"/>
      <c r="F107" s="218"/>
      <c r="G107" s="230" t="str">
        <f ca="1">IFERROR(INDEX(INDIRECT("'" &amp; 'Warband Sheet'!E$4 &amp; " Troops'!A$2:A$200"), MATCH(J107, INDIRECT("'" &amp; 'Warband Sheet'!E$4 &amp; " Troops'!C$2:C$200"), 0)), "")</f>
        <v/>
      </c>
      <c r="H107" s="230" t="str">
        <f ca="1">IFERROR(INDEX(INDIRECT("'" &amp; 'Warband Sheet'!$E$4 &amp; " Troops'!B$2:B$200"), MATCH(J107, INDIRECT("'" &amp; 'Warband Sheet'!$E$4 &amp; " Troops'!C$2:C$200"), 0)), "")</f>
        <v/>
      </c>
      <c r="I107" s="222"/>
      <c r="J107" s="247"/>
      <c r="K107" s="245" t="str">
        <f ca="1">IFERROR(INDEX(INDIRECT("'" &amp; 'Warband Sheet'!$E$4 &amp; " Troops'!D$2:D$200"), MATCH($J107, INDIRECT("'" &amp; 'Warband Sheet'!$E$4 &amp; " Troops'!$C$2:$C$200"), 0)), "")</f>
        <v/>
      </c>
      <c r="L107" s="245" t="str">
        <f ca="1">IFERROR(INDEX(INDIRECT("'" &amp; 'Warband Sheet'!$E$4 &amp; " Troops'!E$2:E$200"), MATCH($J107, INDIRECT("'" &amp; 'Warband Sheet'!$E$4 &amp; " Troops'!$C$2:$C$200"), 0)), "")</f>
        <v/>
      </c>
      <c r="M107" s="245" t="str">
        <f ca="1">IFERROR(INDEX(INDIRECT("'" &amp; 'Warband Sheet'!$E$4 &amp; " Troops'!f$2:f$200"), MATCH($J107, INDIRECT("'" &amp; 'Warband Sheet'!$E$4 &amp; " Troops'!$C$2:$C$200"), 0)), "")</f>
        <v/>
      </c>
      <c r="N107" s="245" t="str">
        <f ca="1">IFERROR(INDEX(INDIRECT("'" &amp; 'Warband Sheet'!$E$4 &amp; " Troops'!g$2:g$200"), MATCH($J107, INDIRECT("'" &amp; 'Warband Sheet'!$E$4 &amp; " Troops'!$C$2:$C$200"), 0)), "")</f>
        <v/>
      </c>
      <c r="O107" s="246" t="str">
        <f ca="1">IFERROR(INDEX(INDIRECT("'" &amp; 'Warband Sheet'!$E$4 &amp; " Troops'!i$2:i$200"), MATCH($J107, INDIRECT("'" &amp; 'Warband Sheet'!$E$4 &amp; " Troops'!$C$2:$C$200"), 0)), "")</f>
        <v/>
      </c>
      <c r="P107" s="246" t="str">
        <f ca="1">IFERROR(INDEX(INDIRECT("'" &amp; 'Warband Sheet'!$E$4 &amp; " Troops'!j$2:j$200"), MATCH($J107, INDIRECT("'" &amp; 'Warband Sheet'!$E$4 &amp; " Troops'!$C$2:$C$200"), 0)), "")</f>
        <v/>
      </c>
      <c r="Q107" s="245" t="str">
        <f ca="1">IFERROR(INDEX(INDIRECT("'" &amp; 'Warband Sheet'!$E$4 &amp; " Troops'!k$2:k$200"), MATCH($J107, INDIRECT("'" &amp; 'Warband Sheet'!$E$4 &amp; " Troops'!$C$2:$C$200"), 0)), "")</f>
        <v/>
      </c>
      <c r="R107" s="245"/>
    </row>
    <row r="108" spans="1:18" ht="15.75" x14ac:dyDescent="0.2">
      <c r="A108" s="239" t="str">
        <f t="shared" si="2"/>
        <v/>
      </c>
      <c r="B108" s="240" t="str">
        <f t="shared" si="3"/>
        <v/>
      </c>
      <c r="C108" s="218"/>
      <c r="D108" s="219"/>
      <c r="E108" s="218"/>
      <c r="F108" s="218"/>
      <c r="G108" s="230" t="str">
        <f ca="1">IFERROR(INDEX(INDIRECT("'" &amp; 'Warband Sheet'!E$4 &amp; " Troops'!A$2:A$200"), MATCH(J108, INDIRECT("'" &amp; 'Warband Sheet'!E$4 &amp; " Troops'!C$2:C$200"), 0)), "")</f>
        <v/>
      </c>
      <c r="H108" s="230" t="str">
        <f ca="1">IFERROR(INDEX(INDIRECT("'" &amp; 'Warband Sheet'!$E$4 &amp; " Troops'!B$2:B$200"), MATCH(J108, INDIRECT("'" &amp; 'Warband Sheet'!$E$4 &amp; " Troops'!C$2:C$200"), 0)), "")</f>
        <v/>
      </c>
      <c r="I108" s="222"/>
      <c r="J108" s="247"/>
      <c r="K108" s="245" t="str">
        <f ca="1">IFERROR(INDEX(INDIRECT("'" &amp; 'Warband Sheet'!$E$4 &amp; " Troops'!D$2:D$200"), MATCH($J108, INDIRECT("'" &amp; 'Warband Sheet'!$E$4 &amp; " Troops'!$C$2:$C$200"), 0)), "")</f>
        <v/>
      </c>
      <c r="L108" s="245" t="str">
        <f ca="1">IFERROR(INDEX(INDIRECT("'" &amp; 'Warband Sheet'!$E$4 &amp; " Troops'!E$2:E$200"), MATCH($J108, INDIRECT("'" &amp; 'Warband Sheet'!$E$4 &amp; " Troops'!$C$2:$C$200"), 0)), "")</f>
        <v/>
      </c>
      <c r="M108" s="245" t="str">
        <f ca="1">IFERROR(INDEX(INDIRECT("'" &amp; 'Warband Sheet'!$E$4 &amp; " Troops'!f$2:f$200"), MATCH($J108, INDIRECT("'" &amp; 'Warband Sheet'!$E$4 &amp; " Troops'!$C$2:$C$200"), 0)), "")</f>
        <v/>
      </c>
      <c r="N108" s="245" t="str">
        <f ca="1">IFERROR(INDEX(INDIRECT("'" &amp; 'Warband Sheet'!$E$4 &amp; " Troops'!g$2:g$200"), MATCH($J108, INDIRECT("'" &amp; 'Warband Sheet'!$E$4 &amp; " Troops'!$C$2:$C$200"), 0)), "")</f>
        <v/>
      </c>
      <c r="O108" s="246" t="str">
        <f ca="1">IFERROR(INDEX(INDIRECT("'" &amp; 'Warband Sheet'!$E$4 &amp; " Troops'!i$2:i$200"), MATCH($J108, INDIRECT("'" &amp; 'Warband Sheet'!$E$4 &amp; " Troops'!$C$2:$C$200"), 0)), "")</f>
        <v/>
      </c>
      <c r="P108" s="246" t="str">
        <f ca="1">IFERROR(INDEX(INDIRECT("'" &amp; 'Warband Sheet'!$E$4 &amp; " Troops'!j$2:j$200"), MATCH($J108, INDIRECT("'" &amp; 'Warband Sheet'!$E$4 &amp; " Troops'!$C$2:$C$200"), 0)), "")</f>
        <v/>
      </c>
      <c r="Q108" s="245" t="str">
        <f ca="1">IFERROR(INDEX(INDIRECT("'" &amp; 'Warband Sheet'!$E$4 &amp; " Troops'!k$2:k$200"), MATCH($J108, INDIRECT("'" &amp; 'Warband Sheet'!$E$4 &amp; " Troops'!$C$2:$C$200"), 0)), "")</f>
        <v/>
      </c>
      <c r="R108" s="245"/>
    </row>
    <row r="109" spans="1:18" ht="15.75" x14ac:dyDescent="0.2">
      <c r="A109" s="239" t="str">
        <f t="shared" si="2"/>
        <v/>
      </c>
      <c r="B109" s="240" t="str">
        <f t="shared" si="3"/>
        <v/>
      </c>
      <c r="C109" s="218"/>
      <c r="D109" s="219"/>
      <c r="E109" s="218"/>
      <c r="F109" s="218"/>
      <c r="G109" s="230" t="str">
        <f ca="1">IFERROR(INDEX(INDIRECT("'" &amp; 'Warband Sheet'!E$4 &amp; " Troops'!A$2:A$200"), MATCH(J109, INDIRECT("'" &amp; 'Warband Sheet'!E$4 &amp; " Troops'!C$2:C$200"), 0)), "")</f>
        <v/>
      </c>
      <c r="H109" s="230" t="str">
        <f ca="1">IFERROR(INDEX(INDIRECT("'" &amp; 'Warband Sheet'!$E$4 &amp; " Troops'!B$2:B$200"), MATCH(J109, INDIRECT("'" &amp; 'Warband Sheet'!$E$4 &amp; " Troops'!C$2:C$200"), 0)), "")</f>
        <v/>
      </c>
      <c r="I109" s="222"/>
      <c r="J109" s="247"/>
      <c r="K109" s="245" t="str">
        <f ca="1">IFERROR(INDEX(INDIRECT("'" &amp; 'Warband Sheet'!$E$4 &amp; " Troops'!D$2:D$200"), MATCH($J109, INDIRECT("'" &amp; 'Warband Sheet'!$E$4 &amp; " Troops'!$C$2:$C$200"), 0)), "")</f>
        <v/>
      </c>
      <c r="L109" s="245" t="str">
        <f ca="1">IFERROR(INDEX(INDIRECT("'" &amp; 'Warband Sheet'!$E$4 &amp; " Troops'!E$2:E$200"), MATCH($J109, INDIRECT("'" &amp; 'Warband Sheet'!$E$4 &amp; " Troops'!$C$2:$C$200"), 0)), "")</f>
        <v/>
      </c>
      <c r="M109" s="245" t="str">
        <f ca="1">IFERROR(INDEX(INDIRECT("'" &amp; 'Warband Sheet'!$E$4 &amp; " Troops'!f$2:f$200"), MATCH($J109, INDIRECT("'" &amp; 'Warband Sheet'!$E$4 &amp; " Troops'!$C$2:$C$200"), 0)), "")</f>
        <v/>
      </c>
      <c r="N109" s="245" t="str">
        <f ca="1">IFERROR(INDEX(INDIRECT("'" &amp; 'Warband Sheet'!$E$4 &amp; " Troops'!g$2:g$200"), MATCH($J109, INDIRECT("'" &amp; 'Warband Sheet'!$E$4 &amp; " Troops'!$C$2:$C$200"), 0)), "")</f>
        <v/>
      </c>
      <c r="O109" s="246" t="str">
        <f ca="1">IFERROR(INDEX(INDIRECT("'" &amp; 'Warband Sheet'!$E$4 &amp; " Troops'!i$2:i$200"), MATCH($J109, INDIRECT("'" &amp; 'Warband Sheet'!$E$4 &amp; " Troops'!$C$2:$C$200"), 0)), "")</f>
        <v/>
      </c>
      <c r="P109" s="246" t="str">
        <f ca="1">IFERROR(INDEX(INDIRECT("'" &amp; 'Warband Sheet'!$E$4 &amp; " Troops'!j$2:j$200"), MATCH($J109, INDIRECT("'" &amp; 'Warband Sheet'!$E$4 &amp; " Troops'!$C$2:$C$200"), 0)), "")</f>
        <v/>
      </c>
      <c r="Q109" s="245" t="str">
        <f ca="1">IFERROR(INDEX(INDIRECT("'" &amp; 'Warband Sheet'!$E$4 &amp; " Troops'!k$2:k$200"), MATCH($J109, INDIRECT("'" &amp; 'Warband Sheet'!$E$4 &amp; " Troops'!$C$2:$C$200"), 0)), "")</f>
        <v/>
      </c>
      <c r="R109" s="245"/>
    </row>
    <row r="110" spans="1:18" ht="15.75" x14ac:dyDescent="0.2">
      <c r="A110" s="239" t="str">
        <f t="shared" si="2"/>
        <v/>
      </c>
      <c r="B110" s="240" t="str">
        <f t="shared" si="3"/>
        <v/>
      </c>
      <c r="C110" s="218"/>
      <c r="D110" s="219"/>
      <c r="E110" s="218"/>
      <c r="F110" s="218"/>
      <c r="G110" s="230" t="str">
        <f ca="1">IFERROR(INDEX(INDIRECT("'" &amp; 'Warband Sheet'!E$4 &amp; " Troops'!A$2:A$200"), MATCH(J110, INDIRECT("'" &amp; 'Warband Sheet'!E$4 &amp; " Troops'!C$2:C$200"), 0)), "")</f>
        <v/>
      </c>
      <c r="H110" s="230" t="str">
        <f ca="1">IFERROR(INDEX(INDIRECT("'" &amp; 'Warband Sheet'!$E$4 &amp; " Troops'!B$2:B$200"), MATCH(J110, INDIRECT("'" &amp; 'Warband Sheet'!$E$4 &amp; " Troops'!C$2:C$200"), 0)), "")</f>
        <v/>
      </c>
      <c r="I110" s="222"/>
      <c r="J110" s="247"/>
      <c r="K110" s="245" t="str">
        <f ca="1">IFERROR(INDEX(INDIRECT("'" &amp; 'Warband Sheet'!$E$4 &amp; " Troops'!D$2:D$200"), MATCH($J110, INDIRECT("'" &amp; 'Warband Sheet'!$E$4 &amp; " Troops'!$C$2:$C$200"), 0)), "")</f>
        <v/>
      </c>
      <c r="L110" s="245" t="str">
        <f ca="1">IFERROR(INDEX(INDIRECT("'" &amp; 'Warband Sheet'!$E$4 &amp; " Troops'!E$2:E$200"), MATCH($J110, INDIRECT("'" &amp; 'Warband Sheet'!$E$4 &amp; " Troops'!$C$2:$C$200"), 0)), "")</f>
        <v/>
      </c>
      <c r="M110" s="245" t="str">
        <f ca="1">IFERROR(INDEX(INDIRECT("'" &amp; 'Warband Sheet'!$E$4 &amp; " Troops'!f$2:f$200"), MATCH($J110, INDIRECT("'" &amp; 'Warband Sheet'!$E$4 &amp; " Troops'!$C$2:$C$200"), 0)), "")</f>
        <v/>
      </c>
      <c r="N110" s="245" t="str">
        <f ca="1">IFERROR(INDEX(INDIRECT("'" &amp; 'Warband Sheet'!$E$4 &amp; " Troops'!g$2:g$200"), MATCH($J110, INDIRECT("'" &amp; 'Warband Sheet'!$E$4 &amp; " Troops'!$C$2:$C$200"), 0)), "")</f>
        <v/>
      </c>
      <c r="O110" s="246" t="str">
        <f ca="1">IFERROR(INDEX(INDIRECT("'" &amp; 'Warband Sheet'!$E$4 &amp; " Troops'!i$2:i$200"), MATCH($J110, INDIRECT("'" &amp; 'Warband Sheet'!$E$4 &amp; " Troops'!$C$2:$C$200"), 0)), "")</f>
        <v/>
      </c>
      <c r="P110" s="246" t="str">
        <f ca="1">IFERROR(INDEX(INDIRECT("'" &amp; 'Warband Sheet'!$E$4 &amp; " Troops'!j$2:j$200"), MATCH($J110, INDIRECT("'" &amp; 'Warband Sheet'!$E$4 &amp; " Troops'!$C$2:$C$200"), 0)), "")</f>
        <v/>
      </c>
      <c r="Q110" s="245" t="str">
        <f ca="1">IFERROR(INDEX(INDIRECT("'" &amp; 'Warband Sheet'!$E$4 &amp; " Troops'!k$2:k$200"), MATCH($J110, INDIRECT("'" &amp; 'Warband Sheet'!$E$4 &amp; " Troops'!$C$2:$C$200"), 0)), "")</f>
        <v/>
      </c>
      <c r="R110" s="245"/>
    </row>
    <row r="111" spans="1:18" ht="15.75" x14ac:dyDescent="0.2">
      <c r="A111" s="239" t="str">
        <f t="shared" si="2"/>
        <v/>
      </c>
      <c r="B111" s="240" t="str">
        <f t="shared" si="3"/>
        <v/>
      </c>
      <c r="C111" s="218"/>
      <c r="D111" s="219"/>
      <c r="E111" s="218"/>
      <c r="F111" s="218"/>
      <c r="G111" s="230" t="str">
        <f ca="1">IFERROR(INDEX(INDIRECT("'" &amp; 'Warband Sheet'!E$4 &amp; " Troops'!A$2:A$200"), MATCH(J111, INDIRECT("'" &amp; 'Warband Sheet'!E$4 &amp; " Troops'!C$2:C$200"), 0)), "")</f>
        <v/>
      </c>
      <c r="H111" s="230" t="str">
        <f ca="1">IFERROR(INDEX(INDIRECT("'" &amp; 'Warband Sheet'!$E$4 &amp; " Troops'!B$2:B$200"), MATCH(J111, INDIRECT("'" &amp; 'Warband Sheet'!$E$4 &amp; " Troops'!C$2:C$200"), 0)), "")</f>
        <v/>
      </c>
      <c r="I111" s="222"/>
      <c r="J111" s="247"/>
      <c r="K111" s="245" t="str">
        <f ca="1">IFERROR(INDEX(INDIRECT("'" &amp; 'Warband Sheet'!$E$4 &amp; " Troops'!D$2:D$200"), MATCH($J111, INDIRECT("'" &amp; 'Warband Sheet'!$E$4 &amp; " Troops'!$C$2:$C$200"), 0)), "")</f>
        <v/>
      </c>
      <c r="L111" s="245" t="str">
        <f ca="1">IFERROR(INDEX(INDIRECT("'" &amp; 'Warband Sheet'!$E$4 &amp; " Troops'!E$2:E$200"), MATCH($J111, INDIRECT("'" &amp; 'Warband Sheet'!$E$4 &amp; " Troops'!$C$2:$C$200"), 0)), "")</f>
        <v/>
      </c>
      <c r="M111" s="245" t="str">
        <f ca="1">IFERROR(INDEX(INDIRECT("'" &amp; 'Warband Sheet'!$E$4 &amp; " Troops'!f$2:f$200"), MATCH($J111, INDIRECT("'" &amp; 'Warband Sheet'!$E$4 &amp; " Troops'!$C$2:$C$200"), 0)), "")</f>
        <v/>
      </c>
      <c r="N111" s="245" t="str">
        <f ca="1">IFERROR(INDEX(INDIRECT("'" &amp; 'Warband Sheet'!$E$4 &amp; " Troops'!g$2:g$200"), MATCH($J111, INDIRECT("'" &amp; 'Warband Sheet'!$E$4 &amp; " Troops'!$C$2:$C$200"), 0)), "")</f>
        <v/>
      </c>
      <c r="O111" s="246" t="str">
        <f ca="1">IFERROR(INDEX(INDIRECT("'" &amp; 'Warband Sheet'!$E$4 &amp; " Troops'!i$2:i$200"), MATCH($J111, INDIRECT("'" &amp; 'Warband Sheet'!$E$4 &amp; " Troops'!$C$2:$C$200"), 0)), "")</f>
        <v/>
      </c>
      <c r="P111" s="246" t="str">
        <f ca="1">IFERROR(INDEX(INDIRECT("'" &amp; 'Warband Sheet'!$E$4 &amp; " Troops'!j$2:j$200"), MATCH($J111, INDIRECT("'" &amp; 'Warband Sheet'!$E$4 &amp; " Troops'!$C$2:$C$200"), 0)), "")</f>
        <v/>
      </c>
      <c r="Q111" s="245" t="str">
        <f ca="1">IFERROR(INDEX(INDIRECT("'" &amp; 'Warband Sheet'!$E$4 &amp; " Troops'!k$2:k$200"), MATCH($J111, INDIRECT("'" &amp; 'Warband Sheet'!$E$4 &amp; " Troops'!$C$2:$C$200"), 0)), "")</f>
        <v/>
      </c>
      <c r="R111" s="245"/>
    </row>
    <row r="112" spans="1:18" ht="15.75" x14ac:dyDescent="0.2">
      <c r="A112" s="239" t="str">
        <f t="shared" si="2"/>
        <v/>
      </c>
      <c r="B112" s="240" t="str">
        <f t="shared" si="3"/>
        <v/>
      </c>
      <c r="C112" s="218"/>
      <c r="D112" s="219"/>
      <c r="E112" s="218"/>
      <c r="F112" s="218"/>
      <c r="G112" s="230" t="str">
        <f ca="1">IFERROR(INDEX(INDIRECT("'" &amp; 'Warband Sheet'!E$4 &amp; " Troops'!A$2:A$200"), MATCH(J112, INDIRECT("'" &amp; 'Warband Sheet'!E$4 &amp; " Troops'!C$2:C$200"), 0)), "")</f>
        <v/>
      </c>
      <c r="H112" s="230" t="str">
        <f ca="1">IFERROR(INDEX(INDIRECT("'" &amp; 'Warband Sheet'!$E$4 &amp; " Troops'!B$2:B$200"), MATCH(J112, INDIRECT("'" &amp; 'Warband Sheet'!$E$4 &amp; " Troops'!C$2:C$200"), 0)), "")</f>
        <v/>
      </c>
      <c r="I112" s="222"/>
      <c r="J112" s="247"/>
      <c r="K112" s="245" t="str">
        <f ca="1">IFERROR(INDEX(INDIRECT("'" &amp; 'Warband Sheet'!$E$4 &amp; " Troops'!D$2:D$200"), MATCH($J112, INDIRECT("'" &amp; 'Warband Sheet'!$E$4 &amp; " Troops'!$C$2:$C$200"), 0)), "")</f>
        <v/>
      </c>
      <c r="L112" s="245" t="str">
        <f ca="1">IFERROR(INDEX(INDIRECT("'" &amp; 'Warband Sheet'!$E$4 &amp; " Troops'!E$2:E$200"), MATCH($J112, INDIRECT("'" &amp; 'Warband Sheet'!$E$4 &amp; " Troops'!$C$2:$C$200"), 0)), "")</f>
        <v/>
      </c>
      <c r="M112" s="245" t="str">
        <f ca="1">IFERROR(INDEX(INDIRECT("'" &amp; 'Warband Sheet'!$E$4 &amp; " Troops'!f$2:f$200"), MATCH($J112, INDIRECT("'" &amp; 'Warband Sheet'!$E$4 &amp; " Troops'!$C$2:$C$200"), 0)), "")</f>
        <v/>
      </c>
      <c r="N112" s="245" t="str">
        <f ca="1">IFERROR(INDEX(INDIRECT("'" &amp; 'Warband Sheet'!$E$4 &amp; " Troops'!g$2:g$200"), MATCH($J112, INDIRECT("'" &amp; 'Warband Sheet'!$E$4 &amp; " Troops'!$C$2:$C$200"), 0)), "")</f>
        <v/>
      </c>
      <c r="O112" s="246" t="str">
        <f ca="1">IFERROR(INDEX(INDIRECT("'" &amp; 'Warband Sheet'!$E$4 &amp; " Troops'!i$2:i$200"), MATCH($J112, INDIRECT("'" &amp; 'Warband Sheet'!$E$4 &amp; " Troops'!$C$2:$C$200"), 0)), "")</f>
        <v/>
      </c>
      <c r="P112" s="246" t="str">
        <f ca="1">IFERROR(INDEX(INDIRECT("'" &amp; 'Warband Sheet'!$E$4 &amp; " Troops'!j$2:j$200"), MATCH($J112, INDIRECT("'" &amp; 'Warband Sheet'!$E$4 &amp; " Troops'!$C$2:$C$200"), 0)), "")</f>
        <v/>
      </c>
      <c r="Q112" s="245" t="str">
        <f ca="1">IFERROR(INDEX(INDIRECT("'" &amp; 'Warband Sheet'!$E$4 &amp; " Troops'!k$2:k$200"), MATCH($J112, INDIRECT("'" &amp; 'Warband Sheet'!$E$4 &amp; " Troops'!$C$2:$C$200"), 0)), "")</f>
        <v/>
      </c>
      <c r="R112" s="245"/>
    </row>
    <row r="113" spans="1:18" ht="15.75" x14ac:dyDescent="0.2">
      <c r="A113" s="239" t="str">
        <f t="shared" si="2"/>
        <v/>
      </c>
      <c r="B113" s="240" t="str">
        <f t="shared" si="3"/>
        <v/>
      </c>
      <c r="C113" s="218"/>
      <c r="D113" s="219"/>
      <c r="E113" s="218"/>
      <c r="F113" s="218"/>
      <c r="G113" s="230" t="str">
        <f ca="1">IFERROR(INDEX(INDIRECT("'" &amp; 'Warband Sheet'!E$4 &amp; " Troops'!A$2:A$200"), MATCH(J113, INDIRECT("'" &amp; 'Warband Sheet'!E$4 &amp; " Troops'!C$2:C$200"), 0)), "")</f>
        <v/>
      </c>
      <c r="H113" s="230" t="str">
        <f ca="1">IFERROR(INDEX(INDIRECT("'" &amp; 'Warband Sheet'!$E$4 &amp; " Troops'!B$2:B$200"), MATCH(J113, INDIRECT("'" &amp; 'Warband Sheet'!$E$4 &amp; " Troops'!C$2:C$200"), 0)), "")</f>
        <v/>
      </c>
      <c r="I113" s="222"/>
      <c r="J113" s="247"/>
      <c r="K113" s="245" t="str">
        <f ca="1">IFERROR(INDEX(INDIRECT("'" &amp; 'Warband Sheet'!$E$4 &amp; " Troops'!D$2:D$200"), MATCH($J113, INDIRECT("'" &amp; 'Warband Sheet'!$E$4 &amp; " Troops'!$C$2:$C$200"), 0)), "")</f>
        <v/>
      </c>
      <c r="L113" s="245" t="str">
        <f ca="1">IFERROR(INDEX(INDIRECT("'" &amp; 'Warband Sheet'!$E$4 &amp; " Troops'!E$2:E$200"), MATCH($J113, INDIRECT("'" &amp; 'Warband Sheet'!$E$4 &amp; " Troops'!$C$2:$C$200"), 0)), "")</f>
        <v/>
      </c>
      <c r="M113" s="245" t="str">
        <f ca="1">IFERROR(INDEX(INDIRECT("'" &amp; 'Warband Sheet'!$E$4 &amp; " Troops'!f$2:f$200"), MATCH($J113, INDIRECT("'" &amp; 'Warband Sheet'!$E$4 &amp; " Troops'!$C$2:$C$200"), 0)), "")</f>
        <v/>
      </c>
      <c r="N113" s="245" t="str">
        <f ca="1">IFERROR(INDEX(INDIRECT("'" &amp; 'Warband Sheet'!$E$4 &amp; " Troops'!g$2:g$200"), MATCH($J113, INDIRECT("'" &amp; 'Warband Sheet'!$E$4 &amp; " Troops'!$C$2:$C$200"), 0)), "")</f>
        <v/>
      </c>
      <c r="O113" s="246" t="str">
        <f ca="1">IFERROR(INDEX(INDIRECT("'" &amp; 'Warband Sheet'!$E$4 &amp; " Troops'!i$2:i$200"), MATCH($J113, INDIRECT("'" &amp; 'Warband Sheet'!$E$4 &amp; " Troops'!$C$2:$C$200"), 0)), "")</f>
        <v/>
      </c>
      <c r="P113" s="246" t="str">
        <f ca="1">IFERROR(INDEX(INDIRECT("'" &amp; 'Warband Sheet'!$E$4 &amp; " Troops'!j$2:j$200"), MATCH($J113, INDIRECT("'" &amp; 'Warband Sheet'!$E$4 &amp; " Troops'!$C$2:$C$200"), 0)), "")</f>
        <v/>
      </c>
      <c r="Q113" s="245" t="str">
        <f ca="1">IFERROR(INDEX(INDIRECT("'" &amp; 'Warband Sheet'!$E$4 &amp; " Troops'!k$2:k$200"), MATCH($J113, INDIRECT("'" &amp; 'Warband Sheet'!$E$4 &amp; " Troops'!$C$2:$C$200"), 0)), "")</f>
        <v/>
      </c>
      <c r="R113" s="245"/>
    </row>
    <row r="114" spans="1:18" ht="15.75" x14ac:dyDescent="0.2">
      <c r="A114" s="239" t="str">
        <f t="shared" si="2"/>
        <v/>
      </c>
      <c r="B114" s="240" t="str">
        <f t="shared" si="3"/>
        <v/>
      </c>
      <c r="C114" s="218"/>
      <c r="D114" s="219"/>
      <c r="E114" s="218"/>
      <c r="F114" s="218"/>
      <c r="G114" s="230" t="str">
        <f ca="1">IFERROR(INDEX(INDIRECT("'" &amp; 'Warband Sheet'!E$4 &amp; " Troops'!A$2:A$200"), MATCH(J114, INDIRECT("'" &amp; 'Warband Sheet'!E$4 &amp; " Troops'!C$2:C$200"), 0)), "")</f>
        <v/>
      </c>
      <c r="H114" s="230" t="str">
        <f ca="1">IFERROR(INDEX(INDIRECT("'" &amp; 'Warband Sheet'!$E$4 &amp; " Troops'!B$2:B$200"), MATCH(J114, INDIRECT("'" &amp; 'Warband Sheet'!$E$4 &amp; " Troops'!C$2:C$200"), 0)), "")</f>
        <v/>
      </c>
      <c r="I114" s="222"/>
      <c r="J114" s="247"/>
      <c r="K114" s="245" t="str">
        <f ca="1">IFERROR(INDEX(INDIRECT("'" &amp; 'Warband Sheet'!$E$4 &amp; " Troops'!D$2:D$200"), MATCH($J114, INDIRECT("'" &amp; 'Warband Sheet'!$E$4 &amp; " Troops'!$C$2:$C$200"), 0)), "")</f>
        <v/>
      </c>
      <c r="L114" s="245" t="str">
        <f ca="1">IFERROR(INDEX(INDIRECT("'" &amp; 'Warband Sheet'!$E$4 &amp; " Troops'!E$2:E$200"), MATCH($J114, INDIRECT("'" &amp; 'Warband Sheet'!$E$4 &amp; " Troops'!$C$2:$C$200"), 0)), "")</f>
        <v/>
      </c>
      <c r="M114" s="245" t="str">
        <f ca="1">IFERROR(INDEX(INDIRECT("'" &amp; 'Warband Sheet'!$E$4 &amp; " Troops'!f$2:f$200"), MATCH($J114, INDIRECT("'" &amp; 'Warband Sheet'!$E$4 &amp; " Troops'!$C$2:$C$200"), 0)), "")</f>
        <v/>
      </c>
      <c r="N114" s="245" t="str">
        <f ca="1">IFERROR(INDEX(INDIRECT("'" &amp; 'Warband Sheet'!$E$4 &amp; " Troops'!g$2:g$200"), MATCH($J114, INDIRECT("'" &amp; 'Warband Sheet'!$E$4 &amp; " Troops'!$C$2:$C$200"), 0)), "")</f>
        <v/>
      </c>
      <c r="O114" s="246" t="str">
        <f ca="1">IFERROR(INDEX(INDIRECT("'" &amp; 'Warband Sheet'!$E$4 &amp; " Troops'!i$2:i$200"), MATCH($J114, INDIRECT("'" &amp; 'Warband Sheet'!$E$4 &amp; " Troops'!$C$2:$C$200"), 0)), "")</f>
        <v/>
      </c>
      <c r="P114" s="246" t="str">
        <f ca="1">IFERROR(INDEX(INDIRECT("'" &amp; 'Warband Sheet'!$E$4 &amp; " Troops'!j$2:j$200"), MATCH($J114, INDIRECT("'" &amp; 'Warband Sheet'!$E$4 &amp; " Troops'!$C$2:$C$200"), 0)), "")</f>
        <v/>
      </c>
      <c r="Q114" s="245" t="str">
        <f ca="1">IFERROR(INDEX(INDIRECT("'" &amp; 'Warband Sheet'!$E$4 &amp; " Troops'!k$2:k$200"), MATCH($J114, INDIRECT("'" &amp; 'Warband Sheet'!$E$4 &amp; " Troops'!$C$2:$C$200"), 0)), "")</f>
        <v/>
      </c>
      <c r="R114" s="245"/>
    </row>
    <row r="115" spans="1:18" ht="15.75" x14ac:dyDescent="0.2">
      <c r="A115" s="239" t="str">
        <f t="shared" si="2"/>
        <v/>
      </c>
      <c r="B115" s="240" t="str">
        <f t="shared" si="3"/>
        <v/>
      </c>
      <c r="C115" s="218"/>
      <c r="D115" s="219"/>
      <c r="E115" s="218"/>
      <c r="F115" s="218"/>
      <c r="G115" s="230" t="str">
        <f ca="1">IFERROR(INDEX(INDIRECT("'" &amp; 'Warband Sheet'!E$4 &amp; " Troops'!A$2:A$200"), MATCH(J115, INDIRECT("'" &amp; 'Warband Sheet'!E$4 &amp; " Troops'!C$2:C$200"), 0)), "")</f>
        <v/>
      </c>
      <c r="H115" s="230" t="str">
        <f ca="1">IFERROR(INDEX(INDIRECT("'" &amp; 'Warband Sheet'!$E$4 &amp; " Troops'!B$2:B$200"), MATCH(J115, INDIRECT("'" &amp; 'Warband Sheet'!$E$4 &amp; " Troops'!C$2:C$200"), 0)), "")</f>
        <v/>
      </c>
      <c r="I115" s="222"/>
      <c r="J115" s="247"/>
      <c r="K115" s="245" t="str">
        <f ca="1">IFERROR(INDEX(INDIRECT("'" &amp; 'Warband Sheet'!$E$4 &amp; " Troops'!D$2:D$200"), MATCH($J115, INDIRECT("'" &amp; 'Warband Sheet'!$E$4 &amp; " Troops'!$C$2:$C$200"), 0)), "")</f>
        <v/>
      </c>
      <c r="L115" s="245" t="str">
        <f ca="1">IFERROR(INDEX(INDIRECT("'" &amp; 'Warband Sheet'!$E$4 &amp; " Troops'!E$2:E$200"), MATCH($J115, INDIRECT("'" &amp; 'Warband Sheet'!$E$4 &amp; " Troops'!$C$2:$C$200"), 0)), "")</f>
        <v/>
      </c>
      <c r="M115" s="245" t="str">
        <f ca="1">IFERROR(INDEX(INDIRECT("'" &amp; 'Warband Sheet'!$E$4 &amp; " Troops'!f$2:f$200"), MATCH($J115, INDIRECT("'" &amp; 'Warband Sheet'!$E$4 &amp; " Troops'!$C$2:$C$200"), 0)), "")</f>
        <v/>
      </c>
      <c r="N115" s="245" t="str">
        <f ca="1">IFERROR(INDEX(INDIRECT("'" &amp; 'Warband Sheet'!$E$4 &amp; " Troops'!g$2:g$200"), MATCH($J115, INDIRECT("'" &amp; 'Warband Sheet'!$E$4 &amp; " Troops'!$C$2:$C$200"), 0)), "")</f>
        <v/>
      </c>
      <c r="O115" s="246" t="str">
        <f ca="1">IFERROR(INDEX(INDIRECT("'" &amp; 'Warband Sheet'!$E$4 &amp; " Troops'!i$2:i$200"), MATCH($J115, INDIRECT("'" &amp; 'Warband Sheet'!$E$4 &amp; " Troops'!$C$2:$C$200"), 0)), "")</f>
        <v/>
      </c>
      <c r="P115" s="246" t="str">
        <f ca="1">IFERROR(INDEX(INDIRECT("'" &amp; 'Warband Sheet'!$E$4 &amp; " Troops'!j$2:j$200"), MATCH($J115, INDIRECT("'" &amp; 'Warband Sheet'!$E$4 &amp; " Troops'!$C$2:$C$200"), 0)), "")</f>
        <v/>
      </c>
      <c r="Q115" s="245" t="str">
        <f ca="1">IFERROR(INDEX(INDIRECT("'" &amp; 'Warband Sheet'!$E$4 &amp; " Troops'!k$2:k$200"), MATCH($J115, INDIRECT("'" &amp; 'Warband Sheet'!$E$4 &amp; " Troops'!$C$2:$C$200"), 0)), "")</f>
        <v/>
      </c>
      <c r="R115" s="245"/>
    </row>
    <row r="116" spans="1:18" ht="15.75" x14ac:dyDescent="0.2">
      <c r="A116" s="239" t="str">
        <f t="shared" si="2"/>
        <v/>
      </c>
      <c r="B116" s="240" t="str">
        <f t="shared" si="3"/>
        <v/>
      </c>
      <c r="C116" s="218"/>
      <c r="D116" s="219"/>
      <c r="E116" s="218"/>
      <c r="F116" s="218"/>
      <c r="G116" s="230" t="str">
        <f ca="1">IFERROR(INDEX(INDIRECT("'" &amp; 'Warband Sheet'!E$4 &amp; " Troops'!A$2:A$200"), MATCH(J116, INDIRECT("'" &amp; 'Warband Sheet'!E$4 &amp; " Troops'!C$2:C$200"), 0)), "")</f>
        <v/>
      </c>
      <c r="H116" s="230" t="str">
        <f ca="1">IFERROR(INDEX(INDIRECT("'" &amp; 'Warband Sheet'!$E$4 &amp; " Troops'!B$2:B$200"), MATCH(J116, INDIRECT("'" &amp; 'Warband Sheet'!$E$4 &amp; " Troops'!C$2:C$200"), 0)), "")</f>
        <v/>
      </c>
      <c r="I116" s="222"/>
      <c r="J116" s="247"/>
      <c r="K116" s="245" t="str">
        <f ca="1">IFERROR(INDEX(INDIRECT("'" &amp; 'Warband Sheet'!$E$4 &amp; " Troops'!D$2:D$200"), MATCH($J116, INDIRECT("'" &amp; 'Warband Sheet'!$E$4 &amp; " Troops'!$C$2:$C$200"), 0)), "")</f>
        <v/>
      </c>
      <c r="L116" s="245" t="str">
        <f ca="1">IFERROR(INDEX(INDIRECT("'" &amp; 'Warband Sheet'!$E$4 &amp; " Troops'!E$2:E$200"), MATCH($J116, INDIRECT("'" &amp; 'Warband Sheet'!$E$4 &amp; " Troops'!$C$2:$C$200"), 0)), "")</f>
        <v/>
      </c>
      <c r="M116" s="245" t="str">
        <f ca="1">IFERROR(INDEX(INDIRECT("'" &amp; 'Warband Sheet'!$E$4 &amp; " Troops'!f$2:f$200"), MATCH($J116, INDIRECT("'" &amp; 'Warband Sheet'!$E$4 &amp; " Troops'!$C$2:$C$200"), 0)), "")</f>
        <v/>
      </c>
      <c r="N116" s="245" t="str">
        <f ca="1">IFERROR(INDEX(INDIRECT("'" &amp; 'Warband Sheet'!$E$4 &amp; " Troops'!g$2:g$200"), MATCH($J116, INDIRECT("'" &amp; 'Warband Sheet'!$E$4 &amp; " Troops'!$C$2:$C$200"), 0)), "")</f>
        <v/>
      </c>
      <c r="O116" s="246" t="str">
        <f ca="1">IFERROR(INDEX(INDIRECT("'" &amp; 'Warband Sheet'!$E$4 &amp; " Troops'!i$2:i$200"), MATCH($J116, INDIRECT("'" &amp; 'Warband Sheet'!$E$4 &amp; " Troops'!$C$2:$C$200"), 0)), "")</f>
        <v/>
      </c>
      <c r="P116" s="246" t="str">
        <f ca="1">IFERROR(INDEX(INDIRECT("'" &amp; 'Warband Sheet'!$E$4 &amp; " Troops'!j$2:j$200"), MATCH($J116, INDIRECT("'" &amp; 'Warband Sheet'!$E$4 &amp; " Troops'!$C$2:$C$200"), 0)), "")</f>
        <v/>
      </c>
      <c r="Q116" s="245" t="str">
        <f ca="1">IFERROR(INDEX(INDIRECT("'" &amp; 'Warband Sheet'!$E$4 &amp; " Troops'!k$2:k$200"), MATCH($J116, INDIRECT("'" &amp; 'Warband Sheet'!$E$4 &amp; " Troops'!$C$2:$C$200"), 0)), "")</f>
        <v/>
      </c>
      <c r="R116" s="245"/>
    </row>
    <row r="117" spans="1:18" ht="15.75" x14ac:dyDescent="0.2">
      <c r="A117" s="239" t="str">
        <f t="shared" si="2"/>
        <v/>
      </c>
      <c r="B117" s="240" t="str">
        <f t="shared" si="3"/>
        <v/>
      </c>
      <c r="C117" s="218"/>
      <c r="D117" s="219"/>
      <c r="E117" s="218"/>
      <c r="F117" s="218"/>
      <c r="G117" s="230" t="str">
        <f ca="1">IFERROR(INDEX(INDIRECT("'" &amp; 'Warband Sheet'!E$4 &amp; " Troops'!A$2:A$200"), MATCH(J117, INDIRECT("'" &amp; 'Warband Sheet'!E$4 &amp; " Troops'!C$2:C$200"), 0)), "")</f>
        <v/>
      </c>
      <c r="H117" s="230" t="str">
        <f ca="1">IFERROR(INDEX(INDIRECT("'" &amp; 'Warband Sheet'!$E$4 &amp; " Troops'!B$2:B$200"), MATCH(J117, INDIRECT("'" &amp; 'Warband Sheet'!$E$4 &amp; " Troops'!C$2:C$200"), 0)), "")</f>
        <v/>
      </c>
      <c r="I117" s="222"/>
      <c r="J117" s="247"/>
      <c r="K117" s="245" t="str">
        <f ca="1">IFERROR(INDEX(INDIRECT("'" &amp; 'Warband Sheet'!$E$4 &amp; " Troops'!D$2:D$200"), MATCH($J117, INDIRECT("'" &amp; 'Warband Sheet'!$E$4 &amp; " Troops'!$C$2:$C$200"), 0)), "")</f>
        <v/>
      </c>
      <c r="L117" s="245" t="str">
        <f ca="1">IFERROR(INDEX(INDIRECT("'" &amp; 'Warband Sheet'!$E$4 &amp; " Troops'!E$2:E$200"), MATCH($J117, INDIRECT("'" &amp; 'Warband Sheet'!$E$4 &amp; " Troops'!$C$2:$C$200"), 0)), "")</f>
        <v/>
      </c>
      <c r="M117" s="245" t="str">
        <f ca="1">IFERROR(INDEX(INDIRECT("'" &amp; 'Warband Sheet'!$E$4 &amp; " Troops'!f$2:f$200"), MATCH($J117, INDIRECT("'" &amp; 'Warband Sheet'!$E$4 &amp; " Troops'!$C$2:$C$200"), 0)), "")</f>
        <v/>
      </c>
      <c r="N117" s="245" t="str">
        <f ca="1">IFERROR(INDEX(INDIRECT("'" &amp; 'Warband Sheet'!$E$4 &amp; " Troops'!g$2:g$200"), MATCH($J117, INDIRECT("'" &amp; 'Warband Sheet'!$E$4 &amp; " Troops'!$C$2:$C$200"), 0)), "")</f>
        <v/>
      </c>
      <c r="O117" s="246" t="str">
        <f ca="1">IFERROR(INDEX(INDIRECT("'" &amp; 'Warband Sheet'!$E$4 &amp; " Troops'!i$2:i$200"), MATCH($J117, INDIRECT("'" &amp; 'Warband Sheet'!$E$4 &amp; " Troops'!$C$2:$C$200"), 0)), "")</f>
        <v/>
      </c>
      <c r="P117" s="246" t="str">
        <f ca="1">IFERROR(INDEX(INDIRECT("'" &amp; 'Warband Sheet'!$E$4 &amp; " Troops'!j$2:j$200"), MATCH($J117, INDIRECT("'" &amp; 'Warband Sheet'!$E$4 &amp; " Troops'!$C$2:$C$200"), 0)), "")</f>
        <v/>
      </c>
      <c r="Q117" s="245" t="str">
        <f ca="1">IFERROR(INDEX(INDIRECT("'" &amp; 'Warband Sheet'!$E$4 &amp; " Troops'!k$2:k$200"), MATCH($J117, INDIRECT("'" &amp; 'Warband Sheet'!$E$4 &amp; " Troops'!$C$2:$C$200"), 0)), "")</f>
        <v/>
      </c>
      <c r="R117" s="245"/>
    </row>
    <row r="118" spans="1:18" ht="15.75" x14ac:dyDescent="0.2">
      <c r="A118" s="239" t="str">
        <f t="shared" si="2"/>
        <v/>
      </c>
      <c r="B118" s="240" t="str">
        <f t="shared" si="3"/>
        <v/>
      </c>
      <c r="C118" s="218"/>
      <c r="D118" s="219"/>
      <c r="E118" s="218"/>
      <c r="F118" s="218"/>
      <c r="G118" s="230" t="str">
        <f ca="1">IFERROR(INDEX(INDIRECT("'" &amp; 'Warband Sheet'!E$4 &amp; " Troops'!A$2:A$200"), MATCH(J118, INDIRECT("'" &amp; 'Warband Sheet'!E$4 &amp; " Troops'!C$2:C$200"), 0)), "")</f>
        <v/>
      </c>
      <c r="H118" s="230" t="str">
        <f ca="1">IFERROR(INDEX(INDIRECT("'" &amp; 'Warband Sheet'!$E$4 &amp; " Troops'!B$2:B$200"), MATCH(J118, INDIRECT("'" &amp; 'Warband Sheet'!$E$4 &amp; " Troops'!C$2:C$200"), 0)), "")</f>
        <v/>
      </c>
      <c r="I118" s="222"/>
      <c r="J118" s="247"/>
      <c r="K118" s="245" t="str">
        <f ca="1">IFERROR(INDEX(INDIRECT("'" &amp; 'Warband Sheet'!$E$4 &amp; " Troops'!D$2:D$200"), MATCH($J118, INDIRECT("'" &amp; 'Warband Sheet'!$E$4 &amp; " Troops'!$C$2:$C$200"), 0)), "")</f>
        <v/>
      </c>
      <c r="L118" s="245" t="str">
        <f ca="1">IFERROR(INDEX(INDIRECT("'" &amp; 'Warband Sheet'!$E$4 &amp; " Troops'!E$2:E$200"), MATCH($J118, INDIRECT("'" &amp; 'Warband Sheet'!$E$4 &amp; " Troops'!$C$2:$C$200"), 0)), "")</f>
        <v/>
      </c>
      <c r="M118" s="245" t="str">
        <f ca="1">IFERROR(INDEX(INDIRECT("'" &amp; 'Warband Sheet'!$E$4 &amp; " Troops'!f$2:f$200"), MATCH($J118, INDIRECT("'" &amp; 'Warband Sheet'!$E$4 &amp; " Troops'!$C$2:$C$200"), 0)), "")</f>
        <v/>
      </c>
      <c r="N118" s="245" t="str">
        <f ca="1">IFERROR(INDEX(INDIRECT("'" &amp; 'Warband Sheet'!$E$4 &amp; " Troops'!g$2:g$200"), MATCH($J118, INDIRECT("'" &amp; 'Warband Sheet'!$E$4 &amp; " Troops'!$C$2:$C$200"), 0)), "")</f>
        <v/>
      </c>
      <c r="O118" s="246" t="str">
        <f ca="1">IFERROR(INDEX(INDIRECT("'" &amp; 'Warband Sheet'!$E$4 &amp; " Troops'!i$2:i$200"), MATCH($J118, INDIRECT("'" &amp; 'Warband Sheet'!$E$4 &amp; " Troops'!$C$2:$C$200"), 0)), "")</f>
        <v/>
      </c>
      <c r="P118" s="246" t="str">
        <f ca="1">IFERROR(INDEX(INDIRECT("'" &amp; 'Warband Sheet'!$E$4 &amp; " Troops'!j$2:j$200"), MATCH($J118, INDIRECT("'" &amp; 'Warband Sheet'!$E$4 &amp; " Troops'!$C$2:$C$200"), 0)), "")</f>
        <v/>
      </c>
      <c r="Q118" s="245" t="str">
        <f ca="1">IFERROR(INDEX(INDIRECT("'" &amp; 'Warband Sheet'!$E$4 &amp; " Troops'!k$2:k$200"), MATCH($J118, INDIRECT("'" &amp; 'Warband Sheet'!$E$4 &amp; " Troops'!$C$2:$C$200"), 0)), "")</f>
        <v/>
      </c>
      <c r="R118" s="245"/>
    </row>
    <row r="119" spans="1:18" ht="15.75" x14ac:dyDescent="0.2">
      <c r="A119" s="239" t="str">
        <f t="shared" si="2"/>
        <v/>
      </c>
      <c r="B119" s="240" t="str">
        <f t="shared" si="3"/>
        <v/>
      </c>
      <c r="C119" s="218"/>
      <c r="D119" s="219"/>
      <c r="E119" s="218"/>
      <c r="F119" s="218"/>
      <c r="G119" s="230" t="str">
        <f ca="1">IFERROR(INDEX(INDIRECT("'" &amp; 'Warband Sheet'!E$4 &amp; " Troops'!A$2:A$200"), MATCH(J119, INDIRECT("'" &amp; 'Warband Sheet'!E$4 &amp; " Troops'!C$2:C$200"), 0)), "")</f>
        <v/>
      </c>
      <c r="H119" s="230" t="str">
        <f ca="1">IFERROR(INDEX(INDIRECT("'" &amp; 'Warband Sheet'!$E$4 &amp; " Troops'!B$2:B$200"), MATCH(J119, INDIRECT("'" &amp; 'Warband Sheet'!$E$4 &amp; " Troops'!C$2:C$200"), 0)), "")</f>
        <v/>
      </c>
      <c r="I119" s="222"/>
      <c r="J119" s="247"/>
      <c r="K119" s="245" t="str">
        <f ca="1">IFERROR(INDEX(INDIRECT("'" &amp; 'Warband Sheet'!$E$4 &amp; " Troops'!D$2:D$200"), MATCH($J119, INDIRECT("'" &amp; 'Warband Sheet'!$E$4 &amp; " Troops'!$C$2:$C$200"), 0)), "")</f>
        <v/>
      </c>
      <c r="L119" s="245" t="str">
        <f ca="1">IFERROR(INDEX(INDIRECT("'" &amp; 'Warband Sheet'!$E$4 &amp; " Troops'!E$2:E$200"), MATCH($J119, INDIRECT("'" &amp; 'Warband Sheet'!$E$4 &amp; " Troops'!$C$2:$C$200"), 0)), "")</f>
        <v/>
      </c>
      <c r="M119" s="245" t="str">
        <f ca="1">IFERROR(INDEX(INDIRECT("'" &amp; 'Warband Sheet'!$E$4 &amp; " Troops'!f$2:f$200"), MATCH($J119, INDIRECT("'" &amp; 'Warband Sheet'!$E$4 &amp; " Troops'!$C$2:$C$200"), 0)), "")</f>
        <v/>
      </c>
      <c r="N119" s="245" t="str">
        <f ca="1">IFERROR(INDEX(INDIRECT("'" &amp; 'Warband Sheet'!$E$4 &amp; " Troops'!g$2:g$200"), MATCH($J119, INDIRECT("'" &amp; 'Warband Sheet'!$E$4 &amp; " Troops'!$C$2:$C$200"), 0)), "")</f>
        <v/>
      </c>
      <c r="O119" s="246" t="str">
        <f ca="1">IFERROR(INDEX(INDIRECT("'" &amp; 'Warband Sheet'!$E$4 &amp; " Troops'!i$2:i$200"), MATCH($J119, INDIRECT("'" &amp; 'Warband Sheet'!$E$4 &amp; " Troops'!$C$2:$C$200"), 0)), "")</f>
        <v/>
      </c>
      <c r="P119" s="246" t="str">
        <f ca="1">IFERROR(INDEX(INDIRECT("'" &amp; 'Warband Sheet'!$E$4 &amp; " Troops'!j$2:j$200"), MATCH($J119, INDIRECT("'" &amp; 'Warband Sheet'!$E$4 &amp; " Troops'!$C$2:$C$200"), 0)), "")</f>
        <v/>
      </c>
      <c r="Q119" s="245" t="str">
        <f ca="1">IFERROR(INDEX(INDIRECT("'" &amp; 'Warband Sheet'!$E$4 &amp; " Troops'!k$2:k$200"), MATCH($J119, INDIRECT("'" &amp; 'Warband Sheet'!$E$4 &amp; " Troops'!$C$2:$C$200"), 0)), "")</f>
        <v/>
      </c>
      <c r="R119" s="245"/>
    </row>
    <row r="120" spans="1:18" ht="15.75" x14ac:dyDescent="0.2">
      <c r="A120" s="239" t="str">
        <f t="shared" si="2"/>
        <v/>
      </c>
      <c r="B120" s="240" t="str">
        <f t="shared" si="3"/>
        <v/>
      </c>
      <c r="C120" s="218"/>
      <c r="D120" s="219"/>
      <c r="E120" s="218"/>
      <c r="F120" s="218"/>
      <c r="G120" s="230" t="str">
        <f ca="1">IFERROR(INDEX(INDIRECT("'" &amp; 'Warband Sheet'!E$4 &amp; " Troops'!A$2:A$200"), MATCH(J120, INDIRECT("'" &amp; 'Warband Sheet'!E$4 &amp; " Troops'!C$2:C$200"), 0)), "")</f>
        <v/>
      </c>
      <c r="H120" s="230" t="str">
        <f ca="1">IFERROR(INDEX(INDIRECT("'" &amp; 'Warband Sheet'!$E$4 &amp; " Troops'!B$2:B$200"), MATCH(J120, INDIRECT("'" &amp; 'Warband Sheet'!$E$4 &amp; " Troops'!C$2:C$200"), 0)), "")</f>
        <v/>
      </c>
      <c r="I120" s="222"/>
      <c r="J120" s="247"/>
      <c r="K120" s="245" t="str">
        <f ca="1">IFERROR(INDEX(INDIRECT("'" &amp; 'Warband Sheet'!$E$4 &amp; " Troops'!D$2:D$200"), MATCH($J120, INDIRECT("'" &amp; 'Warband Sheet'!$E$4 &amp; " Troops'!$C$2:$C$200"), 0)), "")</f>
        <v/>
      </c>
      <c r="L120" s="245" t="str">
        <f ca="1">IFERROR(INDEX(INDIRECT("'" &amp; 'Warband Sheet'!$E$4 &amp; " Troops'!E$2:E$200"), MATCH($J120, INDIRECT("'" &amp; 'Warband Sheet'!$E$4 &amp; " Troops'!$C$2:$C$200"), 0)), "")</f>
        <v/>
      </c>
      <c r="M120" s="245" t="str">
        <f ca="1">IFERROR(INDEX(INDIRECT("'" &amp; 'Warband Sheet'!$E$4 &amp; " Troops'!f$2:f$200"), MATCH($J120, INDIRECT("'" &amp; 'Warband Sheet'!$E$4 &amp; " Troops'!$C$2:$C$200"), 0)), "")</f>
        <v/>
      </c>
      <c r="N120" s="245" t="str">
        <f ca="1">IFERROR(INDEX(INDIRECT("'" &amp; 'Warband Sheet'!$E$4 &amp; " Troops'!g$2:g$200"), MATCH($J120, INDIRECT("'" &amp; 'Warband Sheet'!$E$4 &amp; " Troops'!$C$2:$C$200"), 0)), "")</f>
        <v/>
      </c>
      <c r="O120" s="246" t="str">
        <f ca="1">IFERROR(INDEX(INDIRECT("'" &amp; 'Warband Sheet'!$E$4 &amp; " Troops'!i$2:i$200"), MATCH($J120, INDIRECT("'" &amp; 'Warband Sheet'!$E$4 &amp; " Troops'!$C$2:$C$200"), 0)), "")</f>
        <v/>
      </c>
      <c r="P120" s="246" t="str">
        <f ca="1">IFERROR(INDEX(INDIRECT("'" &amp; 'Warband Sheet'!$E$4 &amp; " Troops'!j$2:j$200"), MATCH($J120, INDIRECT("'" &amp; 'Warband Sheet'!$E$4 &amp; " Troops'!$C$2:$C$200"), 0)), "")</f>
        <v/>
      </c>
      <c r="Q120" s="245" t="str">
        <f ca="1">IFERROR(INDEX(INDIRECT("'" &amp; 'Warband Sheet'!$E$4 &amp; " Troops'!k$2:k$200"), MATCH($J120, INDIRECT("'" &amp; 'Warband Sheet'!$E$4 &amp; " Troops'!$C$2:$C$200"), 0)), "")</f>
        <v/>
      </c>
      <c r="R120" s="245"/>
    </row>
    <row r="121" spans="1:18" ht="15.75" x14ac:dyDescent="0.2">
      <c r="A121" s="239" t="str">
        <f t="shared" si="2"/>
        <v/>
      </c>
      <c r="B121" s="240" t="str">
        <f t="shared" si="3"/>
        <v/>
      </c>
      <c r="C121" s="218"/>
      <c r="D121" s="219"/>
      <c r="E121" s="218"/>
      <c r="F121" s="218"/>
      <c r="G121" s="230" t="str">
        <f ca="1">IFERROR(INDEX(INDIRECT("'" &amp; 'Warband Sheet'!E$4 &amp; " Troops'!A$2:A$200"), MATCH(J121, INDIRECT("'" &amp; 'Warband Sheet'!E$4 &amp; " Troops'!C$2:C$200"), 0)), "")</f>
        <v/>
      </c>
      <c r="H121" s="230" t="str">
        <f ca="1">IFERROR(INDEX(INDIRECT("'" &amp; 'Warband Sheet'!$E$4 &amp; " Troops'!B$2:B$200"), MATCH(J121, INDIRECT("'" &amp; 'Warband Sheet'!$E$4 &amp; " Troops'!C$2:C$200"), 0)), "")</f>
        <v/>
      </c>
      <c r="I121" s="222"/>
      <c r="J121" s="247"/>
      <c r="K121" s="245" t="str">
        <f ca="1">IFERROR(INDEX(INDIRECT("'" &amp; 'Warband Sheet'!$E$4 &amp; " Troops'!D$2:D$200"), MATCH($J121, INDIRECT("'" &amp; 'Warband Sheet'!$E$4 &amp; " Troops'!$C$2:$C$200"), 0)), "")</f>
        <v/>
      </c>
      <c r="L121" s="245" t="str">
        <f ca="1">IFERROR(INDEX(INDIRECT("'" &amp; 'Warband Sheet'!$E$4 &amp; " Troops'!E$2:E$200"), MATCH($J121, INDIRECT("'" &amp; 'Warband Sheet'!$E$4 &amp; " Troops'!$C$2:$C$200"), 0)), "")</f>
        <v/>
      </c>
      <c r="M121" s="245" t="str">
        <f ca="1">IFERROR(INDEX(INDIRECT("'" &amp; 'Warband Sheet'!$E$4 &amp; " Troops'!f$2:f$200"), MATCH($J121, INDIRECT("'" &amp; 'Warband Sheet'!$E$4 &amp; " Troops'!$C$2:$C$200"), 0)), "")</f>
        <v/>
      </c>
      <c r="N121" s="245" t="str">
        <f ca="1">IFERROR(INDEX(INDIRECT("'" &amp; 'Warband Sheet'!$E$4 &amp; " Troops'!g$2:g$200"), MATCH($J121, INDIRECT("'" &amp; 'Warband Sheet'!$E$4 &amp; " Troops'!$C$2:$C$200"), 0)), "")</f>
        <v/>
      </c>
      <c r="O121" s="246" t="str">
        <f ca="1">IFERROR(INDEX(INDIRECT("'" &amp; 'Warband Sheet'!$E$4 &amp; " Troops'!i$2:i$200"), MATCH($J121, INDIRECT("'" &amp; 'Warband Sheet'!$E$4 &amp; " Troops'!$C$2:$C$200"), 0)), "")</f>
        <v/>
      </c>
      <c r="P121" s="246" t="str">
        <f ca="1">IFERROR(INDEX(INDIRECT("'" &amp; 'Warband Sheet'!$E$4 &amp; " Troops'!j$2:j$200"), MATCH($J121, INDIRECT("'" &amp; 'Warband Sheet'!$E$4 &amp; " Troops'!$C$2:$C$200"), 0)), "")</f>
        <v/>
      </c>
      <c r="Q121" s="245" t="str">
        <f ca="1">IFERROR(INDEX(INDIRECT("'" &amp; 'Warband Sheet'!$E$4 &amp; " Troops'!k$2:k$200"), MATCH($J121, INDIRECT("'" &amp; 'Warband Sheet'!$E$4 &amp; " Troops'!$C$2:$C$200"), 0)), "")</f>
        <v/>
      </c>
      <c r="R121" s="245"/>
    </row>
  </sheetData>
  <mergeCells count="3">
    <mergeCell ref="C2:H2"/>
    <mergeCell ref="D3:E3"/>
    <mergeCell ref="G3:H3"/>
  </mergeCells>
  <conditionalFormatting sqref="C6:F121">
    <cfRule type="expression" dxfId="5" priority="1">
      <formula>C6&lt;&gt;""</formula>
    </cfRule>
  </conditionalFormatting>
  <conditionalFormatting sqref="D6:D113">
    <cfRule type="cellIs" dxfId="4" priority="2" operator="lessThan">
      <formula>0</formula>
    </cfRule>
    <cfRule type="cellIs" dxfId="3" priority="3" operator="greaterThan">
      <formula>0</formula>
    </cfRule>
  </conditionalFormatting>
  <dataValidations count="1">
    <dataValidation type="list" allowBlank="1" showInputMessage="1" showErrorMessage="1" sqref="C6:F121" xr:uid="{AC484958-AE40-4642-9C7E-4374083A71FE}">
      <formula1>selection</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FF33646-A5A7-4CFA-B9D2-670FF7F2E0DD}">
          <x14:formula1>
            <xm:f>INDIRECT('Warband Sheet'!$E$4 &amp; "_troops_all")</xm:f>
          </x14:formula1>
          <xm:sqref>J6:J121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1" tint="0.14999847407452621"/>
    <outlinePr summaryBelow="0" summaryRight="0"/>
  </sheetPr>
  <dimension ref="A1:AO953"/>
  <sheetViews>
    <sheetView zoomScale="85" zoomScaleNormal="85" workbookViewId="0">
      <selection activeCell="J6" sqref="J6"/>
    </sheetView>
  </sheetViews>
  <sheetFormatPr defaultColWidth="12.5703125" defaultRowHeight="15" customHeight="1" x14ac:dyDescent="0.2"/>
  <cols>
    <col min="1" max="2" width="2.5703125" style="239" customWidth="1"/>
    <col min="3" max="3" width="9.7109375" style="203" bestFit="1" customWidth="1"/>
    <col min="4" max="4" width="6.85546875" style="205" customWidth="1"/>
    <col min="5" max="5" width="6.85546875" style="199" customWidth="1"/>
    <col min="6" max="6" width="7.85546875" style="203" bestFit="1" customWidth="1"/>
    <col min="7" max="7" width="6.5703125" style="199" bestFit="1" customWidth="1"/>
    <col min="8" max="8" width="7.42578125" style="205" bestFit="1" customWidth="1"/>
    <col min="9" max="9" width="6.5703125" style="193" customWidth="1"/>
    <col min="10" max="10" width="52.140625" style="193" customWidth="1"/>
    <col min="11" max="11" width="11.7109375" style="200" customWidth="1"/>
    <col min="12" max="12" width="13.85546875" style="201" customWidth="1"/>
    <col min="13" max="13" width="30.42578125" style="201" customWidth="1"/>
    <col min="14" max="14" width="38.7109375" style="201" customWidth="1"/>
    <col min="15" max="15" width="64.140625" style="202" customWidth="1"/>
    <col min="16" max="16" width="22" style="203" customWidth="1"/>
    <col min="17" max="17" width="94.5703125" style="204" customWidth="1"/>
    <col min="18" max="19" width="12.5703125" style="87"/>
    <col min="20" max="26" width="4.28515625" style="87" customWidth="1"/>
    <col min="27" max="30" width="4.28515625" style="89" customWidth="1"/>
    <col min="31" max="31" width="8.42578125" style="89" customWidth="1"/>
    <col min="32" max="32" width="8.42578125" style="87" customWidth="1"/>
    <col min="33" max="36" width="8.42578125" style="86" customWidth="1"/>
    <col min="37" max="40" width="8.42578125" style="87" customWidth="1"/>
    <col min="41" max="16384" width="12.5703125" style="87"/>
  </cols>
  <sheetData>
    <row r="1" spans="1:41" ht="37.5" customHeight="1" x14ac:dyDescent="0.35">
      <c r="B1" s="240"/>
      <c r="C1" s="94"/>
      <c r="D1" s="94"/>
      <c r="E1" s="94"/>
      <c r="F1" s="94"/>
      <c r="G1" s="95"/>
      <c r="H1" s="96"/>
      <c r="I1" s="93"/>
      <c r="J1" s="214" t="s">
        <v>718</v>
      </c>
      <c r="K1" s="214"/>
      <c r="L1" s="214"/>
      <c r="M1" s="87"/>
      <c r="N1" s="87"/>
      <c r="O1" s="88"/>
      <c r="P1" s="86"/>
      <c r="Q1" s="187"/>
      <c r="AF1" s="81"/>
      <c r="AG1" s="78"/>
      <c r="AH1" s="78"/>
      <c r="AI1" s="78"/>
      <c r="AJ1" s="78"/>
      <c r="AK1" s="81"/>
      <c r="AL1" s="81"/>
      <c r="AM1" s="81"/>
      <c r="AN1" s="81"/>
      <c r="AO1" s="92"/>
    </row>
    <row r="2" spans="1:41" ht="27.75" customHeight="1" x14ac:dyDescent="0.35">
      <c r="B2" s="240"/>
      <c r="C2" s="408" t="s">
        <v>841</v>
      </c>
      <c r="D2" s="409"/>
      <c r="E2" s="409"/>
      <c r="F2" s="409"/>
      <c r="G2" s="409"/>
      <c r="H2" s="410"/>
      <c r="I2" s="226"/>
      <c r="J2" s="215"/>
      <c r="K2" s="215"/>
      <c r="L2" s="215"/>
      <c r="M2" s="216"/>
      <c r="N2" s="93"/>
      <c r="O2" s="210"/>
      <c r="P2" s="94"/>
      <c r="Q2" s="188"/>
      <c r="R2" s="93"/>
      <c r="S2" s="93"/>
      <c r="AF2" s="81"/>
      <c r="AG2" s="78"/>
      <c r="AH2" s="78"/>
      <c r="AI2" s="78"/>
      <c r="AJ2" s="78"/>
      <c r="AK2" s="81"/>
      <c r="AL2" s="81"/>
      <c r="AM2" s="81"/>
      <c r="AN2" s="81"/>
      <c r="AO2" s="92"/>
    </row>
    <row r="3" spans="1:41" ht="37.5" customHeight="1" x14ac:dyDescent="0.35">
      <c r="B3" s="240"/>
      <c r="C3" s="224" t="s">
        <v>842</v>
      </c>
      <c r="D3" s="411">
        <f>SUM('Warband Sheet'!E8-A4-'Reserve Warband'!A4)</f>
        <v>700</v>
      </c>
      <c r="E3" s="411"/>
      <c r="F3" s="225" t="s">
        <v>3</v>
      </c>
      <c r="G3" s="412">
        <f>SUM('Warband Sheet'!H8-B4-'Reserve Warband'!B4)</f>
        <v>0</v>
      </c>
      <c r="H3" s="412"/>
      <c r="I3" s="227"/>
      <c r="J3" s="215"/>
      <c r="K3" s="216"/>
      <c r="L3" s="93"/>
      <c r="M3" s="210"/>
      <c r="N3" s="94"/>
      <c r="O3" s="188"/>
      <c r="P3" s="93"/>
      <c r="Q3" s="93"/>
      <c r="Y3" s="89"/>
      <c r="Z3" s="89"/>
      <c r="AD3" s="81"/>
      <c r="AE3" s="78"/>
      <c r="AF3" s="78"/>
      <c r="AG3" s="78"/>
      <c r="AH3" s="78"/>
      <c r="AI3" s="81"/>
      <c r="AJ3" s="81"/>
      <c r="AK3" s="81"/>
      <c r="AL3" s="81"/>
      <c r="AM3" s="92"/>
    </row>
    <row r="4" spans="1:41" ht="27" customHeight="1" thickBot="1" x14ac:dyDescent="0.4">
      <c r="A4" s="239">
        <f>SUM(A5:A999)</f>
        <v>0</v>
      </c>
      <c r="B4" s="240">
        <f>SUM(B5:B999)</f>
        <v>0</v>
      </c>
      <c r="C4" s="97"/>
      <c r="D4" s="97"/>
      <c r="E4" s="97"/>
      <c r="F4" s="98"/>
      <c r="G4" s="99"/>
      <c r="H4" s="100"/>
      <c r="I4" s="223" t="s">
        <v>976</v>
      </c>
      <c r="J4" s="210"/>
      <c r="K4" s="215"/>
      <c r="L4" s="215"/>
      <c r="M4" s="216"/>
      <c r="N4" s="93"/>
      <c r="O4" s="93"/>
      <c r="P4" s="94"/>
      <c r="Q4" s="188"/>
      <c r="R4" s="93"/>
      <c r="S4" s="93"/>
      <c r="AF4" s="81"/>
      <c r="AG4" s="413"/>
      <c r="AH4" s="413"/>
      <c r="AI4" s="413"/>
      <c r="AJ4" s="413"/>
      <c r="AK4" s="413"/>
      <c r="AL4" s="413"/>
      <c r="AM4" s="81"/>
      <c r="AN4" s="81"/>
      <c r="AO4" s="92"/>
    </row>
    <row r="5" spans="1:41" ht="30" customHeight="1" thickBot="1" x14ac:dyDescent="0.25">
      <c r="B5" s="240"/>
      <c r="C5" s="236" t="s">
        <v>716</v>
      </c>
      <c r="D5" s="237" t="s">
        <v>975</v>
      </c>
      <c r="E5" s="237" t="s">
        <v>715</v>
      </c>
      <c r="F5" s="237" t="s">
        <v>717</v>
      </c>
      <c r="G5" s="237" t="s">
        <v>12</v>
      </c>
      <c r="H5" s="237" t="s">
        <v>3</v>
      </c>
      <c r="I5" s="237" t="s">
        <v>977</v>
      </c>
      <c r="J5" s="237" t="s">
        <v>4</v>
      </c>
      <c r="K5" s="237" t="s">
        <v>5</v>
      </c>
      <c r="L5" s="237" t="s">
        <v>13</v>
      </c>
      <c r="M5" s="237" t="s">
        <v>14</v>
      </c>
      <c r="N5" s="237" t="s">
        <v>6</v>
      </c>
      <c r="O5" s="237" t="s">
        <v>55</v>
      </c>
      <c r="P5" s="238" t="s">
        <v>972</v>
      </c>
      <c r="Q5" s="81"/>
      <c r="R5" s="81"/>
      <c r="S5" s="92"/>
      <c r="Z5" s="89"/>
      <c r="AE5" s="208"/>
      <c r="AF5" s="74"/>
      <c r="AG5" s="74"/>
      <c r="AH5" s="74"/>
      <c r="AI5" s="74"/>
      <c r="AJ5" s="72"/>
      <c r="AK5" s="72"/>
      <c r="AL5" s="72"/>
      <c r="AM5" s="72"/>
      <c r="AN5" s="92"/>
    </row>
    <row r="6" spans="1:41" ht="15.75" x14ac:dyDescent="0.2">
      <c r="A6" s="239" t="str">
        <f>IFERROR(IF(C6&lt;&gt;"", G6 * IF(I6&lt;&gt;"", I6, 1), ""),0)</f>
        <v/>
      </c>
      <c r="B6" s="240" t="str">
        <f>IFERROR(IF(C6&lt;&gt;"", H6 * IF(I6&lt;&gt;"", I6, 1), ""),0)</f>
        <v/>
      </c>
      <c r="C6" s="228"/>
      <c r="D6" s="229"/>
      <c r="E6" s="228"/>
      <c r="F6" s="228"/>
      <c r="G6" s="230" t="str">
        <f ca="1">IFERROR(INDEX(INDIRECT("'" &amp; 'Warband Sheet'!E$4 &amp; " Equipment'!A$2:A$200"), MATCH(J6, INDIRECT("'" &amp; 'Warband Sheet'!E$4 &amp; " Equipment'!C$2:C$200"), 0)), "")</f>
        <v/>
      </c>
      <c r="H6" s="230" t="str">
        <f ca="1">IFERROR(INDEX(INDIRECT("'" &amp; 'Warband Sheet'!E$4 &amp; " Equipment'!B$2:B$200"), MATCH(J6, INDIRECT("'" &amp; 'Warband Sheet'!E$4 &amp; " Equipment'!C$2:C$200"), 0)), "")</f>
        <v/>
      </c>
      <c r="I6" s="231"/>
      <c r="J6" s="232"/>
      <c r="K6" s="230" t="str">
        <f ca="1">IFERROR(INDEX(INDIRECT("'" &amp; 'Warband Sheet'!E$4 &amp; " Equipment'!D$2:D$200"), MATCH('Reserve Wargear'!J6, INDIRECT("'" &amp; 'Warband Sheet'!E$4 &amp; " Equipment'!C$2:C$200"), 0)), "")</f>
        <v/>
      </c>
      <c r="L6" s="233" t="str">
        <f ca="1">IFERROR(INDEX(INDIRECT("'" &amp; 'Warband Sheet'!E$4 &amp; " Equipment'!E$2:E$200"), MATCH('Reserve Wargear'!J6, INDIRECT("'" &amp; 'Warband Sheet'!E$4 &amp; " Equipment'!C$2:C$200"), 0)), "")</f>
        <v/>
      </c>
      <c r="M6" s="234" t="str">
        <f ca="1">IFERROR(INDEX(INDIRECT("'" &amp; 'Warband Sheet'!E$4 &amp; " Equipment'!F$2:F$200"), MATCH('Reserve Wargear'!J6, INDIRECT("'" &amp; 'Warband Sheet'!E$4 &amp; " Equipment'!C$2:C$200"), 0)), "")</f>
        <v/>
      </c>
      <c r="N6" s="234" t="str">
        <f ca="1">IFERROR(INDEX(INDIRECT("'" &amp; 'Warband Sheet'!E$4 &amp; " Equipment'!G$2:G$200"), MATCH('Reserve Wargear'!J6, INDIRECT("'" &amp; 'Warband Sheet'!E$4 &amp; " Equipment'!C$2:C$200"), 0)), "")</f>
        <v/>
      </c>
      <c r="O6" s="234" t="str">
        <f ca="1">IFERROR(INDEX(INDIRECT("'" &amp; 'Warband Sheet'!E$4 &amp; " Equipment'!H$2:H$200"), MATCH('Reserve Wargear'!J6, INDIRECT("'" &amp; 'Warband Sheet'!E$4 &amp; " Equipment'!C$2:C$200"), 0)), "")</f>
        <v/>
      </c>
      <c r="P6" s="235" t="str">
        <f ca="1">IFERROR(INDEX(INDIRECT("'" &amp; 'Warband Sheet'!E$4 &amp; " Equipment'!I$2:I$200"), MATCH('Reserve Wargear'!J6, INDIRECT("'" &amp; 'Warband Sheet'!E$4 &amp; " Equipment'!C$2:C$200"), 0)), "")</f>
        <v/>
      </c>
      <c r="Q6" s="101"/>
      <c r="R6" s="101"/>
      <c r="S6" s="102"/>
      <c r="T6" s="101"/>
      <c r="U6" s="103"/>
      <c r="V6" s="72"/>
      <c r="W6" s="72"/>
      <c r="X6" s="72"/>
      <c r="Y6" s="72"/>
      <c r="Z6" s="72"/>
      <c r="AA6" s="72"/>
      <c r="AE6" s="81"/>
      <c r="AF6" s="78"/>
      <c r="AG6" s="78"/>
      <c r="AH6" s="78"/>
      <c r="AI6" s="78"/>
      <c r="AJ6" s="81"/>
      <c r="AK6" s="81"/>
      <c r="AL6" s="81"/>
      <c r="AM6" s="81"/>
      <c r="AN6" s="92"/>
    </row>
    <row r="7" spans="1:41" ht="15.75" customHeight="1" x14ac:dyDescent="0.2">
      <c r="A7" s="239" t="str">
        <f t="shared" ref="A7:A70" si="0">IFERROR(IF(C7&lt;&gt;"", G7 * IF(I7&lt;&gt;"", I7, 1), ""),0)</f>
        <v/>
      </c>
      <c r="B7" s="240" t="str">
        <f t="shared" ref="B7:B70" si="1">IFERROR(IF(C7&lt;&gt;"", H7 * IF(I7&lt;&gt;"", I7, 1), ""),0)</f>
        <v/>
      </c>
      <c r="C7" s="218"/>
      <c r="D7" s="219"/>
      <c r="E7" s="218"/>
      <c r="F7" s="218"/>
      <c r="G7" s="211" t="str">
        <f ca="1">IFERROR(INDEX(INDIRECT("'" &amp; 'Warband Sheet'!E$4 &amp; " Equipment'!A$2:A$200"), MATCH(J7, INDIRECT("'" &amp; 'Warband Sheet'!E$4 &amp; " Equipment'!C$2:C$200"), 0)), "")</f>
        <v/>
      </c>
      <c r="H7" s="211" t="str">
        <f ca="1">IFERROR(INDEX(INDIRECT("'" &amp; 'Warband Sheet'!E$4 &amp; " Equipment'!B$2:B$200"), MATCH(J7, INDIRECT("'" &amp; 'Warband Sheet'!E$4 &amp; " Equipment'!C$2:C$200"), 0)), "")</f>
        <v/>
      </c>
      <c r="I7" s="217"/>
      <c r="J7" s="189"/>
      <c r="K7" s="206" t="str">
        <f ca="1">IFERROR(INDEX(INDIRECT("'" &amp; 'Warband Sheet'!E$4 &amp; " Equipment'!D$2:D$200"), MATCH('Reserve Wargear'!J7, INDIRECT("'" &amp; 'Warband Sheet'!E$4 &amp; " Equipment'!C$2:C$200"), 0)), "")</f>
        <v/>
      </c>
      <c r="L7" s="207" t="str">
        <f ca="1">IFERROR(INDEX(INDIRECT("'" &amp; 'Warband Sheet'!E$4 &amp; " Equipment'!E$2:E$200"), MATCH('Reserve Wargear'!J7, INDIRECT("'" &amp; 'Warband Sheet'!E$4 &amp; " Equipment'!C$2:C$200"), 0)), "")</f>
        <v/>
      </c>
      <c r="M7" s="221" t="str">
        <f ca="1">IFERROR(INDEX(INDIRECT("'" &amp; 'Warband Sheet'!E$4 &amp; " Equipment'!F$2:F$200"), MATCH('Reserve Wargear'!J7, INDIRECT("'" &amp; 'Warband Sheet'!E$4 &amp; " Equipment'!C$2:C$200"), 0)), "")</f>
        <v/>
      </c>
      <c r="N7" s="221" t="str">
        <f ca="1">IFERROR(INDEX(INDIRECT("'" &amp; 'Warband Sheet'!E$4 &amp; " Equipment'!G$2:G$200"), MATCH('Reserve Wargear'!J7, INDIRECT("'" &amp; 'Warband Sheet'!E$4 &amp; " Equipment'!C$2:C$200"), 0)), "")</f>
        <v/>
      </c>
      <c r="O7" s="221"/>
      <c r="P7" s="190"/>
      <c r="Q7" s="80"/>
      <c r="R7" s="80"/>
      <c r="S7" s="81"/>
      <c r="T7" s="81"/>
      <c r="U7" s="81"/>
      <c r="V7" s="81"/>
      <c r="W7" s="81"/>
      <c r="X7" s="81"/>
      <c r="Y7" s="81"/>
      <c r="Z7" s="81"/>
      <c r="AA7" s="81"/>
      <c r="AE7" s="81"/>
      <c r="AF7" s="78"/>
      <c r="AG7" s="78"/>
      <c r="AH7" s="78"/>
      <c r="AI7" s="78"/>
      <c r="AJ7" s="81"/>
      <c r="AK7" s="81"/>
      <c r="AL7" s="81"/>
      <c r="AM7" s="81"/>
      <c r="AN7" s="92"/>
    </row>
    <row r="8" spans="1:41" ht="15.75" customHeight="1" x14ac:dyDescent="0.2">
      <c r="A8" s="239" t="str">
        <f t="shared" si="0"/>
        <v/>
      </c>
      <c r="B8" s="240" t="str">
        <f t="shared" si="1"/>
        <v/>
      </c>
      <c r="C8" s="218"/>
      <c r="D8" s="219"/>
      <c r="E8" s="218"/>
      <c r="F8" s="218"/>
      <c r="G8" s="211" t="str">
        <f ca="1">IFERROR(INDEX(INDIRECT("'" &amp; 'Warband Sheet'!E$4 &amp; " Equipment'!A$2:A$200"), MATCH(J8, INDIRECT("'" &amp; 'Warband Sheet'!E$4 &amp; " Equipment'!C$2:C$200"), 0)), "")</f>
        <v/>
      </c>
      <c r="H8" s="211" t="str">
        <f ca="1">IFERROR(INDEX(INDIRECT("'" &amp; 'Warband Sheet'!E$4 &amp; " Equipment'!B$2:B$200"), MATCH(J8, INDIRECT("'" &amp; 'Warband Sheet'!E$4 &amp; " Equipment'!C$2:C$200"), 0)), "")</f>
        <v/>
      </c>
      <c r="I8" s="217"/>
      <c r="J8" s="189"/>
      <c r="K8" s="206" t="str">
        <f ca="1">IFERROR(INDEX(INDIRECT("'" &amp; 'Warband Sheet'!E$4 &amp; " Equipment'!D$2:D$200"), MATCH('Reserve Wargear'!J8, INDIRECT("'" &amp; 'Warband Sheet'!E$4 &amp; " Equipment'!C$2:C$200"), 0)), "")</f>
        <v/>
      </c>
      <c r="L8" s="207" t="str">
        <f ca="1">IFERROR(INDEX(INDIRECT("'" &amp; 'Warband Sheet'!E$4 &amp; " Equipment'!E$2:E$200"), MATCH('Reserve Wargear'!J8, INDIRECT("'" &amp; 'Warband Sheet'!E$4 &amp; " Equipment'!C$2:C$200"), 0)), "")</f>
        <v/>
      </c>
      <c r="M8" s="221" t="str">
        <f ca="1">IFERROR(INDEX(INDIRECT("'" &amp; 'Warband Sheet'!E$4 &amp; " Equipment'!F$2:F$200"), MATCH('Reserve Wargear'!J8, INDIRECT("'" &amp; 'Warband Sheet'!E$4 &amp; " Equipment'!C$2:C$200"), 0)), "")</f>
        <v/>
      </c>
      <c r="N8" s="221" t="str">
        <f ca="1">IFERROR(INDEX(INDIRECT("'" &amp; 'Warband Sheet'!E$4 &amp; " Equipment'!G$2:G$200"), MATCH('Reserve Wargear'!J8, INDIRECT("'" &amp; 'Warband Sheet'!E$4 &amp; " Equipment'!C$2:C$200"), 0)), "")</f>
        <v/>
      </c>
      <c r="O8" s="221"/>
      <c r="P8" s="190"/>
      <c r="Q8" s="80"/>
      <c r="R8" s="80"/>
      <c r="S8" s="81"/>
      <c r="T8" s="81"/>
      <c r="U8" s="81"/>
      <c r="V8" s="81"/>
      <c r="W8" s="81"/>
      <c r="X8" s="81"/>
      <c r="Y8" s="81"/>
      <c r="Z8" s="81"/>
      <c r="AA8" s="81"/>
      <c r="AE8" s="81"/>
      <c r="AF8" s="78"/>
      <c r="AG8" s="78"/>
      <c r="AH8" s="78"/>
      <c r="AI8" s="78"/>
      <c r="AJ8" s="81"/>
      <c r="AK8" s="81"/>
      <c r="AL8" s="81"/>
      <c r="AM8" s="81"/>
      <c r="AN8" s="92"/>
    </row>
    <row r="9" spans="1:41" ht="15.75" customHeight="1" x14ac:dyDescent="0.2">
      <c r="A9" s="239" t="str">
        <f t="shared" si="0"/>
        <v/>
      </c>
      <c r="B9" s="240" t="str">
        <f t="shared" si="1"/>
        <v/>
      </c>
      <c r="C9" s="218"/>
      <c r="D9" s="219"/>
      <c r="E9" s="218"/>
      <c r="F9" s="218"/>
      <c r="G9" s="211" t="str">
        <f ca="1">IFERROR(INDEX(INDIRECT("'" &amp; 'Warband Sheet'!E$4 &amp; " Equipment'!A$2:A$200"), MATCH(J9, INDIRECT("'" &amp; 'Warband Sheet'!E$4 &amp; " Equipment'!C$2:C$200"), 0)), "")</f>
        <v/>
      </c>
      <c r="H9" s="211" t="str">
        <f ca="1">IFERROR(INDEX(INDIRECT("'" &amp; 'Warband Sheet'!E$4 &amp; " Equipment'!B$2:B$200"), MATCH(J9, INDIRECT("'" &amp; 'Warband Sheet'!E$4 &amp; " Equipment'!C$2:C$200"), 0)), "")</f>
        <v/>
      </c>
      <c r="I9" s="217"/>
      <c r="J9" s="189"/>
      <c r="K9" s="206" t="str">
        <f ca="1">IFERROR(INDEX(INDIRECT("'" &amp; 'Warband Sheet'!E$4 &amp; " Equipment'!D$2:D$200"), MATCH('Reserve Wargear'!J9, INDIRECT("'" &amp; 'Warband Sheet'!E$4 &amp; " Equipment'!C$2:C$200"), 0)), "")</f>
        <v/>
      </c>
      <c r="L9" s="207" t="str">
        <f ca="1">IFERROR(INDEX(INDIRECT("'" &amp; 'Warband Sheet'!E$4 &amp; " Equipment'!E$2:E$200"), MATCH('Reserve Wargear'!J9, INDIRECT("'" &amp; 'Warband Sheet'!E$4 &amp; " Equipment'!C$2:C$200"), 0)), "")</f>
        <v/>
      </c>
      <c r="M9" s="221" t="str">
        <f ca="1">IFERROR(INDEX(INDIRECT("'" &amp; 'Warband Sheet'!E$4 &amp; " Equipment'!F$2:F$200"), MATCH('Reserve Wargear'!J9, INDIRECT("'" &amp; 'Warband Sheet'!E$4 &amp; " Equipment'!C$2:C$200"), 0)), "")</f>
        <v/>
      </c>
      <c r="N9" s="221" t="str">
        <f ca="1">IFERROR(INDEX(INDIRECT("'" &amp; 'Warband Sheet'!E$4 &amp; " Equipment'!G$2:G$200"), MATCH('Reserve Wargear'!J9, INDIRECT("'" &amp; 'Warband Sheet'!E$4 &amp; " Equipment'!C$2:C$200"), 0)), "")</f>
        <v/>
      </c>
      <c r="O9" s="221"/>
      <c r="P9" s="190"/>
      <c r="Q9" s="80"/>
      <c r="R9" s="80"/>
      <c r="S9" s="81"/>
      <c r="T9" s="81"/>
      <c r="U9" s="81"/>
      <c r="V9" s="81"/>
      <c r="W9" s="81"/>
      <c r="X9" s="81"/>
      <c r="Y9" s="81"/>
      <c r="Z9" s="81"/>
      <c r="AA9" s="81"/>
      <c r="AE9" s="91"/>
      <c r="AF9" s="90" t="str">
        <f t="shared" ref="AF9:AF40" ca="1" si="2">IFERROR(SUM(G9*C9),"")</f>
        <v/>
      </c>
      <c r="AG9" s="90" t="str">
        <f t="shared" ref="AG9:AG40" ca="1" si="3">IFERROR(SUM(H9*C9),"")</f>
        <v/>
      </c>
      <c r="AH9" s="90" t="str">
        <f t="shared" ref="AH9:AH40" ca="1" si="4">IFERROR(SUM(G9*F9),"")</f>
        <v/>
      </c>
      <c r="AI9" s="90" t="str">
        <f t="shared" ref="AI9:AI40" ca="1" si="5">IFERROR(SUM(H9*F9),"")</f>
        <v/>
      </c>
      <c r="AJ9" s="91"/>
      <c r="AK9" s="91"/>
      <c r="AL9" s="91"/>
      <c r="AM9" s="91"/>
    </row>
    <row r="10" spans="1:41" ht="15" customHeight="1" x14ac:dyDescent="0.2">
      <c r="A10" s="239" t="str">
        <f t="shared" si="0"/>
        <v/>
      </c>
      <c r="B10" s="240" t="str">
        <f t="shared" si="1"/>
        <v/>
      </c>
      <c r="C10" s="218"/>
      <c r="D10" s="219"/>
      <c r="E10" s="218"/>
      <c r="F10" s="218"/>
      <c r="G10" s="211" t="str">
        <f ca="1">IFERROR(INDEX(INDIRECT("'" &amp; 'Warband Sheet'!E$4 &amp; " Equipment'!A$2:A$200"), MATCH(J10, INDIRECT("'" &amp; 'Warband Sheet'!E$4 &amp; " Equipment'!C$2:C$200"), 0)), "")</f>
        <v/>
      </c>
      <c r="H10" s="211" t="str">
        <f ca="1">IFERROR(INDEX(INDIRECT("'" &amp; 'Warband Sheet'!E$4 &amp; " Equipment'!B$2:B$200"), MATCH(J10, INDIRECT("'" &amp; 'Warband Sheet'!E$4 &amp; " Equipment'!C$2:C$200"), 0)), "")</f>
        <v/>
      </c>
      <c r="I10" s="217"/>
      <c r="J10" s="189"/>
      <c r="K10" s="206" t="str">
        <f ca="1">IFERROR(INDEX(INDIRECT("'" &amp; 'Warband Sheet'!E$4 &amp; " Equipment'!D$2:D$200"), MATCH('Reserve Wargear'!J10, INDIRECT("'" &amp; 'Warband Sheet'!E$4 &amp; " Equipment'!C$2:C$200"), 0)), "")</f>
        <v/>
      </c>
      <c r="L10" s="207" t="str">
        <f ca="1">IFERROR(INDEX(INDIRECT("'" &amp; 'Warband Sheet'!E$4 &amp; " Equipment'!E$2:E$200"), MATCH('Reserve Wargear'!J10, INDIRECT("'" &amp; 'Warband Sheet'!E$4 &amp; " Equipment'!C$2:C$200"), 0)), "")</f>
        <v/>
      </c>
      <c r="M10" s="221" t="str">
        <f ca="1">IFERROR(INDEX(INDIRECT("'" &amp; 'Warband Sheet'!E$4 &amp; " Equipment'!F$2:F$200"), MATCH('Reserve Wargear'!J10, INDIRECT("'" &amp; 'Warband Sheet'!E$4 &amp; " Equipment'!C$2:C$200"), 0)), "")</f>
        <v/>
      </c>
      <c r="N10" s="221" t="str">
        <f ca="1">IFERROR(INDEX(INDIRECT("'" &amp; 'Warband Sheet'!E$4 &amp; " Equipment'!G$2:G$200"), MATCH('Reserve Wargear'!J10, INDIRECT("'" &amp; 'Warband Sheet'!E$4 &amp; " Equipment'!C$2:C$200"), 0)), "")</f>
        <v/>
      </c>
      <c r="O10" s="221"/>
      <c r="P10" s="190"/>
      <c r="Q10" s="80"/>
      <c r="R10" s="80"/>
      <c r="S10" s="81"/>
      <c r="T10" s="81"/>
      <c r="U10" s="81"/>
      <c r="V10" s="81"/>
      <c r="W10" s="81"/>
      <c r="X10" s="81"/>
      <c r="Y10" s="81"/>
      <c r="Z10" s="81"/>
      <c r="AA10" s="81"/>
      <c r="AE10" s="87"/>
      <c r="AF10" s="90" t="str">
        <f t="shared" ca="1" si="2"/>
        <v/>
      </c>
      <c r="AG10" s="90" t="str">
        <f t="shared" ca="1" si="3"/>
        <v/>
      </c>
      <c r="AH10" s="90" t="str">
        <f t="shared" ca="1" si="4"/>
        <v/>
      </c>
      <c r="AI10" s="90" t="str">
        <f t="shared" ca="1" si="5"/>
        <v/>
      </c>
      <c r="AJ10" s="87"/>
    </row>
    <row r="11" spans="1:41" ht="15.75" customHeight="1" x14ac:dyDescent="0.2">
      <c r="A11" s="239" t="str">
        <f t="shared" si="0"/>
        <v/>
      </c>
      <c r="B11" s="240" t="str">
        <f t="shared" si="1"/>
        <v/>
      </c>
      <c r="C11" s="218"/>
      <c r="D11" s="219"/>
      <c r="E11" s="218"/>
      <c r="F11" s="218"/>
      <c r="G11" s="211" t="str">
        <f ca="1">IFERROR(INDEX(INDIRECT("'" &amp; 'Warband Sheet'!E$4 &amp; " Equipment'!A$2:A$200"), MATCH(J11, INDIRECT("'" &amp; 'Warband Sheet'!E$4 &amp; " Equipment'!C$2:C$200"), 0)), "")</f>
        <v/>
      </c>
      <c r="H11" s="211" t="str">
        <f ca="1">IFERROR(INDEX(INDIRECT("'" &amp; 'Warband Sheet'!E$4 &amp; " Equipment'!B$2:B$200"), MATCH(J11, INDIRECT("'" &amp; 'Warband Sheet'!E$4 &amp; " Equipment'!C$2:C$200"), 0)), "")</f>
        <v/>
      </c>
      <c r="I11" s="217"/>
      <c r="J11" s="189"/>
      <c r="K11" s="206" t="str">
        <f ca="1">IFERROR(INDEX(INDIRECT("'" &amp; 'Warband Sheet'!E$4 &amp; " Equipment'!D$2:D$200"), MATCH('Reserve Wargear'!J11, INDIRECT("'" &amp; 'Warband Sheet'!E$4 &amp; " Equipment'!C$2:C$200"), 0)), "")</f>
        <v/>
      </c>
      <c r="L11" s="207" t="str">
        <f ca="1">IFERROR(INDEX(INDIRECT("'" &amp; 'Warband Sheet'!E$4 &amp; " Equipment'!E$2:E$200"), MATCH('Reserve Wargear'!J11, INDIRECT("'" &amp; 'Warband Sheet'!E$4 &amp; " Equipment'!C$2:C$200"), 0)), "")</f>
        <v/>
      </c>
      <c r="M11" s="221" t="str">
        <f ca="1">IFERROR(INDEX(INDIRECT("'" &amp; 'Warband Sheet'!E$4 &amp; " Equipment'!F$2:F$200"), MATCH('Reserve Wargear'!J11, INDIRECT("'" &amp; 'Warband Sheet'!E$4 &amp; " Equipment'!C$2:C$200"), 0)), "")</f>
        <v/>
      </c>
      <c r="N11" s="221" t="str">
        <f ca="1">IFERROR(INDEX(INDIRECT("'" &amp; 'Warband Sheet'!E$4 &amp; " Equipment'!G$2:G$200"), MATCH('Reserve Wargear'!J11, INDIRECT("'" &amp; 'Warband Sheet'!E$4 &amp; " Equipment'!C$2:C$200"), 0)), "")</f>
        <v/>
      </c>
      <c r="O11" s="221"/>
      <c r="P11" s="190"/>
      <c r="Q11" s="80"/>
      <c r="R11" s="80"/>
      <c r="S11" s="81"/>
      <c r="T11" s="81"/>
      <c r="U11" s="81"/>
      <c r="V11" s="81"/>
      <c r="W11" s="81"/>
      <c r="X11" s="81"/>
      <c r="Y11" s="81"/>
      <c r="Z11" s="81"/>
      <c r="AA11" s="81"/>
      <c r="AE11" s="87"/>
      <c r="AF11" s="90" t="str">
        <f t="shared" ca="1" si="2"/>
        <v/>
      </c>
      <c r="AG11" s="90" t="str">
        <f t="shared" ca="1" si="3"/>
        <v/>
      </c>
      <c r="AH11" s="90" t="str">
        <f t="shared" ca="1" si="4"/>
        <v/>
      </c>
      <c r="AI11" s="90" t="str">
        <f t="shared" ca="1" si="5"/>
        <v/>
      </c>
      <c r="AJ11" s="87"/>
    </row>
    <row r="12" spans="1:41" ht="15.75" customHeight="1" x14ac:dyDescent="0.2">
      <c r="A12" s="239" t="str">
        <f t="shared" si="0"/>
        <v/>
      </c>
      <c r="B12" s="240" t="str">
        <f t="shared" si="1"/>
        <v/>
      </c>
      <c r="C12" s="218"/>
      <c r="D12" s="219"/>
      <c r="E12" s="218"/>
      <c r="F12" s="218"/>
      <c r="G12" s="211" t="str">
        <f ca="1">IFERROR(INDEX(INDIRECT("'" &amp; 'Warband Sheet'!E$4 &amp; " Equipment'!A$2:A$200"), MATCH(J12, INDIRECT("'" &amp; 'Warband Sheet'!E$4 &amp; " Equipment'!C$2:C$200"), 0)), "")</f>
        <v/>
      </c>
      <c r="H12" s="211" t="str">
        <f ca="1">IFERROR(INDEX(INDIRECT("'" &amp; 'Warband Sheet'!E$4 &amp; " Equipment'!B$2:B$200"), MATCH(J12, INDIRECT("'" &amp; 'Warband Sheet'!E$4 &amp; " Equipment'!C$2:C$200"), 0)), "")</f>
        <v/>
      </c>
      <c r="I12" s="217"/>
      <c r="J12" s="189"/>
      <c r="K12" s="206" t="str">
        <f ca="1">IFERROR(INDEX(INDIRECT("'" &amp; 'Warband Sheet'!E$4 &amp; " Equipment'!D$2:D$200"), MATCH('Reserve Wargear'!J12, INDIRECT("'" &amp; 'Warband Sheet'!E$4 &amp; " Equipment'!C$2:C$200"), 0)), "")</f>
        <v/>
      </c>
      <c r="L12" s="207" t="str">
        <f ca="1">IFERROR(INDEX(INDIRECT("'" &amp; 'Warband Sheet'!E$4 &amp; " Equipment'!E$2:E$200"), MATCH('Reserve Wargear'!J12, INDIRECT("'" &amp; 'Warband Sheet'!E$4 &amp; " Equipment'!C$2:C$200"), 0)), "")</f>
        <v/>
      </c>
      <c r="M12" s="221" t="str">
        <f ca="1">IFERROR(INDEX(INDIRECT("'" &amp; 'Warband Sheet'!E$4 &amp; " Equipment'!F$2:F$200"), MATCH('Reserve Wargear'!J12, INDIRECT("'" &amp; 'Warband Sheet'!E$4 &amp; " Equipment'!C$2:C$200"), 0)), "")</f>
        <v/>
      </c>
      <c r="N12" s="221" t="str">
        <f ca="1">IFERROR(INDEX(INDIRECT("'" &amp; 'Warband Sheet'!E$4 &amp; " Equipment'!G$2:G$200"), MATCH('Reserve Wargear'!J12, INDIRECT("'" &amp; 'Warband Sheet'!E$4 &amp; " Equipment'!C$2:C$200"), 0)), "")</f>
        <v/>
      </c>
      <c r="O12" s="221"/>
      <c r="P12" s="190"/>
      <c r="Q12" s="80"/>
      <c r="R12" s="80"/>
      <c r="S12" s="81"/>
      <c r="T12" s="81"/>
      <c r="U12" s="81"/>
      <c r="V12" s="81"/>
      <c r="W12" s="81"/>
      <c r="X12" s="81"/>
      <c r="Y12" s="81"/>
      <c r="Z12" s="81"/>
      <c r="AA12" s="81"/>
      <c r="AE12" s="87"/>
      <c r="AF12" s="90" t="str">
        <f t="shared" ca="1" si="2"/>
        <v/>
      </c>
      <c r="AG12" s="90" t="str">
        <f t="shared" ca="1" si="3"/>
        <v/>
      </c>
      <c r="AH12" s="90" t="str">
        <f t="shared" ca="1" si="4"/>
        <v/>
      </c>
      <c r="AI12" s="90" t="str">
        <f t="shared" ca="1" si="5"/>
        <v/>
      </c>
      <c r="AJ12" s="87"/>
    </row>
    <row r="13" spans="1:41" ht="15.75" customHeight="1" x14ac:dyDescent="0.2">
      <c r="A13" s="239" t="str">
        <f t="shared" si="0"/>
        <v/>
      </c>
      <c r="B13" s="240" t="str">
        <f t="shared" si="1"/>
        <v/>
      </c>
      <c r="C13" s="220"/>
      <c r="D13" s="219"/>
      <c r="E13" s="218"/>
      <c r="F13" s="220"/>
      <c r="G13" s="211" t="str">
        <f ca="1">IFERROR(INDEX(INDIRECT("'" &amp; 'Warband Sheet'!E$4 &amp; " Equipment'!A$2:A$200"), MATCH(J13, INDIRECT("'" &amp; 'Warband Sheet'!E$4 &amp; " Equipment'!C$2:C$200"), 0)), "")</f>
        <v/>
      </c>
      <c r="H13" s="211" t="str">
        <f ca="1">IFERROR(INDEX(INDIRECT("'" &amp; 'Warband Sheet'!E$4 &amp; " Equipment'!B$2:B$200"), MATCH(J13, INDIRECT("'" &amp; 'Warband Sheet'!E$4 &amp; " Equipment'!C$2:C$200"), 0)), "")</f>
        <v/>
      </c>
      <c r="I13" s="217"/>
      <c r="J13" s="189"/>
      <c r="K13" s="206" t="str">
        <f ca="1">IFERROR(INDEX(INDIRECT("'" &amp; 'Warband Sheet'!E$4 &amp; " Equipment'!D$2:D$200"), MATCH('Reserve Wargear'!J13, INDIRECT("'" &amp; 'Warband Sheet'!E$4 &amp; " Equipment'!C$2:C$200"), 0)), "")</f>
        <v/>
      </c>
      <c r="L13" s="207" t="str">
        <f ca="1">IFERROR(INDEX(INDIRECT("'" &amp; 'Warband Sheet'!E$4 &amp; " Equipment'!E$2:E$200"), MATCH('Reserve Wargear'!J13, INDIRECT("'" &amp; 'Warband Sheet'!E$4 &amp; " Equipment'!C$2:C$200"), 0)), "")</f>
        <v/>
      </c>
      <c r="M13" s="221" t="str">
        <f ca="1">IFERROR(INDEX(INDIRECT("'" &amp; 'Warband Sheet'!E$4 &amp; " Equipment'!F$2:F$200"), MATCH('Reserve Wargear'!J13, INDIRECT("'" &amp; 'Warband Sheet'!E$4 &amp; " Equipment'!C$2:C$200"), 0)), "")</f>
        <v/>
      </c>
      <c r="N13" s="221" t="str">
        <f ca="1">IFERROR(INDEX(INDIRECT("'" &amp; 'Warband Sheet'!E$4 &amp; " Equipment'!G$2:G$200"), MATCH('Reserve Wargear'!J13, INDIRECT("'" &amp; 'Warband Sheet'!E$4 &amp; " Equipment'!C$2:C$200"), 0)), "")</f>
        <v/>
      </c>
      <c r="O13" s="221"/>
      <c r="P13" s="190"/>
      <c r="Q13" s="80"/>
      <c r="R13" s="80"/>
      <c r="S13" s="81"/>
      <c r="T13" s="81"/>
      <c r="U13" s="81"/>
      <c r="V13" s="81"/>
      <c r="W13" s="81"/>
      <c r="X13" s="81"/>
      <c r="Y13" s="81"/>
      <c r="Z13" s="81"/>
      <c r="AA13" s="81"/>
      <c r="AE13" s="87"/>
      <c r="AF13" s="90" t="str">
        <f t="shared" ca="1" si="2"/>
        <v/>
      </c>
      <c r="AG13" s="90" t="str">
        <f t="shared" ca="1" si="3"/>
        <v/>
      </c>
      <c r="AH13" s="90" t="str">
        <f t="shared" ca="1" si="4"/>
        <v/>
      </c>
      <c r="AI13" s="90" t="str">
        <f t="shared" ca="1" si="5"/>
        <v/>
      </c>
      <c r="AJ13" s="87"/>
    </row>
    <row r="14" spans="1:41" ht="15" customHeight="1" x14ac:dyDescent="0.2">
      <c r="A14" s="239" t="str">
        <f t="shared" si="0"/>
        <v/>
      </c>
      <c r="B14" s="240" t="str">
        <f t="shared" si="1"/>
        <v/>
      </c>
      <c r="C14" s="218"/>
      <c r="D14" s="219"/>
      <c r="E14" s="218"/>
      <c r="F14" s="218"/>
      <c r="G14" s="211" t="str">
        <f ca="1">IFERROR(INDEX(INDIRECT("'" &amp; 'Warband Sheet'!E$4 &amp; " Equipment'!A$2:A$200"), MATCH(J14, INDIRECT("'" &amp; 'Warband Sheet'!E$4 &amp; " Equipment'!C$2:C$200"), 0)), "")</f>
        <v/>
      </c>
      <c r="H14" s="211" t="str">
        <f ca="1">IFERROR(INDEX(INDIRECT("'" &amp; 'Warband Sheet'!E$4 &amp; " Equipment'!B$2:B$200"), MATCH(J14, INDIRECT("'" &amp; 'Warband Sheet'!E$4 &amp; " Equipment'!C$2:C$200"), 0)), "")</f>
        <v/>
      </c>
      <c r="I14" s="217"/>
      <c r="J14" s="189"/>
      <c r="K14" s="206" t="str">
        <f ca="1">IFERROR(INDEX(INDIRECT("'" &amp; 'Warband Sheet'!E$4 &amp; " Equipment'!D$2:D$200"), MATCH('Reserve Wargear'!J14, INDIRECT("'" &amp; 'Warband Sheet'!E$4 &amp; " Equipment'!C$2:C$200"), 0)), "")</f>
        <v/>
      </c>
      <c r="L14" s="207" t="str">
        <f ca="1">IFERROR(INDEX(INDIRECT("'" &amp; 'Warband Sheet'!E$4 &amp; " Equipment'!E$2:E$200"), MATCH('Reserve Wargear'!J14, INDIRECT("'" &amp; 'Warband Sheet'!E$4 &amp; " Equipment'!C$2:C$200"), 0)), "")</f>
        <v/>
      </c>
      <c r="M14" s="221" t="str">
        <f ca="1">IFERROR(INDEX(INDIRECT("'" &amp; 'Warband Sheet'!E$4 &amp; " Equipment'!F$2:F$200"), MATCH('Reserve Wargear'!J14, INDIRECT("'" &amp; 'Warband Sheet'!E$4 &amp; " Equipment'!C$2:C$200"), 0)), "")</f>
        <v/>
      </c>
      <c r="N14" s="221" t="str">
        <f ca="1">IFERROR(INDEX(INDIRECT("'" &amp; 'Warband Sheet'!E$4 &amp; " Equipment'!G$2:G$200"), MATCH('Reserve Wargear'!J14, INDIRECT("'" &amp; 'Warband Sheet'!E$4 &amp; " Equipment'!C$2:C$200"), 0)), "")</f>
        <v/>
      </c>
      <c r="O14" s="221"/>
      <c r="P14" s="190"/>
      <c r="Q14" s="80"/>
      <c r="R14" s="80"/>
      <c r="S14" s="81"/>
      <c r="T14" s="81"/>
      <c r="U14" s="81"/>
      <c r="V14" s="81"/>
      <c r="W14" s="81"/>
      <c r="X14" s="81"/>
      <c r="Y14" s="81"/>
      <c r="Z14" s="81"/>
      <c r="AA14" s="81"/>
      <c r="AE14" s="87"/>
      <c r="AF14" s="90" t="str">
        <f t="shared" ca="1" si="2"/>
        <v/>
      </c>
      <c r="AG14" s="90" t="str">
        <f t="shared" ca="1" si="3"/>
        <v/>
      </c>
      <c r="AH14" s="90" t="str">
        <f t="shared" ca="1" si="4"/>
        <v/>
      </c>
      <c r="AI14" s="90" t="str">
        <f t="shared" ca="1" si="5"/>
        <v/>
      </c>
      <c r="AJ14" s="87"/>
    </row>
    <row r="15" spans="1:41" ht="15.75" customHeight="1" x14ac:dyDescent="0.2">
      <c r="A15" s="239" t="str">
        <f t="shared" si="0"/>
        <v/>
      </c>
      <c r="B15" s="240" t="str">
        <f t="shared" si="1"/>
        <v/>
      </c>
      <c r="C15" s="218"/>
      <c r="D15" s="219"/>
      <c r="E15" s="218"/>
      <c r="F15" s="218"/>
      <c r="G15" s="211" t="str">
        <f ca="1">IFERROR(INDEX(INDIRECT("'" &amp; 'Warband Sheet'!E$4 &amp; " Equipment'!A$2:A$200"), MATCH(J15, INDIRECT("'" &amp; 'Warband Sheet'!E$4 &amp; " Equipment'!C$2:C$200"), 0)), "")</f>
        <v/>
      </c>
      <c r="H15" s="211" t="str">
        <f ca="1">IFERROR(INDEX(INDIRECT("'" &amp; 'Warband Sheet'!E$4 &amp; " Equipment'!B$2:B$200"), MATCH(J15, INDIRECT("'" &amp; 'Warband Sheet'!E$4 &amp; " Equipment'!C$2:C$200"), 0)), "")</f>
        <v/>
      </c>
      <c r="I15" s="217"/>
      <c r="J15" s="189"/>
      <c r="K15" s="206" t="str">
        <f ca="1">IFERROR(INDEX(INDIRECT("'" &amp; 'Warband Sheet'!E$4 &amp; " Equipment'!D$2:D$200"), MATCH('Reserve Wargear'!J15, INDIRECT("'" &amp; 'Warband Sheet'!E$4 &amp; " Equipment'!C$2:C$200"), 0)), "")</f>
        <v/>
      </c>
      <c r="L15" s="207" t="str">
        <f ca="1">IFERROR(INDEX(INDIRECT("'" &amp; 'Warband Sheet'!E$4 &amp; " Equipment'!E$2:E$200"), MATCH('Reserve Wargear'!J15, INDIRECT("'" &amp; 'Warband Sheet'!E$4 &amp; " Equipment'!C$2:C$200"), 0)), "")</f>
        <v/>
      </c>
      <c r="M15" s="221" t="str">
        <f ca="1">IFERROR(INDEX(INDIRECT("'" &amp; 'Warband Sheet'!E$4 &amp; " Equipment'!F$2:F$200"), MATCH('Reserve Wargear'!J15, INDIRECT("'" &amp; 'Warband Sheet'!E$4 &amp; " Equipment'!C$2:C$200"), 0)), "")</f>
        <v/>
      </c>
      <c r="N15" s="221" t="str">
        <f ca="1">IFERROR(INDEX(INDIRECT("'" &amp; 'Warband Sheet'!E$4 &amp; " Equipment'!G$2:G$200"), MATCH('Reserve Wargear'!J15, INDIRECT("'" &amp; 'Warband Sheet'!E$4 &amp; " Equipment'!C$2:C$200"), 0)), "")</f>
        <v/>
      </c>
      <c r="O15" s="221"/>
      <c r="P15" s="190"/>
      <c r="Q15" s="80"/>
      <c r="R15" s="80"/>
      <c r="S15" s="81"/>
      <c r="T15" s="81"/>
      <c r="U15" s="81"/>
      <c r="V15" s="81"/>
      <c r="W15" s="81"/>
      <c r="X15" s="81"/>
      <c r="Y15" s="81"/>
      <c r="Z15" s="81"/>
      <c r="AA15" s="81"/>
      <c r="AE15" s="87"/>
      <c r="AF15" s="90" t="str">
        <f t="shared" ca="1" si="2"/>
        <v/>
      </c>
      <c r="AG15" s="90" t="str">
        <f t="shared" ca="1" si="3"/>
        <v/>
      </c>
      <c r="AH15" s="90" t="str">
        <f t="shared" ca="1" si="4"/>
        <v/>
      </c>
      <c r="AI15" s="90" t="str">
        <f t="shared" ca="1" si="5"/>
        <v/>
      </c>
      <c r="AJ15" s="87"/>
    </row>
    <row r="16" spans="1:41" ht="15.75" customHeight="1" x14ac:dyDescent="0.2">
      <c r="A16" s="239" t="str">
        <f t="shared" si="0"/>
        <v/>
      </c>
      <c r="B16" s="240" t="str">
        <f t="shared" si="1"/>
        <v/>
      </c>
      <c r="C16" s="218"/>
      <c r="D16" s="219"/>
      <c r="E16" s="218"/>
      <c r="F16" s="218"/>
      <c r="G16" s="211" t="str">
        <f ca="1">IFERROR(INDEX(INDIRECT("'" &amp; 'Warband Sheet'!E$4 &amp; " Equipment'!A$2:A$200"), MATCH(J16, INDIRECT("'" &amp; 'Warband Sheet'!E$4 &amp; " Equipment'!C$2:C$200"), 0)), "")</f>
        <v/>
      </c>
      <c r="H16" s="211" t="str">
        <f ca="1">IFERROR(INDEX(INDIRECT("'" &amp; 'Warband Sheet'!E$4 &amp; " Equipment'!B$2:B$200"), MATCH(J16, INDIRECT("'" &amp; 'Warband Sheet'!E$4 &amp; " Equipment'!C$2:C$200"), 0)), "")</f>
        <v/>
      </c>
      <c r="I16" s="217"/>
      <c r="J16" s="189"/>
      <c r="K16" s="206" t="str">
        <f ca="1">IFERROR(INDEX(INDIRECT("'" &amp; 'Warband Sheet'!E$4 &amp; " Equipment'!D$2:D$200"), MATCH('Reserve Wargear'!J16, INDIRECT("'" &amp; 'Warband Sheet'!E$4 &amp; " Equipment'!C$2:C$200"), 0)), "")</f>
        <v/>
      </c>
      <c r="L16" s="207" t="str">
        <f ca="1">IFERROR(INDEX(INDIRECT("'" &amp; 'Warband Sheet'!E$4 &amp; " Equipment'!E$2:E$200"), MATCH('Reserve Wargear'!J16, INDIRECT("'" &amp; 'Warband Sheet'!E$4 &amp; " Equipment'!C$2:C$200"), 0)), "")</f>
        <v/>
      </c>
      <c r="M16" s="221" t="str">
        <f ca="1">IFERROR(INDEX(INDIRECT("'" &amp; 'Warband Sheet'!E$4 &amp; " Equipment'!F$2:F$200"), MATCH('Reserve Wargear'!J16, INDIRECT("'" &amp; 'Warband Sheet'!E$4 &amp; " Equipment'!C$2:C$200"), 0)), "")</f>
        <v/>
      </c>
      <c r="N16" s="221" t="str">
        <f ca="1">IFERROR(INDEX(INDIRECT("'" &amp; 'Warband Sheet'!E$4 &amp; " Equipment'!G$2:G$200"), MATCH('Reserve Wargear'!J16, INDIRECT("'" &amp; 'Warband Sheet'!E$4 &amp; " Equipment'!C$2:C$200"), 0)), "")</f>
        <v/>
      </c>
      <c r="O16" s="221"/>
      <c r="P16" s="190"/>
      <c r="Q16" s="80"/>
      <c r="R16" s="80"/>
      <c r="S16" s="81"/>
      <c r="T16" s="81"/>
      <c r="U16" s="81"/>
      <c r="V16" s="81"/>
      <c r="W16" s="81"/>
      <c r="X16" s="81"/>
      <c r="Y16" s="81"/>
      <c r="Z16" s="81"/>
      <c r="AA16" s="81"/>
      <c r="AE16" s="87"/>
      <c r="AF16" s="90" t="str">
        <f t="shared" ca="1" si="2"/>
        <v/>
      </c>
      <c r="AG16" s="90" t="str">
        <f t="shared" ca="1" si="3"/>
        <v/>
      </c>
      <c r="AH16" s="90" t="str">
        <f t="shared" ca="1" si="4"/>
        <v/>
      </c>
      <c r="AI16" s="90" t="str">
        <f t="shared" ca="1" si="5"/>
        <v/>
      </c>
      <c r="AJ16" s="87"/>
    </row>
    <row r="17" spans="1:36" ht="15.75" customHeight="1" x14ac:dyDescent="0.2">
      <c r="A17" s="239" t="str">
        <f t="shared" si="0"/>
        <v/>
      </c>
      <c r="B17" s="240" t="str">
        <f t="shared" si="1"/>
        <v/>
      </c>
      <c r="C17" s="218"/>
      <c r="D17" s="219"/>
      <c r="E17" s="218"/>
      <c r="F17" s="218"/>
      <c r="G17" s="211" t="str">
        <f ca="1">IFERROR(INDEX(INDIRECT("'" &amp; 'Warband Sheet'!E$4 &amp; " Equipment'!A$2:A$200"), MATCH(J17, INDIRECT("'" &amp; 'Warband Sheet'!E$4 &amp; " Equipment'!C$2:C$200"), 0)), "")</f>
        <v/>
      </c>
      <c r="H17" s="211" t="str">
        <f ca="1">IFERROR(INDEX(INDIRECT("'" &amp; 'Warband Sheet'!E$4 &amp; " Equipment'!B$2:B$200"), MATCH(J17, INDIRECT("'" &amp; 'Warband Sheet'!E$4 &amp; " Equipment'!C$2:C$200"), 0)), "")</f>
        <v/>
      </c>
      <c r="I17" s="217"/>
      <c r="J17" s="189"/>
      <c r="K17" s="206" t="str">
        <f ca="1">IFERROR(INDEX(INDIRECT("'" &amp; 'Warband Sheet'!E$4 &amp; " Equipment'!D$2:D$200"), MATCH('Reserve Wargear'!J17, INDIRECT("'" &amp; 'Warband Sheet'!E$4 &amp; " Equipment'!C$2:C$200"), 0)), "")</f>
        <v/>
      </c>
      <c r="L17" s="207" t="str">
        <f ca="1">IFERROR(INDEX(INDIRECT("'" &amp; 'Warband Sheet'!E$4 &amp; " Equipment'!E$2:E$200"), MATCH('Reserve Wargear'!J17, INDIRECT("'" &amp; 'Warband Sheet'!E$4 &amp; " Equipment'!C$2:C$200"), 0)), "")</f>
        <v/>
      </c>
      <c r="M17" s="221" t="str">
        <f ca="1">IFERROR(INDEX(INDIRECT("'" &amp; 'Warband Sheet'!E$4 &amp; " Equipment'!F$2:F$200"), MATCH('Reserve Wargear'!J17, INDIRECT("'" &amp; 'Warband Sheet'!E$4 &amp; " Equipment'!C$2:C$200"), 0)), "")</f>
        <v/>
      </c>
      <c r="N17" s="221" t="str">
        <f ca="1">IFERROR(INDEX(INDIRECT("'" &amp; 'Warband Sheet'!E$4 &amp; " Equipment'!G$2:G$200"), MATCH('Reserve Wargear'!J17, INDIRECT("'" &amp; 'Warband Sheet'!E$4 &amp; " Equipment'!C$2:C$200"), 0)), "")</f>
        <v/>
      </c>
      <c r="O17" s="221"/>
      <c r="P17" s="190"/>
      <c r="Q17" s="80"/>
      <c r="R17" s="80"/>
      <c r="S17" s="81"/>
      <c r="T17" s="81"/>
      <c r="U17" s="81"/>
      <c r="V17" s="81"/>
      <c r="W17" s="81"/>
      <c r="X17" s="81"/>
      <c r="Y17" s="81"/>
      <c r="Z17" s="81"/>
      <c r="AA17" s="81"/>
      <c r="AE17" s="87"/>
      <c r="AF17" s="90" t="str">
        <f t="shared" ca="1" si="2"/>
        <v/>
      </c>
      <c r="AG17" s="90" t="str">
        <f t="shared" ca="1" si="3"/>
        <v/>
      </c>
      <c r="AH17" s="90" t="str">
        <f t="shared" ca="1" si="4"/>
        <v/>
      </c>
      <c r="AI17" s="90" t="str">
        <f t="shared" ca="1" si="5"/>
        <v/>
      </c>
      <c r="AJ17" s="87"/>
    </row>
    <row r="18" spans="1:36" ht="15.75" customHeight="1" x14ac:dyDescent="0.2">
      <c r="A18" s="239" t="str">
        <f t="shared" si="0"/>
        <v/>
      </c>
      <c r="B18" s="240" t="str">
        <f t="shared" si="1"/>
        <v/>
      </c>
      <c r="C18" s="218"/>
      <c r="D18" s="219"/>
      <c r="E18" s="218"/>
      <c r="F18" s="218"/>
      <c r="G18" s="211" t="str">
        <f ca="1">IFERROR(INDEX(INDIRECT("'" &amp; 'Warband Sheet'!E$4 &amp; " Equipment'!A$2:A$200"), MATCH(J18, INDIRECT("'" &amp; 'Warband Sheet'!E$4 &amp; " Equipment'!C$2:C$200"), 0)), "")</f>
        <v/>
      </c>
      <c r="H18" s="211" t="str">
        <f ca="1">IFERROR(INDEX(INDIRECT("'" &amp; 'Warband Sheet'!E$4 &amp; " Equipment'!B$2:B$200"), MATCH(J18, INDIRECT("'" &amp; 'Warband Sheet'!E$4 &amp; " Equipment'!C$2:C$200"), 0)), "")</f>
        <v/>
      </c>
      <c r="I18" s="217"/>
      <c r="J18" s="189"/>
      <c r="K18" s="206" t="str">
        <f ca="1">IFERROR(INDEX(INDIRECT("'" &amp; 'Warband Sheet'!E$4 &amp; " Equipment'!D$2:D$200"), MATCH('Reserve Wargear'!J18, INDIRECT("'" &amp; 'Warband Sheet'!E$4 &amp; " Equipment'!C$2:C$200"), 0)), "")</f>
        <v/>
      </c>
      <c r="L18" s="207" t="str">
        <f ca="1">IFERROR(INDEX(INDIRECT("'" &amp; 'Warband Sheet'!E$4 &amp; " Equipment'!E$2:E$200"), MATCH('Reserve Wargear'!J18, INDIRECT("'" &amp; 'Warband Sheet'!E$4 &amp; " Equipment'!C$2:C$200"), 0)), "")</f>
        <v/>
      </c>
      <c r="M18" s="221" t="str">
        <f ca="1">IFERROR(INDEX(INDIRECT("'" &amp; 'Warband Sheet'!E$4 &amp; " Equipment'!F$2:F$200"), MATCH('Reserve Wargear'!J18, INDIRECT("'" &amp; 'Warband Sheet'!E$4 &amp; " Equipment'!C$2:C$200"), 0)), "")</f>
        <v/>
      </c>
      <c r="N18" s="221" t="str">
        <f ca="1">IFERROR(INDEX(INDIRECT("'" &amp; 'Warband Sheet'!E$4 &amp; " Equipment'!G$2:G$200"), MATCH('Reserve Wargear'!J18, INDIRECT("'" &amp; 'Warband Sheet'!E$4 &amp; " Equipment'!C$2:C$200"), 0)), "")</f>
        <v/>
      </c>
      <c r="O18" s="221"/>
      <c r="P18" s="190"/>
      <c r="Q18" s="80"/>
      <c r="R18" s="80"/>
      <c r="S18" s="81"/>
      <c r="T18" s="81"/>
      <c r="U18" s="81"/>
      <c r="V18" s="81"/>
      <c r="W18" s="81"/>
      <c r="X18" s="81"/>
      <c r="Y18" s="81"/>
      <c r="Z18" s="81"/>
      <c r="AA18" s="81"/>
      <c r="AE18" s="87"/>
      <c r="AF18" s="90" t="str">
        <f t="shared" ca="1" si="2"/>
        <v/>
      </c>
      <c r="AG18" s="90" t="str">
        <f t="shared" ca="1" si="3"/>
        <v/>
      </c>
      <c r="AH18" s="90" t="str">
        <f t="shared" ca="1" si="4"/>
        <v/>
      </c>
      <c r="AI18" s="90" t="str">
        <f t="shared" ca="1" si="5"/>
        <v/>
      </c>
      <c r="AJ18" s="87"/>
    </row>
    <row r="19" spans="1:36" ht="15.75" customHeight="1" x14ac:dyDescent="0.2">
      <c r="A19" s="239" t="str">
        <f t="shared" si="0"/>
        <v/>
      </c>
      <c r="B19" s="240" t="str">
        <f t="shared" si="1"/>
        <v/>
      </c>
      <c r="C19" s="218"/>
      <c r="D19" s="219"/>
      <c r="E19" s="218"/>
      <c r="F19" s="218"/>
      <c r="G19" s="211" t="str">
        <f ca="1">IFERROR(INDEX(INDIRECT("'" &amp; 'Warband Sheet'!E$4 &amp; " Equipment'!A$2:A$200"), MATCH(J19, INDIRECT("'" &amp; 'Warband Sheet'!E$4 &amp; " Equipment'!C$2:C$200"), 0)), "")</f>
        <v/>
      </c>
      <c r="H19" s="211" t="str">
        <f ca="1">IFERROR(INDEX(INDIRECT("'" &amp; 'Warband Sheet'!E$4 &amp; " Equipment'!B$2:B$200"), MATCH(J19, INDIRECT("'" &amp; 'Warband Sheet'!E$4 &amp; " Equipment'!C$2:C$200"), 0)), "")</f>
        <v/>
      </c>
      <c r="I19" s="217"/>
      <c r="J19" s="189"/>
      <c r="K19" s="206" t="str">
        <f ca="1">IFERROR(INDEX(INDIRECT("'" &amp; 'Warband Sheet'!E$4 &amp; " Equipment'!D$2:D$200"), MATCH('Reserve Wargear'!J19, INDIRECT("'" &amp; 'Warband Sheet'!E$4 &amp; " Equipment'!C$2:C$200"), 0)), "")</f>
        <v/>
      </c>
      <c r="L19" s="207" t="str">
        <f ca="1">IFERROR(INDEX(INDIRECT("'" &amp; 'Warband Sheet'!E$4 &amp; " Equipment'!E$2:E$200"), MATCH('Reserve Wargear'!J19, INDIRECT("'" &amp; 'Warband Sheet'!E$4 &amp; " Equipment'!C$2:C$200"), 0)), "")</f>
        <v/>
      </c>
      <c r="M19" s="221" t="str">
        <f ca="1">IFERROR(INDEX(INDIRECT("'" &amp; 'Warband Sheet'!E$4 &amp; " Equipment'!F$2:F$200"), MATCH('Reserve Wargear'!J19, INDIRECT("'" &amp; 'Warband Sheet'!E$4 &amp; " Equipment'!C$2:C$200"), 0)), "")</f>
        <v/>
      </c>
      <c r="N19" s="221" t="str">
        <f ca="1">IFERROR(INDEX(INDIRECT("'" &amp; 'Warband Sheet'!E$4 &amp; " Equipment'!G$2:G$200"), MATCH('Reserve Wargear'!J19, INDIRECT("'" &amp; 'Warband Sheet'!E$4 &amp; " Equipment'!C$2:C$200"), 0)), "")</f>
        <v/>
      </c>
      <c r="O19" s="221"/>
      <c r="P19" s="190"/>
      <c r="Q19" s="80"/>
      <c r="R19" s="80"/>
      <c r="S19" s="81"/>
      <c r="T19" s="81"/>
      <c r="U19" s="81"/>
      <c r="V19" s="81"/>
      <c r="W19" s="81"/>
      <c r="X19" s="81"/>
      <c r="Y19" s="81"/>
      <c r="Z19" s="81"/>
      <c r="AA19" s="81"/>
      <c r="AE19" s="87"/>
      <c r="AF19" s="90" t="str">
        <f t="shared" ca="1" si="2"/>
        <v/>
      </c>
      <c r="AG19" s="90" t="str">
        <f t="shared" ca="1" si="3"/>
        <v/>
      </c>
      <c r="AH19" s="90" t="str">
        <f t="shared" ca="1" si="4"/>
        <v/>
      </c>
      <c r="AI19" s="90" t="str">
        <f t="shared" ca="1" si="5"/>
        <v/>
      </c>
      <c r="AJ19" s="87"/>
    </row>
    <row r="20" spans="1:36" ht="15.75" customHeight="1" x14ac:dyDescent="0.2">
      <c r="A20" s="239" t="str">
        <f t="shared" si="0"/>
        <v/>
      </c>
      <c r="B20" s="240" t="str">
        <f t="shared" si="1"/>
        <v/>
      </c>
      <c r="C20" s="218"/>
      <c r="D20" s="219"/>
      <c r="E20" s="218"/>
      <c r="F20" s="218"/>
      <c r="G20" s="211" t="str">
        <f ca="1">IFERROR(INDEX(INDIRECT("'" &amp; 'Warband Sheet'!E$4 &amp; " Equipment'!A$2:A$200"), MATCH(J20, INDIRECT("'" &amp; 'Warband Sheet'!E$4 &amp; " Equipment'!C$2:C$200"), 0)), "")</f>
        <v/>
      </c>
      <c r="H20" s="211" t="str">
        <f ca="1">IFERROR(INDEX(INDIRECT("'" &amp; 'Warband Sheet'!E$4 &amp; " Equipment'!B$2:B$200"), MATCH(J20, INDIRECT("'" &amp; 'Warband Sheet'!E$4 &amp; " Equipment'!C$2:C$200"), 0)), "")</f>
        <v/>
      </c>
      <c r="I20" s="217"/>
      <c r="J20" s="189"/>
      <c r="K20" s="206" t="str">
        <f ca="1">IFERROR(INDEX(INDIRECT("'" &amp; 'Warband Sheet'!E$4 &amp; " Equipment'!D$2:D$200"), MATCH('Reserve Wargear'!J20, INDIRECT("'" &amp; 'Warband Sheet'!E$4 &amp; " Equipment'!C$2:C$200"), 0)), "")</f>
        <v/>
      </c>
      <c r="L20" s="207" t="str">
        <f ca="1">IFERROR(INDEX(INDIRECT("'" &amp; 'Warband Sheet'!E$4 &amp; " Equipment'!E$2:E$200"), MATCH('Reserve Wargear'!J20, INDIRECT("'" &amp; 'Warband Sheet'!E$4 &amp; " Equipment'!C$2:C$200"), 0)), "")</f>
        <v/>
      </c>
      <c r="M20" s="221" t="str">
        <f ca="1">IFERROR(INDEX(INDIRECT("'" &amp; 'Warband Sheet'!E$4 &amp; " Equipment'!F$2:F$200"), MATCH('Reserve Wargear'!J20, INDIRECT("'" &amp; 'Warband Sheet'!E$4 &amp; " Equipment'!C$2:C$200"), 0)), "")</f>
        <v/>
      </c>
      <c r="N20" s="221" t="str">
        <f ca="1">IFERROR(INDEX(INDIRECT("'" &amp; 'Warband Sheet'!E$4 &amp; " Equipment'!G$2:G$200"), MATCH('Reserve Wargear'!J20, INDIRECT("'" &amp; 'Warband Sheet'!E$4 &amp; " Equipment'!C$2:C$200"), 0)), "")</f>
        <v/>
      </c>
      <c r="O20" s="221"/>
      <c r="P20" s="190"/>
      <c r="Q20" s="80"/>
      <c r="R20" s="80"/>
      <c r="S20" s="81"/>
      <c r="T20" s="81"/>
      <c r="U20" s="81"/>
      <c r="V20" s="81"/>
      <c r="W20" s="81"/>
      <c r="X20" s="81"/>
      <c r="Y20" s="81"/>
      <c r="Z20" s="81"/>
      <c r="AA20" s="81"/>
      <c r="AE20" s="87"/>
      <c r="AF20" s="90" t="str">
        <f t="shared" ca="1" si="2"/>
        <v/>
      </c>
      <c r="AG20" s="90" t="str">
        <f t="shared" ca="1" si="3"/>
        <v/>
      </c>
      <c r="AH20" s="90" t="str">
        <f t="shared" ca="1" si="4"/>
        <v/>
      </c>
      <c r="AI20" s="90" t="str">
        <f t="shared" ca="1" si="5"/>
        <v/>
      </c>
      <c r="AJ20" s="87"/>
    </row>
    <row r="21" spans="1:36" ht="15.75" customHeight="1" x14ac:dyDescent="0.2">
      <c r="A21" s="239" t="str">
        <f t="shared" si="0"/>
        <v/>
      </c>
      <c r="B21" s="240" t="str">
        <f t="shared" si="1"/>
        <v/>
      </c>
      <c r="C21" s="218"/>
      <c r="D21" s="219"/>
      <c r="E21" s="218"/>
      <c r="F21" s="218"/>
      <c r="G21" s="211" t="str">
        <f ca="1">IFERROR(INDEX(INDIRECT("'" &amp; 'Warband Sheet'!E$4 &amp; " Equipment'!A$2:A$200"), MATCH(J21, INDIRECT("'" &amp; 'Warband Sheet'!E$4 &amp; " Equipment'!C$2:C$200"), 0)), "")</f>
        <v/>
      </c>
      <c r="H21" s="211" t="str">
        <f ca="1">IFERROR(INDEX(INDIRECT("'" &amp; 'Warband Sheet'!E$4 &amp; " Equipment'!B$2:B$200"), MATCH(J21, INDIRECT("'" &amp; 'Warband Sheet'!E$4 &amp; " Equipment'!C$2:C$200"), 0)), "")</f>
        <v/>
      </c>
      <c r="I21" s="217"/>
      <c r="J21" s="189"/>
      <c r="K21" s="206" t="str">
        <f ca="1">IFERROR(INDEX(INDIRECT("'" &amp; 'Warband Sheet'!E$4 &amp; " Equipment'!D$2:D$200"), MATCH('Reserve Wargear'!J21, INDIRECT("'" &amp; 'Warband Sheet'!E$4 &amp; " Equipment'!C$2:C$200"), 0)), "")</f>
        <v/>
      </c>
      <c r="L21" s="207" t="str">
        <f ca="1">IFERROR(INDEX(INDIRECT("'" &amp; 'Warband Sheet'!E$4 &amp; " Equipment'!E$2:E$200"), MATCH('Reserve Wargear'!J21, INDIRECT("'" &amp; 'Warband Sheet'!E$4 &amp; " Equipment'!C$2:C$200"), 0)), "")</f>
        <v/>
      </c>
      <c r="M21" s="221" t="str">
        <f ca="1">IFERROR(INDEX(INDIRECT("'" &amp; 'Warband Sheet'!E$4 &amp; " Equipment'!F$2:F$200"), MATCH('Reserve Wargear'!J21, INDIRECT("'" &amp; 'Warband Sheet'!E$4 &amp; " Equipment'!C$2:C$200"), 0)), "")</f>
        <v/>
      </c>
      <c r="N21" s="221" t="str">
        <f ca="1">IFERROR(INDEX(INDIRECT("'" &amp; 'Warband Sheet'!E$4 &amp; " Equipment'!G$2:G$200"), MATCH('Reserve Wargear'!J21, INDIRECT("'" &amp; 'Warband Sheet'!E$4 &amp; " Equipment'!C$2:C$200"), 0)), "")</f>
        <v/>
      </c>
      <c r="O21" s="221"/>
      <c r="P21" s="190"/>
      <c r="Q21" s="80"/>
      <c r="R21" s="80"/>
      <c r="S21" s="81"/>
      <c r="T21" s="81"/>
      <c r="U21" s="81"/>
      <c r="V21" s="81"/>
      <c r="W21" s="81"/>
      <c r="X21" s="81"/>
      <c r="Y21" s="81"/>
      <c r="Z21" s="81"/>
      <c r="AA21" s="81"/>
      <c r="AE21" s="87"/>
      <c r="AF21" s="90" t="str">
        <f t="shared" ca="1" si="2"/>
        <v/>
      </c>
      <c r="AG21" s="90" t="str">
        <f t="shared" ca="1" si="3"/>
        <v/>
      </c>
      <c r="AH21" s="90" t="str">
        <f t="shared" ca="1" si="4"/>
        <v/>
      </c>
      <c r="AI21" s="90" t="str">
        <f t="shared" ca="1" si="5"/>
        <v/>
      </c>
      <c r="AJ21" s="87"/>
    </row>
    <row r="22" spans="1:36" ht="15.75" customHeight="1" x14ac:dyDescent="0.2">
      <c r="A22" s="239" t="str">
        <f t="shared" si="0"/>
        <v/>
      </c>
      <c r="B22" s="240" t="str">
        <f t="shared" si="1"/>
        <v/>
      </c>
      <c r="C22" s="218"/>
      <c r="D22" s="219"/>
      <c r="E22" s="218"/>
      <c r="F22" s="218"/>
      <c r="G22" s="211" t="str">
        <f ca="1">IFERROR(INDEX(INDIRECT("'" &amp; 'Warband Sheet'!E$4 &amp; " Equipment'!A$2:A$200"), MATCH(J22, INDIRECT("'" &amp; 'Warband Sheet'!E$4 &amp; " Equipment'!C$2:C$200"), 0)), "")</f>
        <v/>
      </c>
      <c r="H22" s="211" t="str">
        <f ca="1">IFERROR(INDEX(INDIRECT("'" &amp; 'Warband Sheet'!E$4 &amp; " Equipment'!B$2:B$200"), MATCH(J22, INDIRECT("'" &amp; 'Warband Sheet'!E$4 &amp; " Equipment'!C$2:C$200"), 0)), "")</f>
        <v/>
      </c>
      <c r="I22" s="217"/>
      <c r="J22" s="189"/>
      <c r="K22" s="206" t="str">
        <f ca="1">IFERROR(INDEX(INDIRECT("'" &amp; 'Warband Sheet'!E$4 &amp; " Equipment'!D$2:D$200"), MATCH('Reserve Wargear'!J22, INDIRECT("'" &amp; 'Warband Sheet'!E$4 &amp; " Equipment'!C$2:C$200"), 0)), "")</f>
        <v/>
      </c>
      <c r="L22" s="207" t="str">
        <f ca="1">IFERROR(INDEX(INDIRECT("'" &amp; 'Warband Sheet'!E$4 &amp; " Equipment'!E$2:E$200"), MATCH('Reserve Wargear'!J22, INDIRECT("'" &amp; 'Warband Sheet'!E$4 &amp; " Equipment'!C$2:C$200"), 0)), "")</f>
        <v/>
      </c>
      <c r="M22" s="221" t="str">
        <f ca="1">IFERROR(INDEX(INDIRECT("'" &amp; 'Warband Sheet'!E$4 &amp; " Equipment'!F$2:F$200"), MATCH('Reserve Wargear'!J22, INDIRECT("'" &amp; 'Warband Sheet'!E$4 &amp; " Equipment'!C$2:C$200"), 0)), "")</f>
        <v/>
      </c>
      <c r="N22" s="221" t="str">
        <f ca="1">IFERROR(INDEX(INDIRECT("'" &amp; 'Warband Sheet'!E$4 &amp; " Equipment'!G$2:G$200"), MATCH('Reserve Wargear'!J22, INDIRECT("'" &amp; 'Warband Sheet'!E$4 &amp; " Equipment'!C$2:C$200"), 0)), "")</f>
        <v/>
      </c>
      <c r="O22" s="221"/>
      <c r="P22" s="190"/>
      <c r="Q22" s="80"/>
      <c r="R22" s="80"/>
      <c r="S22" s="81"/>
      <c r="T22" s="81"/>
      <c r="U22" s="81"/>
      <c r="V22" s="81"/>
      <c r="W22" s="81"/>
      <c r="X22" s="81"/>
      <c r="Y22" s="81"/>
      <c r="Z22" s="81"/>
      <c r="AA22" s="81"/>
      <c r="AE22" s="87"/>
      <c r="AF22" s="90" t="str">
        <f t="shared" ca="1" si="2"/>
        <v/>
      </c>
      <c r="AG22" s="90" t="str">
        <f t="shared" ca="1" si="3"/>
        <v/>
      </c>
      <c r="AH22" s="90" t="str">
        <f t="shared" ca="1" si="4"/>
        <v/>
      </c>
      <c r="AI22" s="90" t="str">
        <f t="shared" ca="1" si="5"/>
        <v/>
      </c>
      <c r="AJ22" s="87"/>
    </row>
    <row r="23" spans="1:36" ht="15.75" customHeight="1" x14ac:dyDescent="0.2">
      <c r="A23" s="239" t="str">
        <f t="shared" si="0"/>
        <v/>
      </c>
      <c r="B23" s="240" t="str">
        <f t="shared" si="1"/>
        <v/>
      </c>
      <c r="C23" s="218"/>
      <c r="D23" s="219"/>
      <c r="E23" s="218"/>
      <c r="F23" s="218"/>
      <c r="G23" s="211" t="str">
        <f ca="1">IFERROR(INDEX(INDIRECT("'" &amp; 'Warband Sheet'!E$4 &amp; " Equipment'!A$2:A$200"), MATCH(J23, INDIRECT("'" &amp; 'Warband Sheet'!E$4 &amp; " Equipment'!C$2:C$200"), 0)), "")</f>
        <v/>
      </c>
      <c r="H23" s="211" t="str">
        <f ca="1">IFERROR(INDEX(INDIRECT("'" &amp; 'Warband Sheet'!E$4 &amp; " Equipment'!B$2:B$200"), MATCH(J23, INDIRECT("'" &amp; 'Warband Sheet'!E$4 &amp; " Equipment'!C$2:C$200"), 0)), "")</f>
        <v/>
      </c>
      <c r="I23" s="217"/>
      <c r="J23" s="189"/>
      <c r="K23" s="206" t="str">
        <f ca="1">IFERROR(INDEX(INDIRECT("'" &amp; 'Warband Sheet'!E$4 &amp; " Equipment'!D$2:D$200"), MATCH('Reserve Wargear'!J23, INDIRECT("'" &amp; 'Warband Sheet'!E$4 &amp; " Equipment'!C$2:C$200"), 0)), "")</f>
        <v/>
      </c>
      <c r="L23" s="207" t="str">
        <f ca="1">IFERROR(INDEX(INDIRECT("'" &amp; 'Warband Sheet'!E$4 &amp; " Equipment'!E$2:E$200"), MATCH('Reserve Wargear'!J23, INDIRECT("'" &amp; 'Warband Sheet'!E$4 &amp; " Equipment'!C$2:C$200"), 0)), "")</f>
        <v/>
      </c>
      <c r="M23" s="221" t="str">
        <f ca="1">IFERROR(INDEX(INDIRECT("'" &amp; 'Warband Sheet'!E$4 &amp; " Equipment'!F$2:F$200"), MATCH('Reserve Wargear'!J23, INDIRECT("'" &amp; 'Warband Sheet'!E$4 &amp; " Equipment'!C$2:C$200"), 0)), "")</f>
        <v/>
      </c>
      <c r="N23" s="221" t="str">
        <f ca="1">IFERROR(INDEX(INDIRECT("'" &amp; 'Warband Sheet'!E$4 &amp; " Equipment'!G$2:G$200"), MATCH('Reserve Wargear'!J23, INDIRECT("'" &amp; 'Warband Sheet'!E$4 &amp; " Equipment'!C$2:C$200"), 0)), "")</f>
        <v/>
      </c>
      <c r="O23" s="221"/>
      <c r="P23" s="190"/>
      <c r="Q23" s="80"/>
      <c r="R23" s="80"/>
      <c r="S23" s="81"/>
      <c r="T23" s="81"/>
      <c r="U23" s="81"/>
      <c r="V23" s="81"/>
      <c r="W23" s="81"/>
      <c r="X23" s="81"/>
      <c r="Y23" s="81"/>
      <c r="Z23" s="81"/>
      <c r="AA23" s="81"/>
      <c r="AE23" s="87"/>
      <c r="AF23" s="90" t="str">
        <f t="shared" ca="1" si="2"/>
        <v/>
      </c>
      <c r="AG23" s="90" t="str">
        <f t="shared" ca="1" si="3"/>
        <v/>
      </c>
      <c r="AH23" s="90" t="str">
        <f t="shared" ca="1" si="4"/>
        <v/>
      </c>
      <c r="AI23" s="90" t="str">
        <f t="shared" ca="1" si="5"/>
        <v/>
      </c>
      <c r="AJ23" s="87"/>
    </row>
    <row r="24" spans="1:36" ht="15.75" customHeight="1" x14ac:dyDescent="0.2">
      <c r="A24" s="239" t="str">
        <f t="shared" si="0"/>
        <v/>
      </c>
      <c r="B24" s="240" t="str">
        <f t="shared" si="1"/>
        <v/>
      </c>
      <c r="C24" s="218"/>
      <c r="D24" s="219"/>
      <c r="E24" s="218"/>
      <c r="F24" s="218"/>
      <c r="G24" s="211" t="str">
        <f ca="1">IFERROR(INDEX(INDIRECT("'" &amp; 'Warband Sheet'!E$4 &amp; " Equipment'!A$2:A$200"), MATCH(J24, INDIRECT("'" &amp; 'Warband Sheet'!E$4 &amp; " Equipment'!C$2:C$200"), 0)), "")</f>
        <v/>
      </c>
      <c r="H24" s="211" t="str">
        <f ca="1">IFERROR(INDEX(INDIRECT("'" &amp; 'Warband Sheet'!E$4 &amp; " Equipment'!B$2:B$200"), MATCH(J24, INDIRECT("'" &amp; 'Warband Sheet'!E$4 &amp; " Equipment'!C$2:C$200"), 0)), "")</f>
        <v/>
      </c>
      <c r="I24" s="217"/>
      <c r="J24" s="189"/>
      <c r="K24" s="206" t="str">
        <f ca="1">IFERROR(INDEX(INDIRECT("'" &amp; 'Warband Sheet'!E$4 &amp; " Equipment'!D$2:D$200"), MATCH('Reserve Wargear'!J24, INDIRECT("'" &amp; 'Warband Sheet'!E$4 &amp; " Equipment'!C$2:C$200"), 0)), "")</f>
        <v/>
      </c>
      <c r="L24" s="207" t="str">
        <f ca="1">IFERROR(INDEX(INDIRECT("'" &amp; 'Warband Sheet'!E$4 &amp; " Equipment'!E$2:E$200"), MATCH('Reserve Wargear'!J24, INDIRECT("'" &amp; 'Warband Sheet'!E$4 &amp; " Equipment'!C$2:C$200"), 0)), "")</f>
        <v/>
      </c>
      <c r="M24" s="221" t="str">
        <f ca="1">IFERROR(INDEX(INDIRECT("'" &amp; 'Warband Sheet'!E$4 &amp; " Equipment'!F$2:F$200"), MATCH('Reserve Wargear'!J24, INDIRECT("'" &amp; 'Warband Sheet'!E$4 &amp; " Equipment'!C$2:C$200"), 0)), "")</f>
        <v/>
      </c>
      <c r="N24" s="221" t="str">
        <f ca="1">IFERROR(INDEX(INDIRECT("'" &amp; 'Warband Sheet'!E$4 &amp; " Equipment'!G$2:G$200"), MATCH('Reserve Wargear'!J24, INDIRECT("'" &amp; 'Warband Sheet'!E$4 &amp; " Equipment'!C$2:C$200"), 0)), "")</f>
        <v/>
      </c>
      <c r="O24" s="221"/>
      <c r="P24" s="190"/>
      <c r="Q24" s="80"/>
      <c r="R24" s="80"/>
      <c r="S24" s="81"/>
      <c r="T24" s="81"/>
      <c r="U24" s="81"/>
      <c r="V24" s="81"/>
      <c r="W24" s="81"/>
      <c r="X24" s="81"/>
      <c r="Y24" s="81"/>
      <c r="Z24" s="81"/>
      <c r="AA24" s="81"/>
      <c r="AE24" s="87"/>
      <c r="AF24" s="90" t="str">
        <f t="shared" ca="1" si="2"/>
        <v/>
      </c>
      <c r="AG24" s="90" t="str">
        <f t="shared" ca="1" si="3"/>
        <v/>
      </c>
      <c r="AH24" s="90" t="str">
        <f t="shared" ca="1" si="4"/>
        <v/>
      </c>
      <c r="AI24" s="90" t="str">
        <f t="shared" ca="1" si="5"/>
        <v/>
      </c>
      <c r="AJ24" s="87"/>
    </row>
    <row r="25" spans="1:36" ht="15.75" customHeight="1" x14ac:dyDescent="0.2">
      <c r="A25" s="239" t="str">
        <f t="shared" si="0"/>
        <v/>
      </c>
      <c r="B25" s="240" t="str">
        <f t="shared" si="1"/>
        <v/>
      </c>
      <c r="C25" s="218"/>
      <c r="D25" s="219"/>
      <c r="E25" s="218"/>
      <c r="F25" s="218"/>
      <c r="G25" s="211" t="str">
        <f ca="1">IFERROR(INDEX(INDIRECT("'" &amp; 'Warband Sheet'!E$4 &amp; " Equipment'!A$2:A$200"), MATCH(J25, INDIRECT("'" &amp; 'Warband Sheet'!E$4 &amp; " Equipment'!C$2:C$200"), 0)), "")</f>
        <v/>
      </c>
      <c r="H25" s="211" t="str">
        <f ca="1">IFERROR(INDEX(INDIRECT("'" &amp; 'Warband Sheet'!E$4 &amp; " Equipment'!B$2:B$200"), MATCH(J25, INDIRECT("'" &amp; 'Warband Sheet'!E$4 &amp; " Equipment'!C$2:C$200"), 0)), "")</f>
        <v/>
      </c>
      <c r="I25" s="217"/>
      <c r="J25" s="189"/>
      <c r="K25" s="206" t="str">
        <f ca="1">IFERROR(INDEX(INDIRECT("'" &amp; 'Warband Sheet'!E$4 &amp; " Equipment'!D$2:D$200"), MATCH('Reserve Wargear'!J25, INDIRECT("'" &amp; 'Warband Sheet'!E$4 &amp; " Equipment'!C$2:C$200"), 0)), "")</f>
        <v/>
      </c>
      <c r="L25" s="207" t="str">
        <f ca="1">IFERROR(INDEX(INDIRECT("'" &amp; 'Warband Sheet'!E$4 &amp; " Equipment'!E$2:E$200"), MATCH('Reserve Wargear'!J25, INDIRECT("'" &amp; 'Warband Sheet'!E$4 &amp; " Equipment'!C$2:C$200"), 0)), "")</f>
        <v/>
      </c>
      <c r="M25" s="221" t="str">
        <f ca="1">IFERROR(INDEX(INDIRECT("'" &amp; 'Warband Sheet'!E$4 &amp; " Equipment'!F$2:F$200"), MATCH('Reserve Wargear'!J25, INDIRECT("'" &amp; 'Warband Sheet'!E$4 &amp; " Equipment'!C$2:C$200"), 0)), "")</f>
        <v/>
      </c>
      <c r="N25" s="221" t="str">
        <f ca="1">IFERROR(INDEX(INDIRECT("'" &amp; 'Warband Sheet'!E$4 &amp; " Equipment'!G$2:G$200"), MATCH('Reserve Wargear'!J25, INDIRECT("'" &amp; 'Warband Sheet'!E$4 &amp; " Equipment'!C$2:C$200"), 0)), "")</f>
        <v/>
      </c>
      <c r="O25" s="221"/>
      <c r="P25" s="190"/>
      <c r="Q25" s="80"/>
      <c r="R25" s="80"/>
      <c r="S25" s="81"/>
      <c r="T25" s="81"/>
      <c r="U25" s="81"/>
      <c r="V25" s="81"/>
      <c r="W25" s="81"/>
      <c r="X25" s="81"/>
      <c r="Y25" s="81"/>
      <c r="Z25" s="81"/>
      <c r="AA25" s="81"/>
      <c r="AE25" s="87"/>
      <c r="AF25" s="90" t="str">
        <f t="shared" ca="1" si="2"/>
        <v/>
      </c>
      <c r="AG25" s="90" t="str">
        <f t="shared" ca="1" si="3"/>
        <v/>
      </c>
      <c r="AH25" s="90" t="str">
        <f t="shared" ca="1" si="4"/>
        <v/>
      </c>
      <c r="AI25" s="90" t="str">
        <f t="shared" ca="1" si="5"/>
        <v/>
      </c>
      <c r="AJ25" s="87"/>
    </row>
    <row r="26" spans="1:36" ht="15.75" customHeight="1" x14ac:dyDescent="0.2">
      <c r="A26" s="239" t="str">
        <f t="shared" si="0"/>
        <v/>
      </c>
      <c r="B26" s="240" t="str">
        <f t="shared" si="1"/>
        <v/>
      </c>
      <c r="C26" s="218"/>
      <c r="D26" s="219"/>
      <c r="E26" s="218"/>
      <c r="F26" s="218"/>
      <c r="G26" s="211" t="str">
        <f ca="1">IFERROR(INDEX(INDIRECT("'" &amp; 'Warband Sheet'!E$4 &amp; " Equipment'!A$2:A$200"), MATCH(J26, INDIRECT("'" &amp; 'Warband Sheet'!E$4 &amp; " Equipment'!C$2:C$200"), 0)), "")</f>
        <v/>
      </c>
      <c r="H26" s="211" t="str">
        <f ca="1">IFERROR(INDEX(INDIRECT("'" &amp; 'Warband Sheet'!E$4 &amp; " Equipment'!B$2:B$200"), MATCH(J26, INDIRECT("'" &amp; 'Warband Sheet'!E$4 &amp; " Equipment'!C$2:C$200"), 0)), "")</f>
        <v/>
      </c>
      <c r="I26" s="217"/>
      <c r="J26" s="189"/>
      <c r="K26" s="206" t="str">
        <f ca="1">IFERROR(INDEX(INDIRECT("'" &amp; 'Warband Sheet'!E$4 &amp; " Equipment'!D$2:D$200"), MATCH('Reserve Wargear'!J26, INDIRECT("'" &amp; 'Warband Sheet'!E$4 &amp; " Equipment'!C$2:C$200"), 0)), "")</f>
        <v/>
      </c>
      <c r="L26" s="207" t="str">
        <f ca="1">IFERROR(INDEX(INDIRECT("'" &amp; 'Warband Sheet'!E$4 &amp; " Equipment'!E$2:E$200"), MATCH('Reserve Wargear'!J26, INDIRECT("'" &amp; 'Warband Sheet'!E$4 &amp; " Equipment'!C$2:C$200"), 0)), "")</f>
        <v/>
      </c>
      <c r="M26" s="221" t="str">
        <f ca="1">IFERROR(INDEX(INDIRECT("'" &amp; 'Warband Sheet'!E$4 &amp; " Equipment'!F$2:F$200"), MATCH('Reserve Wargear'!J26, INDIRECT("'" &amp; 'Warband Sheet'!E$4 &amp; " Equipment'!C$2:C$200"), 0)), "")</f>
        <v/>
      </c>
      <c r="N26" s="221" t="str">
        <f ca="1">IFERROR(INDEX(INDIRECT("'" &amp; 'Warband Sheet'!E$4 &amp; " Equipment'!G$2:G$200"), MATCH('Reserve Wargear'!J26, INDIRECT("'" &amp; 'Warband Sheet'!E$4 &amp; " Equipment'!C$2:C$200"), 0)), "")</f>
        <v/>
      </c>
      <c r="O26" s="221"/>
      <c r="P26" s="190"/>
      <c r="Q26" s="80"/>
      <c r="R26" s="80"/>
      <c r="S26" s="81"/>
      <c r="T26" s="81"/>
      <c r="U26" s="81"/>
      <c r="V26" s="81"/>
      <c r="W26" s="81"/>
      <c r="X26" s="81"/>
      <c r="Y26" s="81"/>
      <c r="Z26" s="81"/>
      <c r="AA26" s="81"/>
      <c r="AE26" s="87"/>
      <c r="AF26" s="90" t="str">
        <f t="shared" ca="1" si="2"/>
        <v/>
      </c>
      <c r="AG26" s="90" t="str">
        <f t="shared" ca="1" si="3"/>
        <v/>
      </c>
      <c r="AH26" s="90" t="str">
        <f t="shared" ca="1" si="4"/>
        <v/>
      </c>
      <c r="AI26" s="90" t="str">
        <f t="shared" ca="1" si="5"/>
        <v/>
      </c>
      <c r="AJ26" s="87"/>
    </row>
    <row r="27" spans="1:36" ht="15.75" customHeight="1" x14ac:dyDescent="0.2">
      <c r="A27" s="239" t="str">
        <f t="shared" si="0"/>
        <v/>
      </c>
      <c r="B27" s="240" t="str">
        <f t="shared" si="1"/>
        <v/>
      </c>
      <c r="C27" s="218"/>
      <c r="D27" s="219"/>
      <c r="E27" s="218"/>
      <c r="F27" s="218"/>
      <c r="G27" s="211" t="str">
        <f ca="1">IFERROR(INDEX(INDIRECT("'" &amp; 'Warband Sheet'!E$4 &amp; " Equipment'!A$2:A$200"), MATCH(J27, INDIRECT("'" &amp; 'Warband Sheet'!E$4 &amp; " Equipment'!C$2:C$200"), 0)), "")</f>
        <v/>
      </c>
      <c r="H27" s="211" t="str">
        <f ca="1">IFERROR(INDEX(INDIRECT("'" &amp; 'Warband Sheet'!E$4 &amp; " Equipment'!B$2:B$200"), MATCH(J27, INDIRECT("'" &amp; 'Warband Sheet'!E$4 &amp; " Equipment'!C$2:C$200"), 0)), "")</f>
        <v/>
      </c>
      <c r="I27" s="217"/>
      <c r="J27" s="189"/>
      <c r="K27" s="206" t="str">
        <f ca="1">IFERROR(INDEX(INDIRECT("'" &amp; 'Warband Sheet'!E$4 &amp; " Equipment'!D$2:D$200"), MATCH('Reserve Wargear'!J27, INDIRECT("'" &amp; 'Warband Sheet'!E$4 &amp; " Equipment'!C$2:C$200"), 0)), "")</f>
        <v/>
      </c>
      <c r="L27" s="207" t="str">
        <f ca="1">IFERROR(INDEX(INDIRECT("'" &amp; 'Warband Sheet'!E$4 &amp; " Equipment'!E$2:E$200"), MATCH('Reserve Wargear'!J27, INDIRECT("'" &amp; 'Warband Sheet'!E$4 &amp; " Equipment'!C$2:C$200"), 0)), "")</f>
        <v/>
      </c>
      <c r="M27" s="221" t="str">
        <f ca="1">IFERROR(INDEX(INDIRECT("'" &amp; 'Warband Sheet'!E$4 &amp; " Equipment'!F$2:F$200"), MATCH('Reserve Wargear'!J27, INDIRECT("'" &amp; 'Warband Sheet'!E$4 &amp; " Equipment'!C$2:C$200"), 0)), "")</f>
        <v/>
      </c>
      <c r="N27" s="221" t="str">
        <f ca="1">IFERROR(INDEX(INDIRECT("'" &amp; 'Warband Sheet'!E$4 &amp; " Equipment'!G$2:G$200"), MATCH('Reserve Wargear'!J27, INDIRECT("'" &amp; 'Warband Sheet'!E$4 &amp; " Equipment'!C$2:C$200"), 0)), "")</f>
        <v/>
      </c>
      <c r="O27" s="221"/>
      <c r="P27" s="190"/>
      <c r="Q27" s="80"/>
      <c r="R27" s="80"/>
      <c r="S27" s="81"/>
      <c r="T27" s="81"/>
      <c r="U27" s="81"/>
      <c r="V27" s="81"/>
      <c r="W27" s="81"/>
      <c r="X27" s="81"/>
      <c r="Y27" s="81"/>
      <c r="Z27" s="81"/>
      <c r="AA27" s="81"/>
      <c r="AE27" s="87"/>
      <c r="AF27" s="90" t="str">
        <f t="shared" ca="1" si="2"/>
        <v/>
      </c>
      <c r="AG27" s="90" t="str">
        <f t="shared" ca="1" si="3"/>
        <v/>
      </c>
      <c r="AH27" s="90" t="str">
        <f t="shared" ca="1" si="4"/>
        <v/>
      </c>
      <c r="AI27" s="90" t="str">
        <f t="shared" ca="1" si="5"/>
        <v/>
      </c>
      <c r="AJ27" s="87"/>
    </row>
    <row r="28" spans="1:36" ht="15.75" customHeight="1" x14ac:dyDescent="0.2">
      <c r="A28" s="239" t="str">
        <f t="shared" si="0"/>
        <v/>
      </c>
      <c r="B28" s="240" t="str">
        <f t="shared" si="1"/>
        <v/>
      </c>
      <c r="C28" s="218"/>
      <c r="D28" s="219"/>
      <c r="E28" s="218"/>
      <c r="F28" s="218"/>
      <c r="G28" s="211" t="str">
        <f ca="1">IFERROR(INDEX(INDIRECT("'" &amp; 'Warband Sheet'!E$4 &amp; " Equipment'!A$2:A$200"), MATCH(J28, INDIRECT("'" &amp; 'Warband Sheet'!E$4 &amp; " Equipment'!C$2:C$200"), 0)), "")</f>
        <v/>
      </c>
      <c r="H28" s="211" t="str">
        <f ca="1">IFERROR(INDEX(INDIRECT("'" &amp; 'Warband Sheet'!E$4 &amp; " Equipment'!B$2:B$200"), MATCH(J28, INDIRECT("'" &amp; 'Warband Sheet'!E$4 &amp; " Equipment'!C$2:C$200"), 0)), "")</f>
        <v/>
      </c>
      <c r="I28" s="217"/>
      <c r="J28" s="189"/>
      <c r="K28" s="206" t="str">
        <f ca="1">IFERROR(INDEX(INDIRECT("'" &amp; 'Warband Sheet'!E$4 &amp; " Equipment'!D$2:D$200"), MATCH('Reserve Wargear'!J28, INDIRECT("'" &amp; 'Warband Sheet'!E$4 &amp; " Equipment'!C$2:C$200"), 0)), "")</f>
        <v/>
      </c>
      <c r="L28" s="207" t="str">
        <f ca="1">IFERROR(INDEX(INDIRECT("'" &amp; 'Warband Sheet'!E$4 &amp; " Equipment'!E$2:E$200"), MATCH('Reserve Wargear'!J28, INDIRECT("'" &amp; 'Warband Sheet'!E$4 &amp; " Equipment'!C$2:C$200"), 0)), "")</f>
        <v/>
      </c>
      <c r="M28" s="221" t="str">
        <f ca="1">IFERROR(INDEX(INDIRECT("'" &amp; 'Warband Sheet'!E$4 &amp; " Equipment'!F$2:F$200"), MATCH('Reserve Wargear'!J28, INDIRECT("'" &amp; 'Warband Sheet'!E$4 &amp; " Equipment'!C$2:C$200"), 0)), "")</f>
        <v/>
      </c>
      <c r="N28" s="221" t="str">
        <f ca="1">IFERROR(INDEX(INDIRECT("'" &amp; 'Warband Sheet'!E$4 &amp; " Equipment'!G$2:G$200"), MATCH('Reserve Wargear'!J28, INDIRECT("'" &amp; 'Warband Sheet'!E$4 &amp; " Equipment'!C$2:C$200"), 0)), "")</f>
        <v/>
      </c>
      <c r="O28" s="221"/>
      <c r="P28" s="190"/>
      <c r="Q28" s="81"/>
      <c r="R28" s="81"/>
      <c r="S28" s="81"/>
      <c r="T28" s="81"/>
      <c r="U28" s="81"/>
      <c r="V28" s="81"/>
      <c r="W28" s="81"/>
      <c r="X28" s="81"/>
      <c r="Y28" s="81"/>
      <c r="Z28" s="81"/>
      <c r="AA28" s="81"/>
      <c r="AE28" s="87"/>
      <c r="AF28" s="90" t="str">
        <f t="shared" ca="1" si="2"/>
        <v/>
      </c>
      <c r="AG28" s="90" t="str">
        <f t="shared" ca="1" si="3"/>
        <v/>
      </c>
      <c r="AH28" s="90" t="str">
        <f t="shared" ca="1" si="4"/>
        <v/>
      </c>
      <c r="AI28" s="90" t="str">
        <f t="shared" ca="1" si="5"/>
        <v/>
      </c>
      <c r="AJ28" s="87"/>
    </row>
    <row r="29" spans="1:36" ht="15.75" customHeight="1" x14ac:dyDescent="0.2">
      <c r="A29" s="239" t="str">
        <f t="shared" si="0"/>
        <v/>
      </c>
      <c r="B29" s="240" t="str">
        <f t="shared" si="1"/>
        <v/>
      </c>
      <c r="C29" s="218"/>
      <c r="D29" s="219"/>
      <c r="E29" s="218"/>
      <c r="F29" s="218"/>
      <c r="G29" s="211" t="str">
        <f ca="1">IFERROR(INDEX(INDIRECT("'" &amp; 'Warband Sheet'!E$4 &amp; " Equipment'!A$2:A$200"), MATCH(J29, INDIRECT("'" &amp; 'Warband Sheet'!E$4 &amp; " Equipment'!C$2:C$200"), 0)), "")</f>
        <v/>
      </c>
      <c r="H29" s="211" t="str">
        <f ca="1">IFERROR(INDEX(INDIRECT("'" &amp; 'Warband Sheet'!E$4 &amp; " Equipment'!B$2:B$200"), MATCH(J29, INDIRECT("'" &amp; 'Warband Sheet'!E$4 &amp; " Equipment'!C$2:C$200"), 0)), "")</f>
        <v/>
      </c>
      <c r="I29" s="217"/>
      <c r="J29" s="189"/>
      <c r="K29" s="206" t="str">
        <f ca="1">IFERROR(INDEX(INDIRECT("'" &amp; 'Warband Sheet'!E$4 &amp; " Equipment'!D$2:D$200"), MATCH('Reserve Wargear'!J29, INDIRECT("'" &amp; 'Warband Sheet'!E$4 &amp; " Equipment'!C$2:C$200"), 0)), "")</f>
        <v/>
      </c>
      <c r="L29" s="207" t="str">
        <f ca="1">IFERROR(INDEX(INDIRECT("'" &amp; 'Warband Sheet'!E$4 &amp; " Equipment'!E$2:E$200"), MATCH('Reserve Wargear'!J29, INDIRECT("'" &amp; 'Warband Sheet'!E$4 &amp; " Equipment'!C$2:C$200"), 0)), "")</f>
        <v/>
      </c>
      <c r="M29" s="221" t="str">
        <f ca="1">IFERROR(INDEX(INDIRECT("'" &amp; 'Warband Sheet'!E$4 &amp; " Equipment'!F$2:F$200"), MATCH('Reserve Wargear'!J29, INDIRECT("'" &amp; 'Warband Sheet'!E$4 &amp; " Equipment'!C$2:C$200"), 0)), "")</f>
        <v/>
      </c>
      <c r="N29" s="221" t="str">
        <f ca="1">IFERROR(INDEX(INDIRECT("'" &amp; 'Warband Sheet'!E$4 &amp; " Equipment'!G$2:G$200"), MATCH('Reserve Wargear'!J29, INDIRECT("'" &amp; 'Warband Sheet'!E$4 &amp; " Equipment'!C$2:C$200"), 0)), "")</f>
        <v/>
      </c>
      <c r="O29" s="221"/>
      <c r="P29" s="190"/>
      <c r="Q29" s="80"/>
      <c r="R29" s="80"/>
      <c r="S29" s="81"/>
      <c r="T29" s="81"/>
      <c r="U29" s="81"/>
      <c r="V29" s="81"/>
      <c r="W29" s="81"/>
      <c r="X29" s="81"/>
      <c r="Y29" s="81"/>
      <c r="Z29" s="81"/>
      <c r="AA29" s="81"/>
      <c r="AE29" s="87"/>
      <c r="AF29" s="90" t="str">
        <f t="shared" ca="1" si="2"/>
        <v/>
      </c>
      <c r="AG29" s="90" t="str">
        <f t="shared" ca="1" si="3"/>
        <v/>
      </c>
      <c r="AH29" s="90" t="str">
        <f t="shared" ca="1" si="4"/>
        <v/>
      </c>
      <c r="AI29" s="90" t="str">
        <f t="shared" ca="1" si="5"/>
        <v/>
      </c>
      <c r="AJ29" s="87"/>
    </row>
    <row r="30" spans="1:36" ht="15.75" customHeight="1" x14ac:dyDescent="0.2">
      <c r="A30" s="239" t="str">
        <f t="shared" si="0"/>
        <v/>
      </c>
      <c r="B30" s="240" t="str">
        <f t="shared" si="1"/>
        <v/>
      </c>
      <c r="C30" s="218"/>
      <c r="D30" s="219"/>
      <c r="E30" s="218"/>
      <c r="F30" s="218"/>
      <c r="G30" s="211" t="str">
        <f ca="1">IFERROR(INDEX(INDIRECT("'" &amp; 'Warband Sheet'!E$4 &amp; " Equipment'!A$2:A$200"), MATCH(J30, INDIRECT("'" &amp; 'Warband Sheet'!E$4 &amp; " Equipment'!C$2:C$200"), 0)), "")</f>
        <v/>
      </c>
      <c r="H30" s="211" t="str">
        <f ca="1">IFERROR(INDEX(INDIRECT("'" &amp; 'Warband Sheet'!E$4 &amp; " Equipment'!B$2:B$200"), MATCH(J30, INDIRECT("'" &amp; 'Warband Sheet'!E$4 &amp; " Equipment'!C$2:C$200"), 0)), "")</f>
        <v/>
      </c>
      <c r="I30" s="217"/>
      <c r="J30" s="189"/>
      <c r="K30" s="206" t="str">
        <f ca="1">IFERROR(INDEX(INDIRECT("'" &amp; 'Warband Sheet'!E$4 &amp; " Equipment'!D$2:D$200"), MATCH('Reserve Wargear'!J30, INDIRECT("'" &amp; 'Warband Sheet'!E$4 &amp; " Equipment'!C$2:C$200"), 0)), "")</f>
        <v/>
      </c>
      <c r="L30" s="207" t="str">
        <f ca="1">IFERROR(INDEX(INDIRECT("'" &amp; 'Warband Sheet'!E$4 &amp; " Equipment'!E$2:E$200"), MATCH('Reserve Wargear'!J30, INDIRECT("'" &amp; 'Warband Sheet'!E$4 &amp; " Equipment'!C$2:C$200"), 0)), "")</f>
        <v/>
      </c>
      <c r="M30" s="221" t="str">
        <f ca="1">IFERROR(INDEX(INDIRECT("'" &amp; 'Warband Sheet'!E$4 &amp; " Equipment'!F$2:F$200"), MATCH('Reserve Wargear'!J30, INDIRECT("'" &amp; 'Warband Sheet'!E$4 &amp; " Equipment'!C$2:C$200"), 0)), "")</f>
        <v/>
      </c>
      <c r="N30" s="221" t="str">
        <f ca="1">IFERROR(INDEX(INDIRECT("'" &amp; 'Warband Sheet'!E$4 &amp; " Equipment'!G$2:G$200"), MATCH('Reserve Wargear'!J30, INDIRECT("'" &amp; 'Warband Sheet'!E$4 &amp; " Equipment'!C$2:C$200"), 0)), "")</f>
        <v/>
      </c>
      <c r="O30" s="221"/>
      <c r="P30" s="190"/>
      <c r="Q30" s="80"/>
      <c r="R30" s="80"/>
      <c r="S30" s="81"/>
      <c r="T30" s="81"/>
      <c r="U30" s="81"/>
      <c r="V30" s="81"/>
      <c r="W30" s="81"/>
      <c r="X30" s="81"/>
      <c r="Y30" s="81"/>
      <c r="Z30" s="81"/>
      <c r="AA30" s="81"/>
      <c r="AE30" s="87"/>
      <c r="AF30" s="90" t="str">
        <f t="shared" ca="1" si="2"/>
        <v/>
      </c>
      <c r="AG30" s="90" t="str">
        <f t="shared" ca="1" si="3"/>
        <v/>
      </c>
      <c r="AH30" s="90" t="str">
        <f t="shared" ca="1" si="4"/>
        <v/>
      </c>
      <c r="AI30" s="90" t="str">
        <f t="shared" ca="1" si="5"/>
        <v/>
      </c>
      <c r="AJ30" s="87"/>
    </row>
    <row r="31" spans="1:36" ht="15.75" customHeight="1" x14ac:dyDescent="0.2">
      <c r="A31" s="239" t="str">
        <f t="shared" si="0"/>
        <v/>
      </c>
      <c r="B31" s="240" t="str">
        <f t="shared" si="1"/>
        <v/>
      </c>
      <c r="C31" s="218"/>
      <c r="D31" s="219"/>
      <c r="E31" s="218"/>
      <c r="F31" s="218"/>
      <c r="G31" s="211" t="str">
        <f ca="1">IFERROR(INDEX(INDIRECT("'" &amp; 'Warband Sheet'!E$4 &amp; " Equipment'!A$2:A$200"), MATCH(J31, INDIRECT("'" &amp; 'Warband Sheet'!E$4 &amp; " Equipment'!C$2:C$200"), 0)), "")</f>
        <v/>
      </c>
      <c r="H31" s="211" t="str">
        <f ca="1">IFERROR(INDEX(INDIRECT("'" &amp; 'Warband Sheet'!E$4 &amp; " Equipment'!B$2:B$200"), MATCH(J31, INDIRECT("'" &amp; 'Warband Sheet'!E$4 &amp; " Equipment'!C$2:C$200"), 0)), "")</f>
        <v/>
      </c>
      <c r="I31" s="217"/>
      <c r="J31" s="189"/>
      <c r="K31" s="206" t="str">
        <f ca="1">IFERROR(INDEX(INDIRECT("'" &amp; 'Warband Sheet'!E$4 &amp; " Equipment'!D$2:D$200"), MATCH('Reserve Wargear'!J31, INDIRECT("'" &amp; 'Warband Sheet'!E$4 &amp; " Equipment'!C$2:C$200"), 0)), "")</f>
        <v/>
      </c>
      <c r="L31" s="207" t="str">
        <f ca="1">IFERROR(INDEX(INDIRECT("'" &amp; 'Warband Sheet'!E$4 &amp; " Equipment'!E$2:E$200"), MATCH('Reserve Wargear'!J31, INDIRECT("'" &amp; 'Warband Sheet'!E$4 &amp; " Equipment'!C$2:C$200"), 0)), "")</f>
        <v/>
      </c>
      <c r="M31" s="221" t="str">
        <f ca="1">IFERROR(INDEX(INDIRECT("'" &amp; 'Warband Sheet'!E$4 &amp; " Equipment'!F$2:F$200"), MATCH('Reserve Wargear'!J31, INDIRECT("'" &amp; 'Warband Sheet'!E$4 &amp; " Equipment'!C$2:C$200"), 0)), "")</f>
        <v/>
      </c>
      <c r="N31" s="221" t="str">
        <f ca="1">IFERROR(INDEX(INDIRECT("'" &amp; 'Warband Sheet'!E$4 &amp; " Equipment'!G$2:G$200"), MATCH('Reserve Wargear'!J31, INDIRECT("'" &amp; 'Warband Sheet'!E$4 &amp; " Equipment'!C$2:C$200"), 0)), "")</f>
        <v/>
      </c>
      <c r="O31" s="221"/>
      <c r="P31" s="190"/>
      <c r="Q31" s="80"/>
      <c r="R31" s="80"/>
      <c r="S31" s="81"/>
      <c r="T31" s="81"/>
      <c r="U31" s="81"/>
      <c r="V31" s="81"/>
      <c r="W31" s="81"/>
      <c r="X31" s="81"/>
      <c r="Y31" s="81"/>
      <c r="Z31" s="81"/>
      <c r="AA31" s="81"/>
      <c r="AE31" s="87"/>
      <c r="AF31" s="90" t="str">
        <f t="shared" ca="1" si="2"/>
        <v/>
      </c>
      <c r="AG31" s="90" t="str">
        <f t="shared" ca="1" si="3"/>
        <v/>
      </c>
      <c r="AH31" s="90" t="str">
        <f t="shared" ca="1" si="4"/>
        <v/>
      </c>
      <c r="AI31" s="90" t="str">
        <f t="shared" ca="1" si="5"/>
        <v/>
      </c>
      <c r="AJ31" s="87"/>
    </row>
    <row r="32" spans="1:36" ht="15.75" customHeight="1" x14ac:dyDescent="0.2">
      <c r="A32" s="239" t="str">
        <f t="shared" si="0"/>
        <v/>
      </c>
      <c r="B32" s="240" t="str">
        <f t="shared" si="1"/>
        <v/>
      </c>
      <c r="C32" s="218"/>
      <c r="D32" s="219"/>
      <c r="E32" s="218"/>
      <c r="F32" s="218"/>
      <c r="G32" s="211" t="str">
        <f ca="1">IFERROR(INDEX(INDIRECT("'" &amp; 'Warband Sheet'!E$4 &amp; " Equipment'!A$2:A$200"), MATCH(J32, INDIRECT("'" &amp; 'Warband Sheet'!E$4 &amp; " Equipment'!C$2:C$200"), 0)), "")</f>
        <v/>
      </c>
      <c r="H32" s="211" t="str">
        <f ca="1">IFERROR(INDEX(INDIRECT("'" &amp; 'Warband Sheet'!E$4 &amp; " Equipment'!B$2:B$200"), MATCH(J32, INDIRECT("'" &amp; 'Warband Sheet'!E$4 &amp; " Equipment'!C$2:C$200"), 0)), "")</f>
        <v/>
      </c>
      <c r="I32" s="217"/>
      <c r="J32" s="189"/>
      <c r="K32" s="206" t="str">
        <f ca="1">IFERROR(INDEX(INDIRECT("'" &amp; 'Warband Sheet'!E$4 &amp; " Equipment'!D$2:D$200"), MATCH('Reserve Wargear'!J32, INDIRECT("'" &amp; 'Warband Sheet'!E$4 &amp; " Equipment'!C$2:C$200"), 0)), "")</f>
        <v/>
      </c>
      <c r="L32" s="207" t="str">
        <f ca="1">IFERROR(INDEX(INDIRECT("'" &amp; 'Warband Sheet'!E$4 &amp; " Equipment'!E$2:E$200"), MATCH('Reserve Wargear'!J32, INDIRECT("'" &amp; 'Warband Sheet'!E$4 &amp; " Equipment'!C$2:C$200"), 0)), "")</f>
        <v/>
      </c>
      <c r="M32" s="221" t="str">
        <f ca="1">IFERROR(INDEX(INDIRECT("'" &amp; 'Warband Sheet'!E$4 &amp; " Equipment'!F$2:F$200"), MATCH('Reserve Wargear'!J32, INDIRECT("'" &amp; 'Warband Sheet'!E$4 &amp; " Equipment'!C$2:C$200"), 0)), "")</f>
        <v/>
      </c>
      <c r="N32" s="221" t="str">
        <f ca="1">IFERROR(INDEX(INDIRECT("'" &amp; 'Warband Sheet'!E$4 &amp; " Equipment'!G$2:G$200"), MATCH('Reserve Wargear'!J32, INDIRECT("'" &amp; 'Warband Sheet'!E$4 &amp; " Equipment'!C$2:C$200"), 0)), "")</f>
        <v/>
      </c>
      <c r="O32" s="221"/>
      <c r="P32" s="190"/>
      <c r="Q32" s="80"/>
      <c r="R32" s="80"/>
      <c r="S32" s="81"/>
      <c r="T32" s="81"/>
      <c r="U32" s="81"/>
      <c r="V32" s="81"/>
      <c r="W32" s="81"/>
      <c r="X32" s="81"/>
      <c r="Y32" s="81"/>
      <c r="Z32" s="81"/>
      <c r="AA32" s="81"/>
      <c r="AE32" s="87"/>
      <c r="AF32" s="90" t="str">
        <f t="shared" ca="1" si="2"/>
        <v/>
      </c>
      <c r="AG32" s="90" t="str">
        <f t="shared" ca="1" si="3"/>
        <v/>
      </c>
      <c r="AH32" s="90" t="str">
        <f t="shared" ca="1" si="4"/>
        <v/>
      </c>
      <c r="AI32" s="90" t="str">
        <f t="shared" ca="1" si="5"/>
        <v/>
      </c>
      <c r="AJ32" s="87"/>
    </row>
    <row r="33" spans="1:36" ht="15.75" customHeight="1" x14ac:dyDescent="0.2">
      <c r="A33" s="239" t="str">
        <f t="shared" si="0"/>
        <v/>
      </c>
      <c r="B33" s="240" t="str">
        <f t="shared" si="1"/>
        <v/>
      </c>
      <c r="C33" s="218"/>
      <c r="D33" s="219"/>
      <c r="E33" s="218"/>
      <c r="F33" s="218"/>
      <c r="G33" s="211" t="str">
        <f ca="1">IFERROR(INDEX(INDIRECT("'" &amp; 'Warband Sheet'!E$4 &amp; " Equipment'!A$2:A$200"), MATCH(J33, INDIRECT("'" &amp; 'Warband Sheet'!E$4 &amp; " Equipment'!C$2:C$200"), 0)), "")</f>
        <v/>
      </c>
      <c r="H33" s="211" t="str">
        <f ca="1">IFERROR(INDEX(INDIRECT("'" &amp; 'Warband Sheet'!E$4 &amp; " Equipment'!B$2:B$200"), MATCH(J33, INDIRECT("'" &amp; 'Warband Sheet'!E$4 &amp; " Equipment'!C$2:C$200"), 0)), "")</f>
        <v/>
      </c>
      <c r="I33" s="217"/>
      <c r="J33" s="189"/>
      <c r="K33" s="206" t="str">
        <f ca="1">IFERROR(INDEX(INDIRECT("'" &amp; 'Warband Sheet'!E$4 &amp; " Equipment'!D$2:D$200"), MATCH('Reserve Wargear'!J33, INDIRECT("'" &amp; 'Warband Sheet'!E$4 &amp; " Equipment'!C$2:C$200"), 0)), "")</f>
        <v/>
      </c>
      <c r="L33" s="207" t="str">
        <f ca="1">IFERROR(INDEX(INDIRECT("'" &amp; 'Warband Sheet'!E$4 &amp; " Equipment'!E$2:E$200"), MATCH('Reserve Wargear'!J33, INDIRECT("'" &amp; 'Warband Sheet'!E$4 &amp; " Equipment'!C$2:C$200"), 0)), "")</f>
        <v/>
      </c>
      <c r="M33" s="221" t="str">
        <f ca="1">IFERROR(INDEX(INDIRECT("'" &amp; 'Warband Sheet'!E$4 &amp; " Equipment'!F$2:F$200"), MATCH('Reserve Wargear'!J33, INDIRECT("'" &amp; 'Warband Sheet'!E$4 &amp; " Equipment'!C$2:C$200"), 0)), "")</f>
        <v/>
      </c>
      <c r="N33" s="221" t="str">
        <f ca="1">IFERROR(INDEX(INDIRECT("'" &amp; 'Warband Sheet'!E$4 &amp; " Equipment'!G$2:G$200"), MATCH('Reserve Wargear'!J33, INDIRECT("'" &amp; 'Warband Sheet'!E$4 &amp; " Equipment'!C$2:C$200"), 0)), "")</f>
        <v/>
      </c>
      <c r="O33" s="221"/>
      <c r="P33" s="190"/>
      <c r="Q33" s="80"/>
      <c r="R33" s="80"/>
      <c r="S33" s="81"/>
      <c r="T33" s="81"/>
      <c r="U33" s="81"/>
      <c r="V33" s="81"/>
      <c r="W33" s="81"/>
      <c r="X33" s="81"/>
      <c r="Y33" s="81"/>
      <c r="Z33" s="81"/>
      <c r="AA33" s="81"/>
      <c r="AE33" s="87"/>
      <c r="AF33" s="90" t="str">
        <f t="shared" ca="1" si="2"/>
        <v/>
      </c>
      <c r="AG33" s="90" t="str">
        <f t="shared" ca="1" si="3"/>
        <v/>
      </c>
      <c r="AH33" s="90" t="str">
        <f t="shared" ca="1" si="4"/>
        <v/>
      </c>
      <c r="AI33" s="90" t="str">
        <f t="shared" ca="1" si="5"/>
        <v/>
      </c>
      <c r="AJ33" s="87"/>
    </row>
    <row r="34" spans="1:36" ht="15.75" customHeight="1" x14ac:dyDescent="0.2">
      <c r="A34" s="239" t="str">
        <f t="shared" si="0"/>
        <v/>
      </c>
      <c r="B34" s="240" t="str">
        <f t="shared" si="1"/>
        <v/>
      </c>
      <c r="C34" s="218"/>
      <c r="D34" s="219"/>
      <c r="E34" s="218"/>
      <c r="F34" s="218"/>
      <c r="G34" s="211" t="str">
        <f ca="1">IFERROR(INDEX(INDIRECT("'" &amp; 'Warband Sheet'!E$4 &amp; " Equipment'!A$2:A$200"), MATCH(J34, INDIRECT("'" &amp; 'Warband Sheet'!E$4 &amp; " Equipment'!C$2:C$200"), 0)), "")</f>
        <v/>
      </c>
      <c r="H34" s="211" t="str">
        <f ca="1">IFERROR(INDEX(INDIRECT("'" &amp; 'Warband Sheet'!E$4 &amp; " Equipment'!B$2:B$200"), MATCH(J34, INDIRECT("'" &amp; 'Warband Sheet'!E$4 &amp; " Equipment'!C$2:C$200"), 0)), "")</f>
        <v/>
      </c>
      <c r="I34" s="217"/>
      <c r="J34" s="189"/>
      <c r="K34" s="206" t="str">
        <f ca="1">IFERROR(INDEX(INDIRECT("'" &amp; 'Warband Sheet'!E$4 &amp; " Equipment'!D$2:D$200"), MATCH('Reserve Wargear'!J34, INDIRECT("'" &amp; 'Warband Sheet'!E$4 &amp; " Equipment'!C$2:C$200"), 0)), "")</f>
        <v/>
      </c>
      <c r="L34" s="207" t="str">
        <f ca="1">IFERROR(INDEX(INDIRECT("'" &amp; 'Warband Sheet'!E$4 &amp; " Equipment'!E$2:E$200"), MATCH('Reserve Wargear'!J34, INDIRECT("'" &amp; 'Warband Sheet'!E$4 &amp; " Equipment'!C$2:C$200"), 0)), "")</f>
        <v/>
      </c>
      <c r="M34" s="221" t="str">
        <f ca="1">IFERROR(INDEX(INDIRECT("'" &amp; 'Warband Sheet'!E$4 &amp; " Equipment'!F$2:F$200"), MATCH('Reserve Wargear'!J34, INDIRECT("'" &amp; 'Warband Sheet'!E$4 &amp; " Equipment'!C$2:C$200"), 0)), "")</f>
        <v/>
      </c>
      <c r="N34" s="221" t="str">
        <f ca="1">IFERROR(INDEX(INDIRECT("'" &amp; 'Warband Sheet'!E$4 &amp; " Equipment'!G$2:G$200"), MATCH('Reserve Wargear'!J34, INDIRECT("'" &amp; 'Warband Sheet'!E$4 &amp; " Equipment'!C$2:C$200"), 0)), "")</f>
        <v/>
      </c>
      <c r="O34" s="221"/>
      <c r="P34" s="190"/>
      <c r="Q34" s="80"/>
      <c r="R34" s="80"/>
      <c r="S34" s="81"/>
      <c r="T34" s="81"/>
      <c r="U34" s="81"/>
      <c r="V34" s="81"/>
      <c r="W34" s="81"/>
      <c r="X34" s="81"/>
      <c r="Y34" s="81"/>
      <c r="Z34" s="81"/>
      <c r="AA34" s="81"/>
      <c r="AE34" s="87"/>
      <c r="AF34" s="90" t="str">
        <f t="shared" ca="1" si="2"/>
        <v/>
      </c>
      <c r="AG34" s="90" t="str">
        <f t="shared" ca="1" si="3"/>
        <v/>
      </c>
      <c r="AH34" s="90" t="str">
        <f t="shared" ca="1" si="4"/>
        <v/>
      </c>
      <c r="AI34" s="90" t="str">
        <f t="shared" ca="1" si="5"/>
        <v/>
      </c>
      <c r="AJ34" s="87"/>
    </row>
    <row r="35" spans="1:36" ht="15.75" customHeight="1" x14ac:dyDescent="0.2">
      <c r="A35" s="239" t="str">
        <f t="shared" si="0"/>
        <v/>
      </c>
      <c r="B35" s="240" t="str">
        <f t="shared" si="1"/>
        <v/>
      </c>
      <c r="C35" s="218"/>
      <c r="D35" s="219"/>
      <c r="E35" s="218"/>
      <c r="F35" s="218"/>
      <c r="G35" s="211" t="str">
        <f ca="1">IFERROR(INDEX(INDIRECT("'" &amp; 'Warband Sheet'!E$4 &amp; " Equipment'!A$2:A$200"), MATCH(J35, INDIRECT("'" &amp; 'Warband Sheet'!E$4 &amp; " Equipment'!C$2:C$200"), 0)), "")</f>
        <v/>
      </c>
      <c r="H35" s="211" t="str">
        <f ca="1">IFERROR(INDEX(INDIRECT("'" &amp; 'Warband Sheet'!E$4 &amp; " Equipment'!B$2:B$200"), MATCH(J35, INDIRECT("'" &amp; 'Warband Sheet'!E$4 &amp; " Equipment'!C$2:C$200"), 0)), "")</f>
        <v/>
      </c>
      <c r="I35" s="217"/>
      <c r="J35" s="189"/>
      <c r="K35" s="206" t="str">
        <f ca="1">IFERROR(INDEX(INDIRECT("'" &amp; 'Warband Sheet'!E$4 &amp; " Equipment'!D$2:D$200"), MATCH('Reserve Wargear'!J35, INDIRECT("'" &amp; 'Warband Sheet'!E$4 &amp; " Equipment'!C$2:C$200"), 0)), "")</f>
        <v/>
      </c>
      <c r="L35" s="207" t="str">
        <f ca="1">IFERROR(INDEX(INDIRECT("'" &amp; 'Warband Sheet'!E$4 &amp; " Equipment'!E$2:E$200"), MATCH('Reserve Wargear'!J35, INDIRECT("'" &amp; 'Warband Sheet'!E$4 &amp; " Equipment'!C$2:C$200"), 0)), "")</f>
        <v/>
      </c>
      <c r="M35" s="221" t="str">
        <f ca="1">IFERROR(INDEX(INDIRECT("'" &amp; 'Warband Sheet'!E$4 &amp; " Equipment'!F$2:F$200"), MATCH('Reserve Wargear'!J35, INDIRECT("'" &amp; 'Warband Sheet'!E$4 &amp; " Equipment'!C$2:C$200"), 0)), "")</f>
        <v/>
      </c>
      <c r="N35" s="221" t="str">
        <f ca="1">IFERROR(INDEX(INDIRECT("'" &amp; 'Warband Sheet'!E$4 &amp; " Equipment'!G$2:G$200"), MATCH('Reserve Wargear'!J35, INDIRECT("'" &amp; 'Warband Sheet'!E$4 &amp; " Equipment'!C$2:C$200"), 0)), "")</f>
        <v/>
      </c>
      <c r="O35" s="221"/>
      <c r="P35" s="190"/>
      <c r="Q35" s="80"/>
      <c r="R35" s="80"/>
      <c r="S35" s="81"/>
      <c r="T35" s="81"/>
      <c r="U35" s="81"/>
      <c r="V35" s="81"/>
      <c r="W35" s="81"/>
      <c r="X35" s="81"/>
      <c r="Y35" s="81"/>
      <c r="Z35" s="81"/>
      <c r="AA35" s="81"/>
      <c r="AE35" s="87"/>
      <c r="AF35" s="90" t="str">
        <f t="shared" ca="1" si="2"/>
        <v/>
      </c>
      <c r="AG35" s="90" t="str">
        <f t="shared" ca="1" si="3"/>
        <v/>
      </c>
      <c r="AH35" s="90" t="str">
        <f t="shared" ca="1" si="4"/>
        <v/>
      </c>
      <c r="AI35" s="90" t="str">
        <f t="shared" ca="1" si="5"/>
        <v/>
      </c>
      <c r="AJ35" s="87"/>
    </row>
    <row r="36" spans="1:36" ht="15.75" customHeight="1" x14ac:dyDescent="0.2">
      <c r="A36" s="239" t="str">
        <f t="shared" si="0"/>
        <v/>
      </c>
      <c r="B36" s="240" t="str">
        <f t="shared" si="1"/>
        <v/>
      </c>
      <c r="C36" s="218"/>
      <c r="D36" s="219"/>
      <c r="E36" s="218"/>
      <c r="F36" s="218"/>
      <c r="G36" s="211" t="str">
        <f ca="1">IFERROR(INDEX(INDIRECT("'" &amp; 'Warband Sheet'!E$4 &amp; " Equipment'!A$2:A$200"), MATCH(J36, INDIRECT("'" &amp; 'Warband Sheet'!E$4 &amp; " Equipment'!C$2:C$200"), 0)), "")</f>
        <v/>
      </c>
      <c r="H36" s="211" t="str">
        <f ca="1">IFERROR(INDEX(INDIRECT("'" &amp; 'Warband Sheet'!E$4 &amp; " Equipment'!B$2:B$200"), MATCH(J36, INDIRECT("'" &amp; 'Warband Sheet'!E$4 &amp; " Equipment'!C$2:C$200"), 0)), "")</f>
        <v/>
      </c>
      <c r="I36" s="217"/>
      <c r="J36" s="189"/>
      <c r="K36" s="206" t="str">
        <f ca="1">IFERROR(INDEX(INDIRECT("'" &amp; 'Warband Sheet'!E$4 &amp; " Equipment'!D$2:D$200"), MATCH('Reserve Wargear'!J36, INDIRECT("'" &amp; 'Warband Sheet'!E$4 &amp; " Equipment'!C$2:C$200"), 0)), "")</f>
        <v/>
      </c>
      <c r="L36" s="207" t="str">
        <f ca="1">IFERROR(INDEX(INDIRECT("'" &amp; 'Warband Sheet'!E$4 &amp; " Equipment'!E$2:E$200"), MATCH('Reserve Wargear'!J36, INDIRECT("'" &amp; 'Warband Sheet'!E$4 &amp; " Equipment'!C$2:C$200"), 0)), "")</f>
        <v/>
      </c>
      <c r="M36" s="221" t="str">
        <f ca="1">IFERROR(INDEX(INDIRECT("'" &amp; 'Warband Sheet'!E$4 &amp; " Equipment'!F$2:F$200"), MATCH('Reserve Wargear'!J36, INDIRECT("'" &amp; 'Warband Sheet'!E$4 &amp; " Equipment'!C$2:C$200"), 0)), "")</f>
        <v/>
      </c>
      <c r="N36" s="221" t="str">
        <f ca="1">IFERROR(INDEX(INDIRECT("'" &amp; 'Warband Sheet'!E$4 &amp; " Equipment'!G$2:G$200"), MATCH('Reserve Wargear'!J36, INDIRECT("'" &amp; 'Warband Sheet'!E$4 &amp; " Equipment'!C$2:C$200"), 0)), "")</f>
        <v/>
      </c>
      <c r="O36" s="221"/>
      <c r="P36" s="190"/>
      <c r="Q36" s="80"/>
      <c r="R36" s="80"/>
      <c r="S36" s="81"/>
      <c r="T36" s="81"/>
      <c r="U36" s="81"/>
      <c r="V36" s="81"/>
      <c r="W36" s="81"/>
      <c r="X36" s="81"/>
      <c r="Y36" s="81"/>
      <c r="Z36" s="81"/>
      <c r="AA36" s="81"/>
      <c r="AE36" s="87"/>
      <c r="AF36" s="90" t="str">
        <f t="shared" ca="1" si="2"/>
        <v/>
      </c>
      <c r="AG36" s="90" t="str">
        <f t="shared" ca="1" si="3"/>
        <v/>
      </c>
      <c r="AH36" s="90" t="str">
        <f t="shared" ca="1" si="4"/>
        <v/>
      </c>
      <c r="AI36" s="90" t="str">
        <f t="shared" ca="1" si="5"/>
        <v/>
      </c>
      <c r="AJ36" s="87"/>
    </row>
    <row r="37" spans="1:36" ht="15.75" customHeight="1" x14ac:dyDescent="0.2">
      <c r="A37" s="239" t="str">
        <f t="shared" si="0"/>
        <v/>
      </c>
      <c r="B37" s="240" t="str">
        <f t="shared" si="1"/>
        <v/>
      </c>
      <c r="C37" s="218"/>
      <c r="D37" s="219"/>
      <c r="E37" s="218"/>
      <c r="F37" s="218"/>
      <c r="G37" s="211" t="str">
        <f ca="1">IFERROR(INDEX(INDIRECT("'" &amp; 'Warband Sheet'!E$4 &amp; " Equipment'!A$2:A$200"), MATCH(J37, INDIRECT("'" &amp; 'Warband Sheet'!E$4 &amp; " Equipment'!C$2:C$200"), 0)), "")</f>
        <v/>
      </c>
      <c r="H37" s="211" t="str">
        <f ca="1">IFERROR(INDEX(INDIRECT("'" &amp; 'Warband Sheet'!E$4 &amp; " Equipment'!B$2:B$200"), MATCH(J37, INDIRECT("'" &amp; 'Warband Sheet'!E$4 &amp; " Equipment'!C$2:C$200"), 0)), "")</f>
        <v/>
      </c>
      <c r="I37" s="217"/>
      <c r="J37" s="189"/>
      <c r="K37" s="206" t="str">
        <f ca="1">IFERROR(INDEX(INDIRECT("'" &amp; 'Warband Sheet'!E$4 &amp; " Equipment'!D$2:D$200"), MATCH('Reserve Wargear'!J37, INDIRECT("'" &amp; 'Warband Sheet'!E$4 &amp; " Equipment'!C$2:C$200"), 0)), "")</f>
        <v/>
      </c>
      <c r="L37" s="207" t="str">
        <f ca="1">IFERROR(INDEX(INDIRECT("'" &amp; 'Warband Sheet'!E$4 &amp; " Equipment'!E$2:E$200"), MATCH('Reserve Wargear'!J37, INDIRECT("'" &amp; 'Warband Sheet'!E$4 &amp; " Equipment'!C$2:C$200"), 0)), "")</f>
        <v/>
      </c>
      <c r="M37" s="221" t="str">
        <f ca="1">IFERROR(INDEX(INDIRECT("'" &amp; 'Warband Sheet'!E$4 &amp; " Equipment'!F$2:F$200"), MATCH('Reserve Wargear'!J37, INDIRECT("'" &amp; 'Warband Sheet'!E$4 &amp; " Equipment'!C$2:C$200"), 0)), "")</f>
        <v/>
      </c>
      <c r="N37" s="221" t="str">
        <f ca="1">IFERROR(INDEX(INDIRECT("'" &amp; 'Warband Sheet'!E$4 &amp; " Equipment'!G$2:G$200"), MATCH('Reserve Wargear'!J37, INDIRECT("'" &amp; 'Warband Sheet'!E$4 &amp; " Equipment'!C$2:C$200"), 0)), "")</f>
        <v/>
      </c>
      <c r="O37" s="221"/>
      <c r="P37" s="190"/>
      <c r="Q37" s="80"/>
      <c r="R37" s="80"/>
      <c r="S37" s="81"/>
      <c r="T37" s="81"/>
      <c r="U37" s="81"/>
      <c r="V37" s="81"/>
      <c r="W37" s="81"/>
      <c r="X37" s="81"/>
      <c r="Y37" s="81"/>
      <c r="Z37" s="81"/>
      <c r="AA37" s="81"/>
      <c r="AE37" s="87"/>
      <c r="AF37" s="90" t="str">
        <f t="shared" ca="1" si="2"/>
        <v/>
      </c>
      <c r="AG37" s="90" t="str">
        <f t="shared" ca="1" si="3"/>
        <v/>
      </c>
      <c r="AH37" s="90" t="str">
        <f t="shared" ca="1" si="4"/>
        <v/>
      </c>
      <c r="AI37" s="90" t="str">
        <f t="shared" ca="1" si="5"/>
        <v/>
      </c>
      <c r="AJ37" s="87"/>
    </row>
    <row r="38" spans="1:36" ht="15.75" customHeight="1" x14ac:dyDescent="0.2">
      <c r="A38" s="239" t="str">
        <f t="shared" si="0"/>
        <v/>
      </c>
      <c r="B38" s="240" t="str">
        <f t="shared" si="1"/>
        <v/>
      </c>
      <c r="C38" s="218"/>
      <c r="D38" s="219"/>
      <c r="E38" s="218"/>
      <c r="F38" s="218"/>
      <c r="G38" s="211" t="str">
        <f ca="1">IFERROR(INDEX(INDIRECT("'" &amp; 'Warband Sheet'!E$4 &amp; " Equipment'!A$2:A$200"), MATCH(J38, INDIRECT("'" &amp; 'Warband Sheet'!E$4 &amp; " Equipment'!C$2:C$200"), 0)), "")</f>
        <v/>
      </c>
      <c r="H38" s="211" t="str">
        <f ca="1">IFERROR(INDEX(INDIRECT("'" &amp; 'Warband Sheet'!E$4 &amp; " Equipment'!B$2:B$200"), MATCH(J38, INDIRECT("'" &amp; 'Warband Sheet'!E$4 &amp; " Equipment'!C$2:C$200"), 0)), "")</f>
        <v/>
      </c>
      <c r="I38" s="217"/>
      <c r="J38" s="189"/>
      <c r="K38" s="206" t="str">
        <f ca="1">IFERROR(INDEX(INDIRECT("'" &amp; 'Warband Sheet'!E$4 &amp; " Equipment'!D$2:D$200"), MATCH('Reserve Wargear'!J38, INDIRECT("'" &amp; 'Warband Sheet'!E$4 &amp; " Equipment'!C$2:C$200"), 0)), "")</f>
        <v/>
      </c>
      <c r="L38" s="207" t="str">
        <f ca="1">IFERROR(INDEX(INDIRECT("'" &amp; 'Warband Sheet'!E$4 &amp; " Equipment'!E$2:E$200"), MATCH('Reserve Wargear'!J38, INDIRECT("'" &amp; 'Warband Sheet'!E$4 &amp; " Equipment'!C$2:C$200"), 0)), "")</f>
        <v/>
      </c>
      <c r="M38" s="221" t="str">
        <f ca="1">IFERROR(INDEX(INDIRECT("'" &amp; 'Warband Sheet'!E$4 &amp; " Equipment'!F$2:F$200"), MATCH('Reserve Wargear'!J38, INDIRECT("'" &amp; 'Warband Sheet'!E$4 &amp; " Equipment'!C$2:C$200"), 0)), "")</f>
        <v/>
      </c>
      <c r="N38" s="221" t="str">
        <f ca="1">IFERROR(INDEX(INDIRECT("'" &amp; 'Warband Sheet'!E$4 &amp; " Equipment'!G$2:G$200"), MATCH('Reserve Wargear'!J38, INDIRECT("'" &amp; 'Warband Sheet'!E$4 &amp; " Equipment'!C$2:C$200"), 0)), "")</f>
        <v/>
      </c>
      <c r="O38" s="221"/>
      <c r="P38" s="190"/>
      <c r="Q38" s="80"/>
      <c r="R38" s="80"/>
      <c r="S38" s="81"/>
      <c r="T38" s="81"/>
      <c r="U38" s="81"/>
      <c r="V38" s="81"/>
      <c r="W38" s="81"/>
      <c r="X38" s="81"/>
      <c r="Y38" s="81"/>
      <c r="Z38" s="81"/>
      <c r="AA38" s="81"/>
      <c r="AE38" s="87"/>
      <c r="AF38" s="90" t="str">
        <f t="shared" ca="1" si="2"/>
        <v/>
      </c>
      <c r="AG38" s="90" t="str">
        <f t="shared" ca="1" si="3"/>
        <v/>
      </c>
      <c r="AH38" s="90" t="str">
        <f t="shared" ca="1" si="4"/>
        <v/>
      </c>
      <c r="AI38" s="90" t="str">
        <f t="shared" ca="1" si="5"/>
        <v/>
      </c>
      <c r="AJ38" s="87"/>
    </row>
    <row r="39" spans="1:36" ht="15.75" customHeight="1" x14ac:dyDescent="0.2">
      <c r="A39" s="239" t="str">
        <f t="shared" si="0"/>
        <v/>
      </c>
      <c r="B39" s="240" t="str">
        <f t="shared" si="1"/>
        <v/>
      </c>
      <c r="C39" s="218"/>
      <c r="D39" s="219"/>
      <c r="E39" s="218"/>
      <c r="F39" s="218"/>
      <c r="G39" s="211" t="str">
        <f ca="1">IFERROR(INDEX(INDIRECT("'" &amp; 'Warband Sheet'!E$4 &amp; " Equipment'!A$2:A$200"), MATCH(J39, INDIRECT("'" &amp; 'Warband Sheet'!E$4 &amp; " Equipment'!C$2:C$200"), 0)), "")</f>
        <v/>
      </c>
      <c r="H39" s="211" t="str">
        <f ca="1">IFERROR(INDEX(INDIRECT("'" &amp; 'Warband Sheet'!E$4 &amp; " Equipment'!B$2:B$200"), MATCH(J39, INDIRECT("'" &amp; 'Warband Sheet'!E$4 &amp; " Equipment'!C$2:C$200"), 0)), "")</f>
        <v/>
      </c>
      <c r="I39" s="217"/>
      <c r="J39" s="189"/>
      <c r="K39" s="206" t="str">
        <f ca="1">IFERROR(INDEX(INDIRECT("'" &amp; 'Warband Sheet'!E$4 &amp; " Equipment'!D$2:D$200"), MATCH('Reserve Wargear'!J39, INDIRECT("'" &amp; 'Warband Sheet'!E$4 &amp; " Equipment'!C$2:C$200"), 0)), "")</f>
        <v/>
      </c>
      <c r="L39" s="207" t="str">
        <f ca="1">IFERROR(INDEX(INDIRECT("'" &amp; 'Warband Sheet'!E$4 &amp; " Equipment'!E$2:E$200"), MATCH('Reserve Wargear'!J39, INDIRECT("'" &amp; 'Warband Sheet'!E$4 &amp; " Equipment'!C$2:C$200"), 0)), "")</f>
        <v/>
      </c>
      <c r="M39" s="221" t="str">
        <f ca="1">IFERROR(INDEX(INDIRECT("'" &amp; 'Warband Sheet'!E$4 &amp; " Equipment'!F$2:F$200"), MATCH('Reserve Wargear'!J39, INDIRECT("'" &amp; 'Warband Sheet'!E$4 &amp; " Equipment'!C$2:C$200"), 0)), "")</f>
        <v/>
      </c>
      <c r="N39" s="221" t="str">
        <f ca="1">IFERROR(INDEX(INDIRECT("'" &amp; 'Warband Sheet'!E$4 &amp; " Equipment'!G$2:G$200"), MATCH('Reserve Wargear'!J39, INDIRECT("'" &amp; 'Warband Sheet'!E$4 &amp; " Equipment'!C$2:C$200"), 0)), "")</f>
        <v/>
      </c>
      <c r="O39" s="221"/>
      <c r="P39" s="190"/>
      <c r="Q39" s="80"/>
      <c r="R39" s="80"/>
      <c r="S39" s="81"/>
      <c r="T39" s="81"/>
      <c r="U39" s="81"/>
      <c r="V39" s="81"/>
      <c r="W39" s="81"/>
      <c r="X39" s="81"/>
      <c r="Y39" s="81"/>
      <c r="Z39" s="81"/>
      <c r="AA39" s="81"/>
      <c r="AE39" s="87"/>
      <c r="AF39" s="90" t="str">
        <f t="shared" ca="1" si="2"/>
        <v/>
      </c>
      <c r="AG39" s="90" t="str">
        <f t="shared" ca="1" si="3"/>
        <v/>
      </c>
      <c r="AH39" s="90" t="str">
        <f t="shared" ca="1" si="4"/>
        <v/>
      </c>
      <c r="AI39" s="90" t="str">
        <f t="shared" ca="1" si="5"/>
        <v/>
      </c>
      <c r="AJ39" s="87"/>
    </row>
    <row r="40" spans="1:36" ht="15.75" customHeight="1" x14ac:dyDescent="0.2">
      <c r="A40" s="239" t="str">
        <f t="shared" si="0"/>
        <v/>
      </c>
      <c r="B40" s="240" t="str">
        <f t="shared" si="1"/>
        <v/>
      </c>
      <c r="C40" s="218"/>
      <c r="D40" s="219"/>
      <c r="E40" s="218"/>
      <c r="F40" s="218"/>
      <c r="G40" s="211" t="str">
        <f ca="1">IFERROR(INDEX(INDIRECT("'" &amp; 'Warband Sheet'!E$4 &amp; " Equipment'!A$2:A$200"), MATCH(J40, INDIRECT("'" &amp; 'Warband Sheet'!E$4 &amp; " Equipment'!C$2:C$200"), 0)), "")</f>
        <v/>
      </c>
      <c r="H40" s="211" t="str">
        <f ca="1">IFERROR(INDEX(INDIRECT("'" &amp; 'Warband Sheet'!E$4 &amp; " Equipment'!B$2:B$200"), MATCH(J40, INDIRECT("'" &amp; 'Warband Sheet'!E$4 &amp; " Equipment'!C$2:C$200"), 0)), "")</f>
        <v/>
      </c>
      <c r="I40" s="217"/>
      <c r="J40" s="189"/>
      <c r="K40" s="206" t="str">
        <f ca="1">IFERROR(INDEX(INDIRECT("'" &amp; 'Warband Sheet'!E$4 &amp; " Equipment'!D$2:D$200"), MATCH('Reserve Wargear'!J40, INDIRECT("'" &amp; 'Warband Sheet'!E$4 &amp; " Equipment'!C$2:C$200"), 0)), "")</f>
        <v/>
      </c>
      <c r="L40" s="207" t="str">
        <f ca="1">IFERROR(INDEX(INDIRECT("'" &amp; 'Warband Sheet'!E$4 &amp; " Equipment'!E$2:E$200"), MATCH('Reserve Wargear'!J40, INDIRECT("'" &amp; 'Warband Sheet'!E$4 &amp; " Equipment'!C$2:C$200"), 0)), "")</f>
        <v/>
      </c>
      <c r="M40" s="221" t="str">
        <f ca="1">IFERROR(INDEX(INDIRECT("'" &amp; 'Warband Sheet'!E$4 &amp; " Equipment'!F$2:F$200"), MATCH('Reserve Wargear'!J40, INDIRECT("'" &amp; 'Warband Sheet'!E$4 &amp; " Equipment'!C$2:C$200"), 0)), "")</f>
        <v/>
      </c>
      <c r="N40" s="221" t="str">
        <f ca="1">IFERROR(INDEX(INDIRECT("'" &amp; 'Warband Sheet'!E$4 &amp; " Equipment'!G$2:G$200"), MATCH('Reserve Wargear'!J40, INDIRECT("'" &amp; 'Warband Sheet'!E$4 &amp; " Equipment'!C$2:C$200"), 0)), "")</f>
        <v/>
      </c>
      <c r="O40" s="221"/>
      <c r="P40" s="190"/>
      <c r="Q40" s="80"/>
      <c r="R40" s="80"/>
      <c r="S40" s="81"/>
      <c r="T40" s="81"/>
      <c r="U40" s="81"/>
      <c r="V40" s="81"/>
      <c r="W40" s="81"/>
      <c r="X40" s="81"/>
      <c r="Y40" s="81"/>
      <c r="Z40" s="81"/>
      <c r="AA40" s="81"/>
      <c r="AE40" s="87"/>
      <c r="AF40" s="90" t="str">
        <f t="shared" ca="1" si="2"/>
        <v/>
      </c>
      <c r="AG40" s="90" t="str">
        <f t="shared" ca="1" si="3"/>
        <v/>
      </c>
      <c r="AH40" s="90" t="str">
        <f t="shared" ca="1" si="4"/>
        <v/>
      </c>
      <c r="AI40" s="90" t="str">
        <f t="shared" ca="1" si="5"/>
        <v/>
      </c>
      <c r="AJ40" s="87"/>
    </row>
    <row r="41" spans="1:36" ht="15.75" customHeight="1" x14ac:dyDescent="0.2">
      <c r="A41" s="239" t="str">
        <f t="shared" si="0"/>
        <v/>
      </c>
      <c r="B41" s="240" t="str">
        <f t="shared" si="1"/>
        <v/>
      </c>
      <c r="C41" s="218"/>
      <c r="D41" s="219"/>
      <c r="E41" s="218"/>
      <c r="F41" s="218"/>
      <c r="G41" s="211" t="str">
        <f ca="1">IFERROR(INDEX(INDIRECT("'" &amp; 'Warband Sheet'!E$4 &amp; " Equipment'!A$2:A$200"), MATCH(J41, INDIRECT("'" &amp; 'Warband Sheet'!E$4 &amp; " Equipment'!C$2:C$200"), 0)), "")</f>
        <v/>
      </c>
      <c r="H41" s="211" t="str">
        <f ca="1">IFERROR(INDEX(INDIRECT("'" &amp; 'Warband Sheet'!E$4 &amp; " Equipment'!B$2:B$200"), MATCH(J41, INDIRECT("'" &amp; 'Warband Sheet'!E$4 &amp; " Equipment'!C$2:C$200"), 0)), "")</f>
        <v/>
      </c>
      <c r="I41" s="217"/>
      <c r="J41" s="189"/>
      <c r="K41" s="206" t="str">
        <f ca="1">IFERROR(INDEX(INDIRECT("'" &amp; 'Warband Sheet'!E$4 &amp; " Equipment'!D$2:D$200"), MATCH('Reserve Wargear'!J41, INDIRECT("'" &amp; 'Warband Sheet'!E$4 &amp; " Equipment'!C$2:C$200"), 0)), "")</f>
        <v/>
      </c>
      <c r="L41" s="207" t="str">
        <f ca="1">IFERROR(INDEX(INDIRECT("'" &amp; 'Warband Sheet'!E$4 &amp; " Equipment'!E$2:E$200"), MATCH('Reserve Wargear'!J41, INDIRECT("'" &amp; 'Warband Sheet'!E$4 &amp; " Equipment'!C$2:C$200"), 0)), "")</f>
        <v/>
      </c>
      <c r="M41" s="221" t="str">
        <f ca="1">IFERROR(INDEX(INDIRECT("'" &amp; 'Warband Sheet'!E$4 &amp; " Equipment'!F$2:F$200"), MATCH('Reserve Wargear'!J41, INDIRECT("'" &amp; 'Warband Sheet'!E$4 &amp; " Equipment'!C$2:C$200"), 0)), "")</f>
        <v/>
      </c>
      <c r="N41" s="221" t="str">
        <f ca="1">IFERROR(INDEX(INDIRECT("'" &amp; 'Warband Sheet'!E$4 &amp; " Equipment'!G$2:G$200"), MATCH('Reserve Wargear'!J41, INDIRECT("'" &amp; 'Warband Sheet'!E$4 &amp; " Equipment'!C$2:C$200"), 0)), "")</f>
        <v/>
      </c>
      <c r="O41" s="221"/>
      <c r="P41" s="190"/>
      <c r="Q41" s="80"/>
      <c r="R41" s="80"/>
      <c r="S41" s="81"/>
      <c r="T41" s="81"/>
      <c r="U41" s="81"/>
      <c r="V41" s="81"/>
      <c r="W41" s="81"/>
      <c r="X41" s="81"/>
      <c r="Y41" s="81"/>
      <c r="Z41" s="81"/>
      <c r="AA41" s="81"/>
      <c r="AE41" s="87"/>
      <c r="AF41" s="90" t="str">
        <f t="shared" ref="AF41:AF72" ca="1" si="6">IFERROR(SUM(G41*C41),"")</f>
        <v/>
      </c>
      <c r="AG41" s="90" t="str">
        <f t="shared" ref="AG41:AG72" ca="1" si="7">IFERROR(SUM(H41*C41),"")</f>
        <v/>
      </c>
      <c r="AH41" s="90" t="str">
        <f t="shared" ref="AH41:AH72" ca="1" si="8">IFERROR(SUM(G41*F41),"")</f>
        <v/>
      </c>
      <c r="AI41" s="90" t="str">
        <f t="shared" ref="AI41:AI72" ca="1" si="9">IFERROR(SUM(H41*F41),"")</f>
        <v/>
      </c>
      <c r="AJ41" s="87"/>
    </row>
    <row r="42" spans="1:36" ht="15.75" customHeight="1" x14ac:dyDescent="0.2">
      <c r="A42" s="239" t="str">
        <f t="shared" si="0"/>
        <v/>
      </c>
      <c r="B42" s="240" t="str">
        <f t="shared" si="1"/>
        <v/>
      </c>
      <c r="C42" s="218"/>
      <c r="D42" s="219"/>
      <c r="E42" s="218"/>
      <c r="F42" s="218"/>
      <c r="G42" s="211" t="str">
        <f ca="1">IFERROR(INDEX(INDIRECT("'" &amp; 'Warband Sheet'!E$4 &amp; " Equipment'!A$2:A$200"), MATCH(J42, INDIRECT("'" &amp; 'Warband Sheet'!E$4 &amp; " Equipment'!C$2:C$200"), 0)), "")</f>
        <v/>
      </c>
      <c r="H42" s="211" t="str">
        <f ca="1">IFERROR(INDEX(INDIRECT("'" &amp; 'Warband Sheet'!E$4 &amp; " Equipment'!B$2:B$200"), MATCH(J42, INDIRECT("'" &amp; 'Warband Sheet'!E$4 &amp; " Equipment'!C$2:C$200"), 0)), "")</f>
        <v/>
      </c>
      <c r="I42" s="217"/>
      <c r="J42" s="189"/>
      <c r="K42" s="206" t="str">
        <f ca="1">IFERROR(INDEX(INDIRECT("'" &amp; 'Warband Sheet'!E$4 &amp; " Equipment'!D$2:D$200"), MATCH('Reserve Wargear'!J42, INDIRECT("'" &amp; 'Warband Sheet'!E$4 &amp; " Equipment'!C$2:C$200"), 0)), "")</f>
        <v/>
      </c>
      <c r="L42" s="207" t="str">
        <f ca="1">IFERROR(INDEX(INDIRECT("'" &amp; 'Warband Sheet'!E$4 &amp; " Equipment'!E$2:E$200"), MATCH('Reserve Wargear'!J42, INDIRECT("'" &amp; 'Warband Sheet'!E$4 &amp; " Equipment'!C$2:C$200"), 0)), "")</f>
        <v/>
      </c>
      <c r="M42" s="221" t="str">
        <f ca="1">IFERROR(INDEX(INDIRECT("'" &amp; 'Warband Sheet'!E$4 &amp; " Equipment'!F$2:F$200"), MATCH('Reserve Wargear'!J42, INDIRECT("'" &amp; 'Warband Sheet'!E$4 &amp; " Equipment'!C$2:C$200"), 0)), "")</f>
        <v/>
      </c>
      <c r="N42" s="221" t="str">
        <f ca="1">IFERROR(INDEX(INDIRECT("'" &amp; 'Warband Sheet'!E$4 &amp; " Equipment'!G$2:G$200"), MATCH('Reserve Wargear'!J42, INDIRECT("'" &amp; 'Warband Sheet'!E$4 &amp; " Equipment'!C$2:C$200"), 0)), "")</f>
        <v/>
      </c>
      <c r="O42" s="221"/>
      <c r="P42" s="190"/>
      <c r="Q42" s="80"/>
      <c r="R42" s="80"/>
      <c r="S42" s="81"/>
      <c r="T42" s="81"/>
      <c r="U42" s="81"/>
      <c r="V42" s="81"/>
      <c r="W42" s="81"/>
      <c r="X42" s="81"/>
      <c r="Y42" s="81"/>
      <c r="Z42" s="81"/>
      <c r="AA42" s="81"/>
      <c r="AE42" s="87"/>
      <c r="AF42" s="90" t="str">
        <f t="shared" ca="1" si="6"/>
        <v/>
      </c>
      <c r="AG42" s="90" t="str">
        <f t="shared" ca="1" si="7"/>
        <v/>
      </c>
      <c r="AH42" s="90" t="str">
        <f t="shared" ca="1" si="8"/>
        <v/>
      </c>
      <c r="AI42" s="90" t="str">
        <f t="shared" ca="1" si="9"/>
        <v/>
      </c>
      <c r="AJ42" s="87"/>
    </row>
    <row r="43" spans="1:36" ht="15.75" customHeight="1" x14ac:dyDescent="0.2">
      <c r="A43" s="239" t="str">
        <f t="shared" si="0"/>
        <v/>
      </c>
      <c r="B43" s="240" t="str">
        <f t="shared" si="1"/>
        <v/>
      </c>
      <c r="C43" s="218"/>
      <c r="D43" s="219"/>
      <c r="E43" s="218"/>
      <c r="F43" s="218"/>
      <c r="G43" s="211" t="str">
        <f ca="1">IFERROR(INDEX(INDIRECT("'" &amp; 'Warband Sheet'!E$4 &amp; " Equipment'!A$2:A$200"), MATCH(J43, INDIRECT("'" &amp; 'Warband Sheet'!E$4 &amp; " Equipment'!C$2:C$200"), 0)), "")</f>
        <v/>
      </c>
      <c r="H43" s="211" t="str">
        <f ca="1">IFERROR(INDEX(INDIRECT("'" &amp; 'Warband Sheet'!E$4 &amp; " Equipment'!B$2:B$200"), MATCH(J43, INDIRECT("'" &amp; 'Warband Sheet'!E$4 &amp; " Equipment'!C$2:C$200"), 0)), "")</f>
        <v/>
      </c>
      <c r="I43" s="217"/>
      <c r="J43" s="189"/>
      <c r="K43" s="206" t="str">
        <f ca="1">IFERROR(INDEX(INDIRECT("'" &amp; 'Warband Sheet'!E$4 &amp; " Equipment'!D$2:D$200"), MATCH('Reserve Wargear'!J43, INDIRECT("'" &amp; 'Warband Sheet'!E$4 &amp; " Equipment'!C$2:C$200"), 0)), "")</f>
        <v/>
      </c>
      <c r="L43" s="207" t="str">
        <f ca="1">IFERROR(INDEX(INDIRECT("'" &amp; 'Warband Sheet'!E$4 &amp; " Equipment'!E$2:E$200"), MATCH('Reserve Wargear'!J43, INDIRECT("'" &amp; 'Warband Sheet'!E$4 &amp; " Equipment'!C$2:C$200"), 0)), "")</f>
        <v/>
      </c>
      <c r="M43" s="221" t="str">
        <f ca="1">IFERROR(INDEX(INDIRECT("'" &amp; 'Warband Sheet'!E$4 &amp; " Equipment'!F$2:F$200"), MATCH('Reserve Wargear'!J43, INDIRECT("'" &amp; 'Warband Sheet'!E$4 &amp; " Equipment'!C$2:C$200"), 0)), "")</f>
        <v/>
      </c>
      <c r="N43" s="221" t="str">
        <f ca="1">IFERROR(INDEX(INDIRECT("'" &amp; 'Warband Sheet'!E$4 &amp; " Equipment'!G$2:G$200"), MATCH('Reserve Wargear'!J43, INDIRECT("'" &amp; 'Warband Sheet'!E$4 &amp; " Equipment'!C$2:C$200"), 0)), "")</f>
        <v/>
      </c>
      <c r="O43" s="221"/>
      <c r="P43" s="190"/>
      <c r="Q43" s="80"/>
      <c r="R43" s="80"/>
      <c r="S43" s="81"/>
      <c r="T43" s="81"/>
      <c r="U43" s="81"/>
      <c r="V43" s="81"/>
      <c r="W43" s="81"/>
      <c r="X43" s="81"/>
      <c r="Y43" s="81"/>
      <c r="Z43" s="81"/>
      <c r="AA43" s="81"/>
      <c r="AE43" s="87"/>
      <c r="AF43" s="90" t="str">
        <f t="shared" ca="1" si="6"/>
        <v/>
      </c>
      <c r="AG43" s="90" t="str">
        <f t="shared" ca="1" si="7"/>
        <v/>
      </c>
      <c r="AH43" s="90" t="str">
        <f t="shared" ca="1" si="8"/>
        <v/>
      </c>
      <c r="AI43" s="90" t="str">
        <f t="shared" ca="1" si="9"/>
        <v/>
      </c>
      <c r="AJ43" s="87"/>
    </row>
    <row r="44" spans="1:36" ht="15.75" customHeight="1" x14ac:dyDescent="0.2">
      <c r="A44" s="239" t="str">
        <f t="shared" si="0"/>
        <v/>
      </c>
      <c r="B44" s="240" t="str">
        <f t="shared" si="1"/>
        <v/>
      </c>
      <c r="C44" s="218"/>
      <c r="D44" s="219"/>
      <c r="E44" s="218"/>
      <c r="F44" s="218"/>
      <c r="G44" s="211" t="str">
        <f ca="1">IFERROR(INDEX(INDIRECT("'" &amp; 'Warband Sheet'!E$4 &amp; " Equipment'!A$2:A$200"), MATCH(J44, INDIRECT("'" &amp; 'Warband Sheet'!E$4 &amp; " Equipment'!C$2:C$200"), 0)), "")</f>
        <v/>
      </c>
      <c r="H44" s="211" t="str">
        <f ca="1">IFERROR(INDEX(INDIRECT("'" &amp; 'Warband Sheet'!E$4 &amp; " Equipment'!B$2:B$200"), MATCH(J44, INDIRECT("'" &amp; 'Warband Sheet'!E$4 &amp; " Equipment'!C$2:C$200"), 0)), "")</f>
        <v/>
      </c>
      <c r="I44" s="217"/>
      <c r="J44" s="189"/>
      <c r="K44" s="206" t="str">
        <f ca="1">IFERROR(INDEX(INDIRECT("'" &amp; 'Warband Sheet'!E$4 &amp; " Equipment'!D$2:D$200"), MATCH('Reserve Wargear'!J44, INDIRECT("'" &amp; 'Warband Sheet'!E$4 &amp; " Equipment'!C$2:C$200"), 0)), "")</f>
        <v/>
      </c>
      <c r="L44" s="207" t="str">
        <f ca="1">IFERROR(INDEX(INDIRECT("'" &amp; 'Warband Sheet'!E$4 &amp; " Equipment'!E$2:E$200"), MATCH('Reserve Wargear'!J44, INDIRECT("'" &amp; 'Warband Sheet'!E$4 &amp; " Equipment'!C$2:C$200"), 0)), "")</f>
        <v/>
      </c>
      <c r="M44" s="221" t="str">
        <f ca="1">IFERROR(INDEX(INDIRECT("'" &amp; 'Warband Sheet'!E$4 &amp; " Equipment'!F$2:F$200"), MATCH('Reserve Wargear'!J44, INDIRECT("'" &amp; 'Warband Sheet'!E$4 &amp; " Equipment'!C$2:C$200"), 0)), "")</f>
        <v/>
      </c>
      <c r="N44" s="221" t="str">
        <f ca="1">IFERROR(INDEX(INDIRECT("'" &amp; 'Warband Sheet'!E$4 &amp; " Equipment'!G$2:G$200"), MATCH('Reserve Wargear'!J44, INDIRECT("'" &amp; 'Warband Sheet'!E$4 &amp; " Equipment'!C$2:C$200"), 0)), "")</f>
        <v/>
      </c>
      <c r="O44" s="221"/>
      <c r="P44" s="190"/>
      <c r="Q44" s="80"/>
      <c r="R44" s="80"/>
      <c r="S44" s="81"/>
      <c r="T44" s="81"/>
      <c r="U44" s="81"/>
      <c r="V44" s="81"/>
      <c r="W44" s="81"/>
      <c r="X44" s="81"/>
      <c r="Y44" s="81"/>
      <c r="Z44" s="81"/>
      <c r="AA44" s="81"/>
      <c r="AE44" s="87"/>
      <c r="AF44" s="90" t="str">
        <f t="shared" ca="1" si="6"/>
        <v/>
      </c>
      <c r="AG44" s="90" t="str">
        <f t="shared" ca="1" si="7"/>
        <v/>
      </c>
      <c r="AH44" s="90" t="str">
        <f t="shared" ca="1" si="8"/>
        <v/>
      </c>
      <c r="AI44" s="90" t="str">
        <f t="shared" ca="1" si="9"/>
        <v/>
      </c>
      <c r="AJ44" s="87"/>
    </row>
    <row r="45" spans="1:36" ht="15.75" customHeight="1" x14ac:dyDescent="0.2">
      <c r="A45" s="239" t="str">
        <f t="shared" si="0"/>
        <v/>
      </c>
      <c r="B45" s="240" t="str">
        <f t="shared" si="1"/>
        <v/>
      </c>
      <c r="C45" s="218"/>
      <c r="D45" s="219"/>
      <c r="E45" s="218"/>
      <c r="F45" s="218"/>
      <c r="G45" s="211" t="str">
        <f ca="1">IFERROR(INDEX(INDIRECT("'" &amp; 'Warband Sheet'!E$4 &amp; " Equipment'!A$2:A$200"), MATCH(J45, INDIRECT("'" &amp; 'Warband Sheet'!E$4 &amp; " Equipment'!C$2:C$200"), 0)), "")</f>
        <v/>
      </c>
      <c r="H45" s="211" t="str">
        <f ca="1">IFERROR(INDEX(INDIRECT("'" &amp; 'Warband Sheet'!E$4 &amp; " Equipment'!B$2:B$200"), MATCH(J45, INDIRECT("'" &amp; 'Warband Sheet'!E$4 &amp; " Equipment'!C$2:C$200"), 0)), "")</f>
        <v/>
      </c>
      <c r="I45" s="217"/>
      <c r="J45" s="189"/>
      <c r="K45" s="206" t="str">
        <f ca="1">IFERROR(INDEX(INDIRECT("'" &amp; 'Warband Sheet'!E$4 &amp; " Equipment'!D$2:D$200"), MATCH('Reserve Wargear'!J45, INDIRECT("'" &amp; 'Warband Sheet'!E$4 &amp; " Equipment'!C$2:C$200"), 0)), "")</f>
        <v/>
      </c>
      <c r="L45" s="207" t="str">
        <f ca="1">IFERROR(INDEX(INDIRECT("'" &amp; 'Warband Sheet'!E$4 &amp; " Equipment'!E$2:E$200"), MATCH('Reserve Wargear'!J45, INDIRECT("'" &amp; 'Warband Sheet'!E$4 &amp; " Equipment'!C$2:C$200"), 0)), "")</f>
        <v/>
      </c>
      <c r="M45" s="221" t="str">
        <f ca="1">IFERROR(INDEX(INDIRECT("'" &amp; 'Warband Sheet'!E$4 &amp; " Equipment'!F$2:F$200"), MATCH('Reserve Wargear'!J45, INDIRECT("'" &amp; 'Warband Sheet'!E$4 &amp; " Equipment'!C$2:C$200"), 0)), "")</f>
        <v/>
      </c>
      <c r="N45" s="221" t="str">
        <f ca="1">IFERROR(INDEX(INDIRECT("'" &amp; 'Warband Sheet'!E$4 &amp; " Equipment'!G$2:G$200"), MATCH('Reserve Wargear'!J45, INDIRECT("'" &amp; 'Warband Sheet'!E$4 &amp; " Equipment'!C$2:C$200"), 0)), "")</f>
        <v/>
      </c>
      <c r="O45" s="221"/>
      <c r="P45" s="190"/>
      <c r="Q45" s="80"/>
      <c r="R45" s="80"/>
      <c r="S45" s="81"/>
      <c r="T45" s="81"/>
      <c r="U45" s="81"/>
      <c r="V45" s="81"/>
      <c r="W45" s="81"/>
      <c r="X45" s="81"/>
      <c r="Y45" s="81"/>
      <c r="Z45" s="81"/>
      <c r="AA45" s="81"/>
      <c r="AE45" s="87"/>
      <c r="AF45" s="90" t="str">
        <f t="shared" ca="1" si="6"/>
        <v/>
      </c>
      <c r="AG45" s="90" t="str">
        <f t="shared" ca="1" si="7"/>
        <v/>
      </c>
      <c r="AH45" s="90" t="str">
        <f t="shared" ca="1" si="8"/>
        <v/>
      </c>
      <c r="AI45" s="90" t="str">
        <f t="shared" ca="1" si="9"/>
        <v/>
      </c>
      <c r="AJ45" s="87"/>
    </row>
    <row r="46" spans="1:36" ht="15.75" customHeight="1" x14ac:dyDescent="0.2">
      <c r="A46" s="239" t="str">
        <f t="shared" si="0"/>
        <v/>
      </c>
      <c r="B46" s="240" t="str">
        <f t="shared" si="1"/>
        <v/>
      </c>
      <c r="C46" s="218"/>
      <c r="D46" s="219"/>
      <c r="E46" s="218"/>
      <c r="F46" s="218"/>
      <c r="G46" s="211" t="str">
        <f ca="1">IFERROR(INDEX(INDIRECT("'" &amp; 'Warband Sheet'!E$4 &amp; " Equipment'!A$2:A$200"), MATCH(J46, INDIRECT("'" &amp; 'Warband Sheet'!E$4 &amp; " Equipment'!C$2:C$200"), 0)), "")</f>
        <v/>
      </c>
      <c r="H46" s="211" t="str">
        <f ca="1">IFERROR(INDEX(INDIRECT("'" &amp; 'Warband Sheet'!E$4 &amp; " Equipment'!B$2:B$200"), MATCH(J46, INDIRECT("'" &amp; 'Warband Sheet'!E$4 &amp; " Equipment'!C$2:C$200"), 0)), "")</f>
        <v/>
      </c>
      <c r="I46" s="217"/>
      <c r="J46" s="189"/>
      <c r="K46" s="206" t="str">
        <f ca="1">IFERROR(INDEX(INDIRECT("'" &amp; 'Warband Sheet'!E$4 &amp; " Equipment'!D$2:D$200"), MATCH('Reserve Wargear'!J46, INDIRECT("'" &amp; 'Warband Sheet'!E$4 &amp; " Equipment'!C$2:C$200"), 0)), "")</f>
        <v/>
      </c>
      <c r="L46" s="207" t="str">
        <f ca="1">IFERROR(INDEX(INDIRECT("'" &amp; 'Warband Sheet'!E$4 &amp; " Equipment'!E$2:E$200"), MATCH('Reserve Wargear'!J46, INDIRECT("'" &amp; 'Warband Sheet'!E$4 &amp; " Equipment'!C$2:C$200"), 0)), "")</f>
        <v/>
      </c>
      <c r="M46" s="221" t="str">
        <f ca="1">IFERROR(INDEX(INDIRECT("'" &amp; 'Warband Sheet'!E$4 &amp; " Equipment'!F$2:F$200"), MATCH('Reserve Wargear'!J46, INDIRECT("'" &amp; 'Warband Sheet'!E$4 &amp; " Equipment'!C$2:C$200"), 0)), "")</f>
        <v/>
      </c>
      <c r="N46" s="221" t="str">
        <f ca="1">IFERROR(INDEX(INDIRECT("'" &amp; 'Warband Sheet'!E$4 &amp; " Equipment'!G$2:G$200"), MATCH('Reserve Wargear'!J46, INDIRECT("'" &amp; 'Warband Sheet'!E$4 &amp; " Equipment'!C$2:C$200"), 0)), "")</f>
        <v/>
      </c>
      <c r="O46" s="221"/>
      <c r="P46" s="190"/>
      <c r="Q46" s="80"/>
      <c r="R46" s="80"/>
      <c r="S46" s="81"/>
      <c r="T46" s="81"/>
      <c r="U46" s="81"/>
      <c r="V46" s="81"/>
      <c r="W46" s="81"/>
      <c r="X46" s="81"/>
      <c r="Y46" s="81"/>
      <c r="Z46" s="81"/>
      <c r="AA46" s="81"/>
      <c r="AE46" s="87"/>
      <c r="AF46" s="90" t="str">
        <f t="shared" ca="1" si="6"/>
        <v/>
      </c>
      <c r="AG46" s="90" t="str">
        <f t="shared" ca="1" si="7"/>
        <v/>
      </c>
      <c r="AH46" s="90" t="str">
        <f t="shared" ca="1" si="8"/>
        <v/>
      </c>
      <c r="AI46" s="90" t="str">
        <f t="shared" ca="1" si="9"/>
        <v/>
      </c>
      <c r="AJ46" s="87"/>
    </row>
    <row r="47" spans="1:36" ht="15.75" customHeight="1" x14ac:dyDescent="0.2">
      <c r="A47" s="239" t="str">
        <f t="shared" si="0"/>
        <v/>
      </c>
      <c r="B47" s="240" t="str">
        <f t="shared" si="1"/>
        <v/>
      </c>
      <c r="C47" s="218"/>
      <c r="D47" s="219"/>
      <c r="E47" s="218"/>
      <c r="F47" s="218"/>
      <c r="G47" s="211" t="str">
        <f ca="1">IFERROR(INDEX(INDIRECT("'" &amp; 'Warband Sheet'!E$4 &amp; " Equipment'!A$2:A$200"), MATCH(J47, INDIRECT("'" &amp; 'Warband Sheet'!E$4 &amp; " Equipment'!C$2:C$200"), 0)), "")</f>
        <v/>
      </c>
      <c r="H47" s="211" t="str">
        <f ca="1">IFERROR(INDEX(INDIRECT("'" &amp; 'Warband Sheet'!E$4 &amp; " Equipment'!B$2:B$200"), MATCH(J47, INDIRECT("'" &amp; 'Warband Sheet'!E$4 &amp; " Equipment'!C$2:C$200"), 0)), "")</f>
        <v/>
      </c>
      <c r="I47" s="217"/>
      <c r="J47" s="189"/>
      <c r="K47" s="206" t="str">
        <f ca="1">IFERROR(INDEX(INDIRECT("'" &amp; 'Warband Sheet'!E$4 &amp; " Equipment'!D$2:D$200"), MATCH('Reserve Wargear'!J47, INDIRECT("'" &amp; 'Warband Sheet'!E$4 &amp; " Equipment'!C$2:C$200"), 0)), "")</f>
        <v/>
      </c>
      <c r="L47" s="207" t="str">
        <f ca="1">IFERROR(INDEX(INDIRECT("'" &amp; 'Warband Sheet'!E$4 &amp; " Equipment'!E$2:E$200"), MATCH('Reserve Wargear'!J47, INDIRECT("'" &amp; 'Warband Sheet'!E$4 &amp; " Equipment'!C$2:C$200"), 0)), "")</f>
        <v/>
      </c>
      <c r="M47" s="221" t="str">
        <f ca="1">IFERROR(INDEX(INDIRECT("'" &amp; 'Warband Sheet'!E$4 &amp; " Equipment'!F$2:F$200"), MATCH('Reserve Wargear'!J47, INDIRECT("'" &amp; 'Warband Sheet'!E$4 &amp; " Equipment'!C$2:C$200"), 0)), "")</f>
        <v/>
      </c>
      <c r="N47" s="221" t="str">
        <f ca="1">IFERROR(INDEX(INDIRECT("'" &amp; 'Warband Sheet'!E$4 &amp; " Equipment'!G$2:G$200"), MATCH('Reserve Wargear'!J47, INDIRECT("'" &amp; 'Warband Sheet'!E$4 &amp; " Equipment'!C$2:C$200"), 0)), "")</f>
        <v/>
      </c>
      <c r="O47" s="221"/>
      <c r="P47" s="190"/>
      <c r="Q47" s="80"/>
      <c r="R47" s="80"/>
      <c r="S47" s="81"/>
      <c r="T47" s="81"/>
      <c r="U47" s="81"/>
      <c r="V47" s="81"/>
      <c r="W47" s="81"/>
      <c r="X47" s="81"/>
      <c r="Y47" s="81"/>
      <c r="Z47" s="81"/>
      <c r="AA47" s="81"/>
      <c r="AE47" s="87"/>
      <c r="AF47" s="90" t="str">
        <f t="shared" ca="1" si="6"/>
        <v/>
      </c>
      <c r="AG47" s="90" t="str">
        <f t="shared" ca="1" si="7"/>
        <v/>
      </c>
      <c r="AH47" s="90" t="str">
        <f t="shared" ca="1" si="8"/>
        <v/>
      </c>
      <c r="AI47" s="90" t="str">
        <f t="shared" ca="1" si="9"/>
        <v/>
      </c>
      <c r="AJ47" s="87"/>
    </row>
    <row r="48" spans="1:36" ht="15.75" customHeight="1" x14ac:dyDescent="0.2">
      <c r="A48" s="239" t="str">
        <f t="shared" si="0"/>
        <v/>
      </c>
      <c r="B48" s="240" t="str">
        <f t="shared" si="1"/>
        <v/>
      </c>
      <c r="C48" s="218"/>
      <c r="D48" s="219"/>
      <c r="E48" s="218"/>
      <c r="F48" s="218"/>
      <c r="G48" s="211" t="str">
        <f ca="1">IFERROR(INDEX(INDIRECT("'" &amp; 'Warband Sheet'!E$4 &amp; " Equipment'!A$2:A$200"), MATCH(J48, INDIRECT("'" &amp; 'Warband Sheet'!E$4 &amp; " Equipment'!C$2:C$200"), 0)), "")</f>
        <v/>
      </c>
      <c r="H48" s="211" t="str">
        <f ca="1">IFERROR(INDEX(INDIRECT("'" &amp; 'Warband Sheet'!E$4 &amp; " Equipment'!B$2:B$200"), MATCH(J48, INDIRECT("'" &amp; 'Warband Sheet'!E$4 &amp; " Equipment'!C$2:C$200"), 0)), "")</f>
        <v/>
      </c>
      <c r="I48" s="217"/>
      <c r="J48" s="189"/>
      <c r="K48" s="206" t="str">
        <f ca="1">IFERROR(INDEX(INDIRECT("'" &amp; 'Warband Sheet'!E$4 &amp; " Equipment'!D$2:D$200"), MATCH('Reserve Wargear'!J48, INDIRECT("'" &amp; 'Warband Sheet'!E$4 &amp; " Equipment'!C$2:C$200"), 0)), "")</f>
        <v/>
      </c>
      <c r="L48" s="207" t="str">
        <f ca="1">IFERROR(INDEX(INDIRECT("'" &amp; 'Warband Sheet'!E$4 &amp; " Equipment'!E$2:E$200"), MATCH('Reserve Wargear'!J48, INDIRECT("'" &amp; 'Warband Sheet'!E$4 &amp; " Equipment'!C$2:C$200"), 0)), "")</f>
        <v/>
      </c>
      <c r="M48" s="221" t="str">
        <f ca="1">IFERROR(INDEX(INDIRECT("'" &amp; 'Warband Sheet'!E$4 &amp; " Equipment'!F$2:F$200"), MATCH('Reserve Wargear'!J48, INDIRECT("'" &amp; 'Warband Sheet'!E$4 &amp; " Equipment'!C$2:C$200"), 0)), "")</f>
        <v/>
      </c>
      <c r="N48" s="221" t="str">
        <f ca="1">IFERROR(INDEX(INDIRECT("'" &amp; 'Warband Sheet'!E$4 &amp; " Equipment'!G$2:G$200"), MATCH('Reserve Wargear'!J48, INDIRECT("'" &amp; 'Warband Sheet'!E$4 &amp; " Equipment'!C$2:C$200"), 0)), "")</f>
        <v/>
      </c>
      <c r="O48" s="221"/>
      <c r="P48" s="190"/>
      <c r="Q48" s="80"/>
      <c r="R48" s="80"/>
      <c r="S48" s="81"/>
      <c r="T48" s="81"/>
      <c r="U48" s="81"/>
      <c r="V48" s="81"/>
      <c r="W48" s="81"/>
      <c r="X48" s="81"/>
      <c r="Y48" s="81"/>
      <c r="Z48" s="81"/>
      <c r="AA48" s="81"/>
      <c r="AE48" s="87"/>
      <c r="AF48" s="90" t="str">
        <f t="shared" ca="1" si="6"/>
        <v/>
      </c>
      <c r="AG48" s="90" t="str">
        <f t="shared" ca="1" si="7"/>
        <v/>
      </c>
      <c r="AH48" s="90" t="str">
        <f t="shared" ca="1" si="8"/>
        <v/>
      </c>
      <c r="AI48" s="90" t="str">
        <f t="shared" ca="1" si="9"/>
        <v/>
      </c>
      <c r="AJ48" s="87"/>
    </row>
    <row r="49" spans="1:36" ht="15.75" customHeight="1" x14ac:dyDescent="0.2">
      <c r="A49" s="239" t="str">
        <f t="shared" si="0"/>
        <v/>
      </c>
      <c r="B49" s="240" t="str">
        <f t="shared" si="1"/>
        <v/>
      </c>
      <c r="C49" s="218"/>
      <c r="D49" s="219"/>
      <c r="E49" s="218"/>
      <c r="F49" s="218"/>
      <c r="G49" s="211" t="str">
        <f ca="1">IFERROR(INDEX(INDIRECT("'" &amp; 'Warband Sheet'!E$4 &amp; " Equipment'!A$2:A$200"), MATCH(J49, INDIRECT("'" &amp; 'Warband Sheet'!E$4 &amp; " Equipment'!C$2:C$200"), 0)), "")</f>
        <v/>
      </c>
      <c r="H49" s="211" t="str">
        <f ca="1">IFERROR(INDEX(INDIRECT("'" &amp; 'Warband Sheet'!E$4 &amp; " Equipment'!B$2:B$200"), MATCH(J49, INDIRECT("'" &amp; 'Warband Sheet'!E$4 &amp; " Equipment'!C$2:C$200"), 0)), "")</f>
        <v/>
      </c>
      <c r="I49" s="217"/>
      <c r="J49" s="189"/>
      <c r="K49" s="206" t="str">
        <f ca="1">IFERROR(INDEX(INDIRECT("'" &amp; 'Warband Sheet'!E$4 &amp; " Equipment'!D$2:D$200"), MATCH('Reserve Wargear'!J49, INDIRECT("'" &amp; 'Warband Sheet'!E$4 &amp; " Equipment'!C$2:C$200"), 0)), "")</f>
        <v/>
      </c>
      <c r="L49" s="207" t="str">
        <f ca="1">IFERROR(INDEX(INDIRECT("'" &amp; 'Warband Sheet'!E$4 &amp; " Equipment'!E$2:E$200"), MATCH('Reserve Wargear'!J49, INDIRECT("'" &amp; 'Warband Sheet'!E$4 &amp; " Equipment'!C$2:C$200"), 0)), "")</f>
        <v/>
      </c>
      <c r="M49" s="221" t="str">
        <f ca="1">IFERROR(INDEX(INDIRECT("'" &amp; 'Warband Sheet'!E$4 &amp; " Equipment'!F$2:F$200"), MATCH('Reserve Wargear'!J49, INDIRECT("'" &amp; 'Warband Sheet'!E$4 &amp; " Equipment'!C$2:C$200"), 0)), "")</f>
        <v/>
      </c>
      <c r="N49" s="221" t="str">
        <f ca="1">IFERROR(INDEX(INDIRECT("'" &amp; 'Warband Sheet'!E$4 &amp; " Equipment'!G$2:G$200"), MATCH('Reserve Wargear'!J49, INDIRECT("'" &amp; 'Warband Sheet'!E$4 &amp; " Equipment'!C$2:C$200"), 0)), "")</f>
        <v/>
      </c>
      <c r="O49" s="221"/>
      <c r="P49" s="190"/>
      <c r="Q49" s="80"/>
      <c r="R49" s="80"/>
      <c r="S49" s="81"/>
      <c r="T49" s="81"/>
      <c r="U49" s="81"/>
      <c r="V49" s="81"/>
      <c r="W49" s="81"/>
      <c r="X49" s="81"/>
      <c r="Y49" s="81"/>
      <c r="Z49" s="81"/>
      <c r="AA49" s="81"/>
      <c r="AE49" s="87"/>
      <c r="AF49" s="90" t="str">
        <f t="shared" ca="1" si="6"/>
        <v/>
      </c>
      <c r="AG49" s="90" t="str">
        <f t="shared" ca="1" si="7"/>
        <v/>
      </c>
      <c r="AH49" s="90" t="str">
        <f t="shared" ca="1" si="8"/>
        <v/>
      </c>
      <c r="AI49" s="90" t="str">
        <f t="shared" ca="1" si="9"/>
        <v/>
      </c>
      <c r="AJ49" s="87"/>
    </row>
    <row r="50" spans="1:36" ht="15.75" customHeight="1" x14ac:dyDescent="0.2">
      <c r="A50" s="239" t="str">
        <f t="shared" si="0"/>
        <v/>
      </c>
      <c r="B50" s="240" t="str">
        <f t="shared" si="1"/>
        <v/>
      </c>
      <c r="C50" s="218"/>
      <c r="D50" s="219"/>
      <c r="E50" s="218"/>
      <c r="F50" s="218"/>
      <c r="G50" s="211" t="str">
        <f ca="1">IFERROR(INDEX(INDIRECT("'" &amp; 'Warband Sheet'!E$4 &amp; " Equipment'!A$2:A$200"), MATCH(J50, INDIRECT("'" &amp; 'Warband Sheet'!E$4 &amp; " Equipment'!C$2:C$200"), 0)), "")</f>
        <v/>
      </c>
      <c r="H50" s="211" t="str">
        <f ca="1">IFERROR(INDEX(INDIRECT("'" &amp; 'Warband Sheet'!E$4 &amp; " Equipment'!B$2:B$200"), MATCH(J50, INDIRECT("'" &amp; 'Warband Sheet'!E$4 &amp; " Equipment'!C$2:C$200"), 0)), "")</f>
        <v/>
      </c>
      <c r="I50" s="217"/>
      <c r="J50" s="189"/>
      <c r="K50" s="206" t="str">
        <f ca="1">IFERROR(INDEX(INDIRECT("'" &amp; 'Warband Sheet'!E$4 &amp; " Equipment'!D$2:D$200"), MATCH('Reserve Wargear'!J50, INDIRECT("'" &amp; 'Warband Sheet'!E$4 &amp; " Equipment'!C$2:C$200"), 0)), "")</f>
        <v/>
      </c>
      <c r="L50" s="207" t="str">
        <f ca="1">IFERROR(INDEX(INDIRECT("'" &amp; 'Warband Sheet'!E$4 &amp; " Equipment'!E$2:E$200"), MATCH('Reserve Wargear'!J50, INDIRECT("'" &amp; 'Warband Sheet'!E$4 &amp; " Equipment'!C$2:C$200"), 0)), "")</f>
        <v/>
      </c>
      <c r="M50" s="221" t="str">
        <f ca="1">IFERROR(INDEX(INDIRECT("'" &amp; 'Warband Sheet'!E$4 &amp; " Equipment'!F$2:F$200"), MATCH('Reserve Wargear'!J50, INDIRECT("'" &amp; 'Warband Sheet'!E$4 &amp; " Equipment'!C$2:C$200"), 0)), "")</f>
        <v/>
      </c>
      <c r="N50" s="221" t="str">
        <f ca="1">IFERROR(INDEX(INDIRECT("'" &amp; 'Warband Sheet'!E$4 &amp; " Equipment'!G$2:G$200"), MATCH('Reserve Wargear'!J50, INDIRECT("'" &amp; 'Warband Sheet'!E$4 &amp; " Equipment'!C$2:C$200"), 0)), "")</f>
        <v/>
      </c>
      <c r="O50" s="221"/>
      <c r="P50" s="190"/>
      <c r="Q50" s="80"/>
      <c r="R50" s="80"/>
      <c r="S50" s="81"/>
      <c r="T50" s="81"/>
      <c r="U50" s="81"/>
      <c r="V50" s="81"/>
      <c r="W50" s="81"/>
      <c r="X50" s="81"/>
      <c r="Y50" s="81"/>
      <c r="Z50" s="81"/>
      <c r="AA50" s="81"/>
      <c r="AE50" s="87"/>
      <c r="AF50" s="90" t="str">
        <f t="shared" ca="1" si="6"/>
        <v/>
      </c>
      <c r="AG50" s="90" t="str">
        <f t="shared" ca="1" si="7"/>
        <v/>
      </c>
      <c r="AH50" s="90" t="str">
        <f t="shared" ca="1" si="8"/>
        <v/>
      </c>
      <c r="AI50" s="90" t="str">
        <f t="shared" ca="1" si="9"/>
        <v/>
      </c>
      <c r="AJ50" s="87"/>
    </row>
    <row r="51" spans="1:36" ht="15.75" customHeight="1" x14ac:dyDescent="0.2">
      <c r="A51" s="239" t="str">
        <f t="shared" si="0"/>
        <v/>
      </c>
      <c r="B51" s="240" t="str">
        <f t="shared" si="1"/>
        <v/>
      </c>
      <c r="C51" s="218"/>
      <c r="D51" s="219"/>
      <c r="E51" s="218"/>
      <c r="F51" s="218"/>
      <c r="G51" s="211" t="str">
        <f ca="1">IFERROR(INDEX(INDIRECT("'" &amp; 'Warband Sheet'!E$4 &amp; " Equipment'!A$2:A$200"), MATCH(J51, INDIRECT("'" &amp; 'Warband Sheet'!E$4 &amp; " Equipment'!C$2:C$200"), 0)), "")</f>
        <v/>
      </c>
      <c r="H51" s="211" t="str">
        <f ca="1">IFERROR(INDEX(INDIRECT("'" &amp; 'Warband Sheet'!E$4 &amp; " Equipment'!B$2:B$200"), MATCH(J51, INDIRECT("'" &amp; 'Warband Sheet'!E$4 &amp; " Equipment'!C$2:C$200"), 0)), "")</f>
        <v/>
      </c>
      <c r="I51" s="217"/>
      <c r="J51" s="189"/>
      <c r="K51" s="206" t="str">
        <f ca="1">IFERROR(INDEX(INDIRECT("'" &amp; 'Warband Sheet'!E$4 &amp; " Equipment'!D$2:D$200"), MATCH('Reserve Wargear'!J51, INDIRECT("'" &amp; 'Warband Sheet'!E$4 &amp; " Equipment'!C$2:C$200"), 0)), "")</f>
        <v/>
      </c>
      <c r="L51" s="207" t="str">
        <f ca="1">IFERROR(INDEX(INDIRECT("'" &amp; 'Warband Sheet'!E$4 &amp; " Equipment'!E$2:E$200"), MATCH('Reserve Wargear'!J51, INDIRECT("'" &amp; 'Warband Sheet'!E$4 &amp; " Equipment'!C$2:C$200"), 0)), "")</f>
        <v/>
      </c>
      <c r="M51" s="221" t="str">
        <f ca="1">IFERROR(INDEX(INDIRECT("'" &amp; 'Warband Sheet'!E$4 &amp; " Equipment'!F$2:F$200"), MATCH('Reserve Wargear'!J51, INDIRECT("'" &amp; 'Warband Sheet'!E$4 &amp; " Equipment'!C$2:C$200"), 0)), "")</f>
        <v/>
      </c>
      <c r="N51" s="221" t="str">
        <f ca="1">IFERROR(INDEX(INDIRECT("'" &amp; 'Warband Sheet'!E$4 &amp; " Equipment'!G$2:G$200"), MATCH('Reserve Wargear'!J51, INDIRECT("'" &amp; 'Warband Sheet'!E$4 &amp; " Equipment'!C$2:C$200"), 0)), "")</f>
        <v/>
      </c>
      <c r="O51" s="221"/>
      <c r="P51" s="190"/>
      <c r="Q51" s="80"/>
      <c r="R51" s="80"/>
      <c r="S51" s="81"/>
      <c r="T51" s="81"/>
      <c r="U51" s="81"/>
      <c r="V51" s="81"/>
      <c r="W51" s="81"/>
      <c r="X51" s="81"/>
      <c r="Y51" s="81"/>
      <c r="Z51" s="81"/>
      <c r="AA51" s="81"/>
      <c r="AE51" s="87"/>
      <c r="AF51" s="90" t="str">
        <f t="shared" ca="1" si="6"/>
        <v/>
      </c>
      <c r="AG51" s="90" t="str">
        <f t="shared" ca="1" si="7"/>
        <v/>
      </c>
      <c r="AH51" s="90" t="str">
        <f t="shared" ca="1" si="8"/>
        <v/>
      </c>
      <c r="AI51" s="90" t="str">
        <f t="shared" ca="1" si="9"/>
        <v/>
      </c>
      <c r="AJ51" s="87"/>
    </row>
    <row r="52" spans="1:36" ht="15.75" customHeight="1" x14ac:dyDescent="0.2">
      <c r="A52" s="239" t="str">
        <f t="shared" si="0"/>
        <v/>
      </c>
      <c r="B52" s="240" t="str">
        <f t="shared" si="1"/>
        <v/>
      </c>
      <c r="C52" s="218"/>
      <c r="D52" s="219"/>
      <c r="E52" s="218"/>
      <c r="F52" s="218"/>
      <c r="G52" s="211" t="str">
        <f ca="1">IFERROR(INDEX(INDIRECT("'" &amp; 'Warband Sheet'!E$4 &amp; " Equipment'!A$2:A$200"), MATCH(J52, INDIRECT("'" &amp; 'Warband Sheet'!E$4 &amp; " Equipment'!C$2:C$200"), 0)), "")</f>
        <v/>
      </c>
      <c r="H52" s="211" t="str">
        <f ca="1">IFERROR(INDEX(INDIRECT("'" &amp; 'Warband Sheet'!E$4 &amp; " Equipment'!B$2:B$200"), MATCH(J52, INDIRECT("'" &amp; 'Warband Sheet'!E$4 &amp; " Equipment'!C$2:C$200"), 0)), "")</f>
        <v/>
      </c>
      <c r="I52" s="217"/>
      <c r="J52" s="189"/>
      <c r="K52" s="206" t="str">
        <f ca="1">IFERROR(INDEX(INDIRECT("'" &amp; 'Warband Sheet'!E$4 &amp; " Equipment'!D$2:D$200"), MATCH('Reserve Wargear'!J52, INDIRECT("'" &amp; 'Warband Sheet'!E$4 &amp; " Equipment'!C$2:C$200"), 0)), "")</f>
        <v/>
      </c>
      <c r="L52" s="207" t="str">
        <f ca="1">IFERROR(INDEX(INDIRECT("'" &amp; 'Warband Sheet'!E$4 &amp; " Equipment'!E$2:E$200"), MATCH('Reserve Wargear'!J52, INDIRECT("'" &amp; 'Warband Sheet'!E$4 &amp; " Equipment'!C$2:C$200"), 0)), "")</f>
        <v/>
      </c>
      <c r="M52" s="221" t="str">
        <f ca="1">IFERROR(INDEX(INDIRECT("'" &amp; 'Warband Sheet'!E$4 &amp; " Equipment'!F$2:F$200"), MATCH('Reserve Wargear'!J52, INDIRECT("'" &amp; 'Warband Sheet'!E$4 &amp; " Equipment'!C$2:C$200"), 0)), "")</f>
        <v/>
      </c>
      <c r="N52" s="221" t="str">
        <f ca="1">IFERROR(INDEX(INDIRECT("'" &amp; 'Warband Sheet'!E$4 &amp; " Equipment'!G$2:G$200"), MATCH('Reserve Wargear'!J52, INDIRECT("'" &amp; 'Warband Sheet'!E$4 &amp; " Equipment'!C$2:C$200"), 0)), "")</f>
        <v/>
      </c>
      <c r="O52" s="221"/>
      <c r="P52" s="190"/>
      <c r="Q52" s="80"/>
      <c r="R52" s="80"/>
      <c r="S52" s="81"/>
      <c r="T52" s="81"/>
      <c r="U52" s="81"/>
      <c r="V52" s="81"/>
      <c r="W52" s="81"/>
      <c r="X52" s="81"/>
      <c r="Y52" s="81"/>
      <c r="Z52" s="81"/>
      <c r="AA52" s="81"/>
      <c r="AE52" s="87"/>
      <c r="AF52" s="90" t="str">
        <f t="shared" ca="1" si="6"/>
        <v/>
      </c>
      <c r="AG52" s="90" t="str">
        <f t="shared" ca="1" si="7"/>
        <v/>
      </c>
      <c r="AH52" s="90" t="str">
        <f t="shared" ca="1" si="8"/>
        <v/>
      </c>
      <c r="AI52" s="90" t="str">
        <f t="shared" ca="1" si="9"/>
        <v/>
      </c>
      <c r="AJ52" s="87"/>
    </row>
    <row r="53" spans="1:36" ht="15.75" customHeight="1" x14ac:dyDescent="0.2">
      <c r="A53" s="239" t="str">
        <f t="shared" si="0"/>
        <v/>
      </c>
      <c r="B53" s="240" t="str">
        <f t="shared" si="1"/>
        <v/>
      </c>
      <c r="C53" s="218"/>
      <c r="D53" s="219"/>
      <c r="E53" s="218"/>
      <c r="F53" s="218"/>
      <c r="G53" s="211" t="str">
        <f ca="1">IFERROR(INDEX(INDIRECT("'" &amp; 'Warband Sheet'!E$4 &amp; " Equipment'!A$2:A$200"), MATCH(J53, INDIRECT("'" &amp; 'Warband Sheet'!E$4 &amp; " Equipment'!C$2:C$200"), 0)), "")</f>
        <v/>
      </c>
      <c r="H53" s="211" t="str">
        <f ca="1">IFERROR(INDEX(INDIRECT("'" &amp; 'Warband Sheet'!E$4 &amp; " Equipment'!B$2:B$200"), MATCH(J53, INDIRECT("'" &amp; 'Warband Sheet'!E$4 &amp; " Equipment'!C$2:C$200"), 0)), "")</f>
        <v/>
      </c>
      <c r="I53" s="217"/>
      <c r="J53" s="189"/>
      <c r="K53" s="206" t="str">
        <f ca="1">IFERROR(INDEX(INDIRECT("'" &amp; 'Warband Sheet'!E$4 &amp; " Equipment'!D$2:D$200"), MATCH('Reserve Wargear'!J53, INDIRECT("'" &amp; 'Warband Sheet'!E$4 &amp; " Equipment'!C$2:C$200"), 0)), "")</f>
        <v/>
      </c>
      <c r="L53" s="207" t="str">
        <f ca="1">IFERROR(INDEX(INDIRECT("'" &amp; 'Warband Sheet'!E$4 &amp; " Equipment'!E$2:E$200"), MATCH('Reserve Wargear'!J53, INDIRECT("'" &amp; 'Warband Sheet'!E$4 &amp; " Equipment'!C$2:C$200"), 0)), "")</f>
        <v/>
      </c>
      <c r="M53" s="221" t="str">
        <f ca="1">IFERROR(INDEX(INDIRECT("'" &amp; 'Warband Sheet'!E$4 &amp; " Equipment'!F$2:F$200"), MATCH('Reserve Wargear'!J53, INDIRECT("'" &amp; 'Warband Sheet'!E$4 &amp; " Equipment'!C$2:C$200"), 0)), "")</f>
        <v/>
      </c>
      <c r="N53" s="221" t="str">
        <f ca="1">IFERROR(INDEX(INDIRECT("'" &amp; 'Warband Sheet'!E$4 &amp; " Equipment'!G$2:G$200"), MATCH('Reserve Wargear'!J53, INDIRECT("'" &amp; 'Warband Sheet'!E$4 &amp; " Equipment'!C$2:C$200"), 0)), "")</f>
        <v/>
      </c>
      <c r="O53" s="221"/>
      <c r="P53" s="190"/>
      <c r="Q53" s="80"/>
      <c r="R53" s="80"/>
      <c r="S53" s="81"/>
      <c r="T53" s="81"/>
      <c r="U53" s="81"/>
      <c r="V53" s="81"/>
      <c r="W53" s="81"/>
      <c r="X53" s="81"/>
      <c r="Y53" s="81"/>
      <c r="Z53" s="81"/>
      <c r="AA53" s="81"/>
      <c r="AE53" s="87"/>
      <c r="AF53" s="90" t="str">
        <f t="shared" ca="1" si="6"/>
        <v/>
      </c>
      <c r="AG53" s="90" t="str">
        <f t="shared" ca="1" si="7"/>
        <v/>
      </c>
      <c r="AH53" s="90" t="str">
        <f t="shared" ca="1" si="8"/>
        <v/>
      </c>
      <c r="AI53" s="90" t="str">
        <f t="shared" ca="1" si="9"/>
        <v/>
      </c>
      <c r="AJ53" s="87"/>
    </row>
    <row r="54" spans="1:36" ht="15.75" customHeight="1" x14ac:dyDescent="0.2">
      <c r="A54" s="239" t="str">
        <f t="shared" si="0"/>
        <v/>
      </c>
      <c r="B54" s="240" t="str">
        <f t="shared" si="1"/>
        <v/>
      </c>
      <c r="C54" s="218"/>
      <c r="D54" s="219"/>
      <c r="E54" s="218"/>
      <c r="F54" s="218"/>
      <c r="G54" s="211" t="str">
        <f ca="1">IFERROR(INDEX(INDIRECT("'" &amp; 'Warband Sheet'!E$4 &amp; " Equipment'!A$2:A$200"), MATCH(J54, INDIRECT("'" &amp; 'Warband Sheet'!E$4 &amp; " Equipment'!C$2:C$200"), 0)), "")</f>
        <v/>
      </c>
      <c r="H54" s="211" t="str">
        <f ca="1">IFERROR(INDEX(INDIRECT("'" &amp; 'Warband Sheet'!E$4 &amp; " Equipment'!B$2:B$200"), MATCH(J54, INDIRECT("'" &amp; 'Warband Sheet'!E$4 &amp; " Equipment'!C$2:C$200"), 0)), "")</f>
        <v/>
      </c>
      <c r="I54" s="217"/>
      <c r="J54" s="189"/>
      <c r="K54" s="206" t="str">
        <f ca="1">IFERROR(INDEX(INDIRECT("'" &amp; 'Warband Sheet'!E$4 &amp; " Equipment'!D$2:D$200"), MATCH('Reserve Wargear'!J54, INDIRECT("'" &amp; 'Warband Sheet'!E$4 &amp; " Equipment'!C$2:C$200"), 0)), "")</f>
        <v/>
      </c>
      <c r="L54" s="207" t="str">
        <f ca="1">IFERROR(INDEX(INDIRECT("'" &amp; 'Warband Sheet'!E$4 &amp; " Equipment'!E$2:E$200"), MATCH('Reserve Wargear'!J54, INDIRECT("'" &amp; 'Warband Sheet'!E$4 &amp; " Equipment'!C$2:C$200"), 0)), "")</f>
        <v/>
      </c>
      <c r="M54" s="221" t="str">
        <f ca="1">IFERROR(INDEX(INDIRECT("'" &amp; 'Warband Sheet'!E$4 &amp; " Equipment'!F$2:F$200"), MATCH('Reserve Wargear'!J54, INDIRECT("'" &amp; 'Warband Sheet'!E$4 &amp; " Equipment'!C$2:C$200"), 0)), "")</f>
        <v/>
      </c>
      <c r="N54" s="221" t="str">
        <f ca="1">IFERROR(INDEX(INDIRECT("'" &amp; 'Warband Sheet'!E$4 &amp; " Equipment'!G$2:G$200"), MATCH('Reserve Wargear'!J54, INDIRECT("'" &amp; 'Warband Sheet'!E$4 &amp; " Equipment'!C$2:C$200"), 0)), "")</f>
        <v/>
      </c>
      <c r="O54" s="221"/>
      <c r="P54" s="190"/>
      <c r="Q54" s="80"/>
      <c r="R54" s="80"/>
      <c r="S54" s="81"/>
      <c r="T54" s="81"/>
      <c r="U54" s="81"/>
      <c r="V54" s="81"/>
      <c r="W54" s="81"/>
      <c r="X54" s="81"/>
      <c r="Y54" s="81"/>
      <c r="Z54" s="81"/>
      <c r="AA54" s="81"/>
      <c r="AE54" s="87"/>
      <c r="AF54" s="90" t="str">
        <f t="shared" ca="1" si="6"/>
        <v/>
      </c>
      <c r="AG54" s="90" t="str">
        <f t="shared" ca="1" si="7"/>
        <v/>
      </c>
      <c r="AH54" s="90" t="str">
        <f t="shared" ca="1" si="8"/>
        <v/>
      </c>
      <c r="AI54" s="90" t="str">
        <f t="shared" ca="1" si="9"/>
        <v/>
      </c>
      <c r="AJ54" s="87"/>
    </row>
    <row r="55" spans="1:36" ht="15.75" customHeight="1" x14ac:dyDescent="0.2">
      <c r="A55" s="239" t="str">
        <f t="shared" si="0"/>
        <v/>
      </c>
      <c r="B55" s="240" t="str">
        <f t="shared" si="1"/>
        <v/>
      </c>
      <c r="C55" s="218"/>
      <c r="D55" s="219"/>
      <c r="E55" s="218"/>
      <c r="F55" s="218"/>
      <c r="G55" s="211" t="str">
        <f ca="1">IFERROR(INDEX(INDIRECT("'" &amp; 'Warband Sheet'!E$4 &amp; " Equipment'!A$2:A$200"), MATCH(J55, INDIRECT("'" &amp; 'Warband Sheet'!E$4 &amp; " Equipment'!C$2:C$200"), 0)), "")</f>
        <v/>
      </c>
      <c r="H55" s="211" t="str">
        <f ca="1">IFERROR(INDEX(INDIRECT("'" &amp; 'Warband Sheet'!E$4 &amp; " Equipment'!B$2:B$200"), MATCH(J55, INDIRECT("'" &amp; 'Warband Sheet'!E$4 &amp; " Equipment'!C$2:C$200"), 0)), "")</f>
        <v/>
      </c>
      <c r="I55" s="217"/>
      <c r="J55" s="189"/>
      <c r="K55" s="206" t="str">
        <f ca="1">IFERROR(INDEX(INDIRECT("'" &amp; 'Warband Sheet'!E$4 &amp; " Equipment'!D$2:D$200"), MATCH('Reserve Wargear'!J55, INDIRECT("'" &amp; 'Warband Sheet'!E$4 &amp; " Equipment'!C$2:C$200"), 0)), "")</f>
        <v/>
      </c>
      <c r="L55" s="207" t="str">
        <f ca="1">IFERROR(INDEX(INDIRECT("'" &amp; 'Warband Sheet'!E$4 &amp; " Equipment'!E$2:E$200"), MATCH('Reserve Wargear'!J55, INDIRECT("'" &amp; 'Warband Sheet'!E$4 &amp; " Equipment'!C$2:C$200"), 0)), "")</f>
        <v/>
      </c>
      <c r="M55" s="221" t="str">
        <f ca="1">IFERROR(INDEX(INDIRECT("'" &amp; 'Warband Sheet'!E$4 &amp; " Equipment'!F$2:F$200"), MATCH('Reserve Wargear'!J55, INDIRECT("'" &amp; 'Warband Sheet'!E$4 &amp; " Equipment'!C$2:C$200"), 0)), "")</f>
        <v/>
      </c>
      <c r="N55" s="221" t="str">
        <f ca="1">IFERROR(INDEX(INDIRECT("'" &amp; 'Warband Sheet'!E$4 &amp; " Equipment'!G$2:G$200"), MATCH('Reserve Wargear'!J55, INDIRECT("'" &amp; 'Warband Sheet'!E$4 &amp; " Equipment'!C$2:C$200"), 0)), "")</f>
        <v/>
      </c>
      <c r="O55" s="221"/>
      <c r="P55" s="190"/>
      <c r="Q55" s="80"/>
      <c r="R55" s="80"/>
      <c r="S55" s="81"/>
      <c r="T55" s="81"/>
      <c r="U55" s="81"/>
      <c r="V55" s="81"/>
      <c r="W55" s="81"/>
      <c r="X55" s="81"/>
      <c r="Y55" s="81"/>
      <c r="Z55" s="81"/>
      <c r="AA55" s="81"/>
      <c r="AE55" s="87"/>
      <c r="AF55" s="90" t="str">
        <f t="shared" ca="1" si="6"/>
        <v/>
      </c>
      <c r="AG55" s="90" t="str">
        <f t="shared" ca="1" si="7"/>
        <v/>
      </c>
      <c r="AH55" s="90" t="str">
        <f t="shared" ca="1" si="8"/>
        <v/>
      </c>
      <c r="AI55" s="90" t="str">
        <f t="shared" ca="1" si="9"/>
        <v/>
      </c>
      <c r="AJ55" s="87"/>
    </row>
    <row r="56" spans="1:36" ht="15.75" customHeight="1" x14ac:dyDescent="0.2">
      <c r="A56" s="239" t="str">
        <f t="shared" si="0"/>
        <v/>
      </c>
      <c r="B56" s="240" t="str">
        <f t="shared" si="1"/>
        <v/>
      </c>
      <c r="C56" s="218"/>
      <c r="D56" s="219"/>
      <c r="E56" s="218"/>
      <c r="F56" s="218"/>
      <c r="G56" s="211" t="str">
        <f ca="1">IFERROR(INDEX(INDIRECT("'" &amp; 'Warband Sheet'!E$4 &amp; " Equipment'!A$2:A$200"), MATCH(J56, INDIRECT("'" &amp; 'Warband Sheet'!E$4 &amp; " Equipment'!C$2:C$200"), 0)), "")</f>
        <v/>
      </c>
      <c r="H56" s="211" t="str">
        <f ca="1">IFERROR(INDEX(INDIRECT("'" &amp; 'Warband Sheet'!E$4 &amp; " Equipment'!B$2:B$200"), MATCH(J56, INDIRECT("'" &amp; 'Warband Sheet'!E$4 &amp; " Equipment'!C$2:C$200"), 0)), "")</f>
        <v/>
      </c>
      <c r="I56" s="217"/>
      <c r="J56" s="189"/>
      <c r="K56" s="206" t="str">
        <f ca="1">IFERROR(INDEX(INDIRECT("'" &amp; 'Warband Sheet'!E$4 &amp; " Equipment'!D$2:D$200"), MATCH('Reserve Wargear'!J56, INDIRECT("'" &amp; 'Warband Sheet'!E$4 &amp; " Equipment'!C$2:C$200"), 0)), "")</f>
        <v/>
      </c>
      <c r="L56" s="207" t="str">
        <f ca="1">IFERROR(INDEX(INDIRECT("'" &amp; 'Warband Sheet'!E$4 &amp; " Equipment'!E$2:E$200"), MATCH('Reserve Wargear'!J56, INDIRECT("'" &amp; 'Warband Sheet'!E$4 &amp; " Equipment'!C$2:C$200"), 0)), "")</f>
        <v/>
      </c>
      <c r="M56" s="221" t="str">
        <f ca="1">IFERROR(INDEX(INDIRECT("'" &amp; 'Warband Sheet'!E$4 &amp; " Equipment'!F$2:F$200"), MATCH('Reserve Wargear'!J56, INDIRECT("'" &amp; 'Warband Sheet'!E$4 &amp; " Equipment'!C$2:C$200"), 0)), "")</f>
        <v/>
      </c>
      <c r="N56" s="221" t="str">
        <f ca="1">IFERROR(INDEX(INDIRECT("'" &amp; 'Warband Sheet'!E$4 &amp; " Equipment'!G$2:G$200"), MATCH('Reserve Wargear'!J56, INDIRECT("'" &amp; 'Warband Sheet'!E$4 &amp; " Equipment'!C$2:C$200"), 0)), "")</f>
        <v/>
      </c>
      <c r="O56" s="221"/>
      <c r="P56" s="190"/>
      <c r="Q56" s="80"/>
      <c r="R56" s="80"/>
      <c r="S56" s="81"/>
      <c r="T56" s="81"/>
      <c r="U56" s="81"/>
      <c r="V56" s="81"/>
      <c r="W56" s="81"/>
      <c r="X56" s="81"/>
      <c r="Y56" s="81"/>
      <c r="Z56" s="81"/>
      <c r="AA56" s="81"/>
      <c r="AE56" s="87"/>
      <c r="AF56" s="90" t="str">
        <f t="shared" ca="1" si="6"/>
        <v/>
      </c>
      <c r="AG56" s="90" t="str">
        <f t="shared" ca="1" si="7"/>
        <v/>
      </c>
      <c r="AH56" s="90" t="str">
        <f t="shared" ca="1" si="8"/>
        <v/>
      </c>
      <c r="AI56" s="90" t="str">
        <f t="shared" ca="1" si="9"/>
        <v/>
      </c>
      <c r="AJ56" s="87"/>
    </row>
    <row r="57" spans="1:36" ht="15.75" customHeight="1" x14ac:dyDescent="0.2">
      <c r="A57" s="239" t="str">
        <f t="shared" si="0"/>
        <v/>
      </c>
      <c r="B57" s="240" t="str">
        <f t="shared" si="1"/>
        <v/>
      </c>
      <c r="C57" s="218"/>
      <c r="D57" s="219"/>
      <c r="E57" s="218"/>
      <c r="F57" s="218"/>
      <c r="G57" s="211" t="str">
        <f ca="1">IFERROR(INDEX(INDIRECT("'" &amp; 'Warband Sheet'!E$4 &amp; " Equipment'!A$2:A$200"), MATCH(J57, INDIRECT("'" &amp; 'Warband Sheet'!E$4 &amp; " Equipment'!C$2:C$200"), 0)), "")</f>
        <v/>
      </c>
      <c r="H57" s="211" t="str">
        <f ca="1">IFERROR(INDEX(INDIRECT("'" &amp; 'Warband Sheet'!E$4 &amp; " Equipment'!B$2:B$200"), MATCH(J57, INDIRECT("'" &amp; 'Warband Sheet'!E$4 &amp; " Equipment'!C$2:C$200"), 0)), "")</f>
        <v/>
      </c>
      <c r="I57" s="217"/>
      <c r="J57" s="189"/>
      <c r="K57" s="206" t="str">
        <f ca="1">IFERROR(INDEX(INDIRECT("'" &amp; 'Warband Sheet'!E$4 &amp; " Equipment'!D$2:D$200"), MATCH('Reserve Wargear'!J57, INDIRECT("'" &amp; 'Warband Sheet'!E$4 &amp; " Equipment'!C$2:C$200"), 0)), "")</f>
        <v/>
      </c>
      <c r="L57" s="207" t="str">
        <f ca="1">IFERROR(INDEX(INDIRECT("'" &amp; 'Warband Sheet'!E$4 &amp; " Equipment'!E$2:E$200"), MATCH('Reserve Wargear'!J57, INDIRECT("'" &amp; 'Warband Sheet'!E$4 &amp; " Equipment'!C$2:C$200"), 0)), "")</f>
        <v/>
      </c>
      <c r="M57" s="221" t="str">
        <f ca="1">IFERROR(INDEX(INDIRECT("'" &amp; 'Warband Sheet'!E$4 &amp; " Equipment'!F$2:F$200"), MATCH('Reserve Wargear'!J57, INDIRECT("'" &amp; 'Warband Sheet'!E$4 &amp; " Equipment'!C$2:C$200"), 0)), "")</f>
        <v/>
      </c>
      <c r="N57" s="221" t="str">
        <f ca="1">IFERROR(INDEX(INDIRECT("'" &amp; 'Warband Sheet'!E$4 &amp; " Equipment'!G$2:G$200"), MATCH('Reserve Wargear'!J57, INDIRECT("'" &amp; 'Warband Sheet'!E$4 &amp; " Equipment'!C$2:C$200"), 0)), "")</f>
        <v/>
      </c>
      <c r="O57" s="221"/>
      <c r="P57" s="190"/>
      <c r="Q57" s="80"/>
      <c r="R57" s="80"/>
      <c r="S57" s="81"/>
      <c r="T57" s="81"/>
      <c r="U57" s="81"/>
      <c r="V57" s="81"/>
      <c r="W57" s="81"/>
      <c r="X57" s="81"/>
      <c r="Y57" s="81"/>
      <c r="Z57" s="81"/>
      <c r="AA57" s="81"/>
      <c r="AE57" s="87"/>
      <c r="AF57" s="90" t="str">
        <f t="shared" ca="1" si="6"/>
        <v/>
      </c>
      <c r="AG57" s="90" t="str">
        <f t="shared" ca="1" si="7"/>
        <v/>
      </c>
      <c r="AH57" s="90" t="str">
        <f t="shared" ca="1" si="8"/>
        <v/>
      </c>
      <c r="AI57" s="90" t="str">
        <f t="shared" ca="1" si="9"/>
        <v/>
      </c>
      <c r="AJ57" s="87"/>
    </row>
    <row r="58" spans="1:36" ht="15.75" customHeight="1" x14ac:dyDescent="0.2">
      <c r="A58" s="239" t="str">
        <f t="shared" si="0"/>
        <v/>
      </c>
      <c r="B58" s="240" t="str">
        <f t="shared" si="1"/>
        <v/>
      </c>
      <c r="C58" s="218"/>
      <c r="D58" s="219"/>
      <c r="E58" s="218"/>
      <c r="F58" s="218"/>
      <c r="G58" s="211" t="str">
        <f ca="1">IFERROR(INDEX(INDIRECT("'" &amp; 'Warband Sheet'!E$4 &amp; " Equipment'!A$2:A$200"), MATCH(J58, INDIRECT("'" &amp; 'Warband Sheet'!E$4 &amp; " Equipment'!C$2:C$200"), 0)), "")</f>
        <v/>
      </c>
      <c r="H58" s="211" t="str">
        <f ca="1">IFERROR(INDEX(INDIRECT("'" &amp; 'Warband Sheet'!E$4 &amp; " Equipment'!B$2:B$200"), MATCH(J58, INDIRECT("'" &amp; 'Warband Sheet'!E$4 &amp; " Equipment'!C$2:C$200"), 0)), "")</f>
        <v/>
      </c>
      <c r="I58" s="217"/>
      <c r="J58" s="189"/>
      <c r="K58" s="206" t="str">
        <f ca="1">IFERROR(INDEX(INDIRECT("'" &amp; 'Warband Sheet'!E$4 &amp; " Equipment'!D$2:D$200"), MATCH('Reserve Wargear'!J58, INDIRECT("'" &amp; 'Warband Sheet'!E$4 &amp; " Equipment'!C$2:C$200"), 0)), "")</f>
        <v/>
      </c>
      <c r="L58" s="207" t="str">
        <f ca="1">IFERROR(INDEX(INDIRECT("'" &amp; 'Warband Sheet'!E$4 &amp; " Equipment'!E$2:E$200"), MATCH('Reserve Wargear'!J58, INDIRECT("'" &amp; 'Warband Sheet'!E$4 &amp; " Equipment'!C$2:C$200"), 0)), "")</f>
        <v/>
      </c>
      <c r="M58" s="221" t="str">
        <f ca="1">IFERROR(INDEX(INDIRECT("'" &amp; 'Warband Sheet'!E$4 &amp; " Equipment'!F$2:F$200"), MATCH('Reserve Wargear'!J58, INDIRECT("'" &amp; 'Warband Sheet'!E$4 &amp; " Equipment'!C$2:C$200"), 0)), "")</f>
        <v/>
      </c>
      <c r="N58" s="221" t="str">
        <f ca="1">IFERROR(INDEX(INDIRECT("'" &amp; 'Warband Sheet'!E$4 &amp; " Equipment'!G$2:G$200"), MATCH('Reserve Wargear'!J58, INDIRECT("'" &amp; 'Warband Sheet'!E$4 &amp; " Equipment'!C$2:C$200"), 0)), "")</f>
        <v/>
      </c>
      <c r="O58" s="221"/>
      <c r="P58" s="190"/>
      <c r="Q58" s="81"/>
      <c r="R58" s="81"/>
      <c r="S58" s="81"/>
      <c r="T58" s="81"/>
      <c r="U58" s="81"/>
      <c r="V58" s="81"/>
      <c r="W58" s="81"/>
      <c r="X58" s="81"/>
      <c r="Y58" s="81"/>
      <c r="Z58" s="81"/>
      <c r="AA58" s="81"/>
      <c r="AE58" s="87"/>
      <c r="AF58" s="90" t="str">
        <f t="shared" ca="1" si="6"/>
        <v/>
      </c>
      <c r="AG58" s="90" t="str">
        <f t="shared" ca="1" si="7"/>
        <v/>
      </c>
      <c r="AH58" s="90" t="str">
        <f t="shared" ca="1" si="8"/>
        <v/>
      </c>
      <c r="AI58" s="90" t="str">
        <f t="shared" ca="1" si="9"/>
        <v/>
      </c>
      <c r="AJ58" s="87"/>
    </row>
    <row r="59" spans="1:36" ht="15.75" customHeight="1" x14ac:dyDescent="0.2">
      <c r="A59" s="239" t="str">
        <f t="shared" si="0"/>
        <v/>
      </c>
      <c r="B59" s="240" t="str">
        <f t="shared" si="1"/>
        <v/>
      </c>
      <c r="C59" s="218"/>
      <c r="D59" s="219"/>
      <c r="E59" s="218"/>
      <c r="F59" s="218"/>
      <c r="G59" s="211" t="str">
        <f ca="1">IFERROR(INDEX(INDIRECT("'" &amp; 'Warband Sheet'!E$4 &amp; " Equipment'!A$2:A$200"), MATCH(J59, INDIRECT("'" &amp; 'Warband Sheet'!E$4 &amp; " Equipment'!C$2:C$200"), 0)), "")</f>
        <v/>
      </c>
      <c r="H59" s="211" t="str">
        <f ca="1">IFERROR(INDEX(INDIRECT("'" &amp; 'Warband Sheet'!E$4 &amp; " Equipment'!B$2:B$200"), MATCH(J59, INDIRECT("'" &amp; 'Warband Sheet'!E$4 &amp; " Equipment'!C$2:C$200"), 0)), "")</f>
        <v/>
      </c>
      <c r="I59" s="217"/>
      <c r="J59" s="189"/>
      <c r="K59" s="206" t="str">
        <f ca="1">IFERROR(INDEX(INDIRECT("'" &amp; 'Warband Sheet'!E$4 &amp; " Equipment'!D$2:D$200"), MATCH('Reserve Wargear'!J59, INDIRECT("'" &amp; 'Warband Sheet'!E$4 &amp; " Equipment'!C$2:C$200"), 0)), "")</f>
        <v/>
      </c>
      <c r="L59" s="207" t="str">
        <f ca="1">IFERROR(INDEX(INDIRECT("'" &amp; 'Warband Sheet'!E$4 &amp; " Equipment'!E$2:E$200"), MATCH('Reserve Wargear'!J59, INDIRECT("'" &amp; 'Warband Sheet'!E$4 &amp; " Equipment'!C$2:C$200"), 0)), "")</f>
        <v/>
      </c>
      <c r="M59" s="221" t="str">
        <f ca="1">IFERROR(INDEX(INDIRECT("'" &amp; 'Warband Sheet'!E$4 &amp; " Equipment'!F$2:F$200"), MATCH('Reserve Wargear'!J59, INDIRECT("'" &amp; 'Warband Sheet'!E$4 &amp; " Equipment'!C$2:C$200"), 0)), "")</f>
        <v/>
      </c>
      <c r="N59" s="221" t="str">
        <f ca="1">IFERROR(INDEX(INDIRECT("'" &amp; 'Warband Sheet'!E$4 &amp; " Equipment'!G$2:G$200"), MATCH('Reserve Wargear'!J59, INDIRECT("'" &amp; 'Warband Sheet'!E$4 &amp; " Equipment'!C$2:C$200"), 0)), "")</f>
        <v/>
      </c>
      <c r="O59" s="221"/>
      <c r="P59" s="190"/>
      <c r="Q59" s="80"/>
      <c r="R59" s="80"/>
      <c r="S59" s="81"/>
      <c r="T59" s="81"/>
      <c r="U59" s="81"/>
      <c r="V59" s="81"/>
      <c r="W59" s="81"/>
      <c r="X59" s="81"/>
      <c r="Y59" s="81"/>
      <c r="Z59" s="81"/>
      <c r="AA59" s="81"/>
      <c r="AE59" s="87"/>
      <c r="AF59" s="90" t="str">
        <f t="shared" ca="1" si="6"/>
        <v/>
      </c>
      <c r="AG59" s="90" t="str">
        <f t="shared" ca="1" si="7"/>
        <v/>
      </c>
      <c r="AH59" s="90" t="str">
        <f t="shared" ca="1" si="8"/>
        <v/>
      </c>
      <c r="AI59" s="90" t="str">
        <f t="shared" ca="1" si="9"/>
        <v/>
      </c>
      <c r="AJ59" s="87"/>
    </row>
    <row r="60" spans="1:36" ht="15.75" customHeight="1" x14ac:dyDescent="0.2">
      <c r="A60" s="239" t="str">
        <f t="shared" si="0"/>
        <v/>
      </c>
      <c r="B60" s="240" t="str">
        <f t="shared" si="1"/>
        <v/>
      </c>
      <c r="C60" s="218"/>
      <c r="D60" s="219"/>
      <c r="E60" s="218"/>
      <c r="F60" s="218"/>
      <c r="G60" s="211" t="str">
        <f ca="1">IFERROR(INDEX(INDIRECT("'" &amp; 'Warband Sheet'!E$4 &amp; " Equipment'!A$2:A$200"), MATCH(J60, INDIRECT("'" &amp; 'Warband Sheet'!E$4 &amp; " Equipment'!C$2:C$200"), 0)), "")</f>
        <v/>
      </c>
      <c r="H60" s="211" t="str">
        <f ca="1">IFERROR(INDEX(INDIRECT("'" &amp; 'Warband Sheet'!E$4 &amp; " Equipment'!B$2:B$200"), MATCH(J60, INDIRECT("'" &amp; 'Warband Sheet'!E$4 &amp; " Equipment'!C$2:C$200"), 0)), "")</f>
        <v/>
      </c>
      <c r="I60" s="217"/>
      <c r="J60" s="189"/>
      <c r="K60" s="206" t="str">
        <f ca="1">IFERROR(INDEX(INDIRECT("'" &amp; 'Warband Sheet'!E$4 &amp; " Equipment'!D$2:D$200"), MATCH('Reserve Wargear'!J60, INDIRECT("'" &amp; 'Warband Sheet'!E$4 &amp; " Equipment'!C$2:C$200"), 0)), "")</f>
        <v/>
      </c>
      <c r="L60" s="207" t="str">
        <f ca="1">IFERROR(INDEX(INDIRECT("'" &amp; 'Warband Sheet'!E$4 &amp; " Equipment'!E$2:E$200"), MATCH('Reserve Wargear'!J60, INDIRECT("'" &amp; 'Warband Sheet'!E$4 &amp; " Equipment'!C$2:C$200"), 0)), "")</f>
        <v/>
      </c>
      <c r="M60" s="221" t="str">
        <f ca="1">IFERROR(INDEX(INDIRECT("'" &amp; 'Warband Sheet'!E$4 &amp; " Equipment'!F$2:F$200"), MATCH('Reserve Wargear'!J60, INDIRECT("'" &amp; 'Warband Sheet'!E$4 &amp; " Equipment'!C$2:C$200"), 0)), "")</f>
        <v/>
      </c>
      <c r="N60" s="221" t="str">
        <f ca="1">IFERROR(INDEX(INDIRECT("'" &amp; 'Warband Sheet'!E$4 &amp; " Equipment'!G$2:G$200"), MATCH('Reserve Wargear'!J60, INDIRECT("'" &amp; 'Warband Sheet'!E$4 &amp; " Equipment'!C$2:C$200"), 0)), "")</f>
        <v/>
      </c>
      <c r="O60" s="221"/>
      <c r="P60" s="190"/>
      <c r="Q60" s="80"/>
      <c r="R60" s="80"/>
      <c r="S60" s="81"/>
      <c r="T60" s="81"/>
      <c r="U60" s="81"/>
      <c r="V60" s="81"/>
      <c r="W60" s="81"/>
      <c r="X60" s="81"/>
      <c r="Y60" s="81"/>
      <c r="Z60" s="81"/>
      <c r="AA60" s="81"/>
      <c r="AE60" s="87"/>
      <c r="AF60" s="90" t="str">
        <f t="shared" ca="1" si="6"/>
        <v/>
      </c>
      <c r="AG60" s="90" t="str">
        <f t="shared" ca="1" si="7"/>
        <v/>
      </c>
      <c r="AH60" s="90" t="str">
        <f t="shared" ca="1" si="8"/>
        <v/>
      </c>
      <c r="AI60" s="90" t="str">
        <f t="shared" ca="1" si="9"/>
        <v/>
      </c>
      <c r="AJ60" s="87"/>
    </row>
    <row r="61" spans="1:36" ht="15.75" customHeight="1" x14ac:dyDescent="0.2">
      <c r="A61" s="239" t="str">
        <f t="shared" si="0"/>
        <v/>
      </c>
      <c r="B61" s="240" t="str">
        <f t="shared" si="1"/>
        <v/>
      </c>
      <c r="C61" s="218"/>
      <c r="D61" s="219"/>
      <c r="E61" s="218"/>
      <c r="F61" s="218"/>
      <c r="G61" s="211" t="str">
        <f ca="1">IFERROR(INDEX(INDIRECT("'" &amp; 'Warband Sheet'!E$4 &amp; " Equipment'!A$2:A$200"), MATCH(J61, INDIRECT("'" &amp; 'Warband Sheet'!E$4 &amp; " Equipment'!C$2:C$200"), 0)), "")</f>
        <v/>
      </c>
      <c r="H61" s="211" t="str">
        <f ca="1">IFERROR(INDEX(INDIRECT("'" &amp; 'Warband Sheet'!E$4 &amp; " Equipment'!B$2:B$200"), MATCH(J61, INDIRECT("'" &amp; 'Warband Sheet'!E$4 &amp; " Equipment'!C$2:C$200"), 0)), "")</f>
        <v/>
      </c>
      <c r="I61" s="217"/>
      <c r="J61" s="189"/>
      <c r="K61" s="206" t="str">
        <f ca="1">IFERROR(INDEX(INDIRECT("'" &amp; 'Warband Sheet'!E$4 &amp; " Equipment'!D$2:D$200"), MATCH('Reserve Wargear'!J61, INDIRECT("'" &amp; 'Warband Sheet'!E$4 &amp; " Equipment'!C$2:C$200"), 0)), "")</f>
        <v/>
      </c>
      <c r="L61" s="207" t="str">
        <f ca="1">IFERROR(INDEX(INDIRECT("'" &amp; 'Warband Sheet'!E$4 &amp; " Equipment'!E$2:E$200"), MATCH('Reserve Wargear'!J61, INDIRECT("'" &amp; 'Warband Sheet'!E$4 &amp; " Equipment'!C$2:C$200"), 0)), "")</f>
        <v/>
      </c>
      <c r="M61" s="221" t="str">
        <f ca="1">IFERROR(INDEX(INDIRECT("'" &amp; 'Warband Sheet'!E$4 &amp; " Equipment'!F$2:F$200"), MATCH('Reserve Wargear'!J61, INDIRECT("'" &amp; 'Warband Sheet'!E$4 &amp; " Equipment'!C$2:C$200"), 0)), "")</f>
        <v/>
      </c>
      <c r="N61" s="221" t="str">
        <f ca="1">IFERROR(INDEX(INDIRECT("'" &amp; 'Warband Sheet'!E$4 &amp; " Equipment'!G$2:G$200"), MATCH('Reserve Wargear'!J61, INDIRECT("'" &amp; 'Warband Sheet'!E$4 &amp; " Equipment'!C$2:C$200"), 0)), "")</f>
        <v/>
      </c>
      <c r="O61" s="221"/>
      <c r="P61" s="190"/>
      <c r="Q61" s="80"/>
      <c r="R61" s="80"/>
      <c r="S61" s="81"/>
      <c r="T61" s="81"/>
      <c r="U61" s="81"/>
      <c r="V61" s="81"/>
      <c r="W61" s="81"/>
      <c r="X61" s="81"/>
      <c r="Y61" s="81"/>
      <c r="Z61" s="81"/>
      <c r="AA61" s="81"/>
      <c r="AE61" s="87"/>
      <c r="AF61" s="90" t="str">
        <f t="shared" ca="1" si="6"/>
        <v/>
      </c>
      <c r="AG61" s="90" t="str">
        <f t="shared" ca="1" si="7"/>
        <v/>
      </c>
      <c r="AH61" s="90" t="str">
        <f t="shared" ca="1" si="8"/>
        <v/>
      </c>
      <c r="AI61" s="90" t="str">
        <f t="shared" ca="1" si="9"/>
        <v/>
      </c>
      <c r="AJ61" s="87"/>
    </row>
    <row r="62" spans="1:36" ht="15.75" customHeight="1" x14ac:dyDescent="0.2">
      <c r="A62" s="239" t="str">
        <f t="shared" si="0"/>
        <v/>
      </c>
      <c r="B62" s="240" t="str">
        <f t="shared" si="1"/>
        <v/>
      </c>
      <c r="C62" s="218"/>
      <c r="D62" s="219"/>
      <c r="E62" s="218"/>
      <c r="F62" s="218"/>
      <c r="G62" s="211" t="str">
        <f ca="1">IFERROR(INDEX(INDIRECT("'" &amp; 'Warband Sheet'!E$4 &amp; " Equipment'!A$2:A$200"), MATCH(J62, INDIRECT("'" &amp; 'Warband Sheet'!E$4 &amp; " Equipment'!C$2:C$200"), 0)), "")</f>
        <v/>
      </c>
      <c r="H62" s="211" t="str">
        <f ca="1">IFERROR(INDEX(INDIRECT("'" &amp; 'Warband Sheet'!E$4 &amp; " Equipment'!B$2:B$200"), MATCH(J62, INDIRECT("'" &amp; 'Warband Sheet'!E$4 &amp; " Equipment'!C$2:C$200"), 0)), "")</f>
        <v/>
      </c>
      <c r="I62" s="217"/>
      <c r="J62" s="189"/>
      <c r="K62" s="206" t="str">
        <f ca="1">IFERROR(INDEX(INDIRECT("'" &amp; 'Warband Sheet'!E$4 &amp; " Equipment'!D$2:D$200"), MATCH('Reserve Wargear'!J62, INDIRECT("'" &amp; 'Warband Sheet'!E$4 &amp; " Equipment'!C$2:C$200"), 0)), "")</f>
        <v/>
      </c>
      <c r="L62" s="207" t="str">
        <f ca="1">IFERROR(INDEX(INDIRECT("'" &amp; 'Warband Sheet'!E$4 &amp; " Equipment'!E$2:E$200"), MATCH('Reserve Wargear'!J62, INDIRECT("'" &amp; 'Warband Sheet'!E$4 &amp; " Equipment'!C$2:C$200"), 0)), "")</f>
        <v/>
      </c>
      <c r="M62" s="221" t="str">
        <f ca="1">IFERROR(INDEX(INDIRECT("'" &amp; 'Warband Sheet'!E$4 &amp; " Equipment'!F$2:F$200"), MATCH('Reserve Wargear'!J62, INDIRECT("'" &amp; 'Warband Sheet'!E$4 &amp; " Equipment'!C$2:C$200"), 0)), "")</f>
        <v/>
      </c>
      <c r="N62" s="221" t="str">
        <f ca="1">IFERROR(INDEX(INDIRECT("'" &amp; 'Warband Sheet'!E$4 &amp; " Equipment'!G$2:G$200"), MATCH('Reserve Wargear'!J62, INDIRECT("'" &amp; 'Warband Sheet'!E$4 &amp; " Equipment'!C$2:C$200"), 0)), "")</f>
        <v/>
      </c>
      <c r="O62" s="221"/>
      <c r="P62" s="190"/>
      <c r="Q62" s="80"/>
      <c r="R62" s="80"/>
      <c r="S62" s="81"/>
      <c r="T62" s="81"/>
      <c r="U62" s="81"/>
      <c r="V62" s="81"/>
      <c r="W62" s="81"/>
      <c r="X62" s="81"/>
      <c r="Y62" s="81"/>
      <c r="Z62" s="81"/>
      <c r="AA62" s="81"/>
      <c r="AE62" s="87"/>
      <c r="AF62" s="90" t="str">
        <f t="shared" ca="1" si="6"/>
        <v/>
      </c>
      <c r="AG62" s="90" t="str">
        <f t="shared" ca="1" si="7"/>
        <v/>
      </c>
      <c r="AH62" s="90" t="str">
        <f t="shared" ca="1" si="8"/>
        <v/>
      </c>
      <c r="AI62" s="90" t="str">
        <f t="shared" ca="1" si="9"/>
        <v/>
      </c>
      <c r="AJ62" s="87"/>
    </row>
    <row r="63" spans="1:36" ht="15.75" customHeight="1" x14ac:dyDescent="0.2">
      <c r="A63" s="239" t="str">
        <f t="shared" si="0"/>
        <v/>
      </c>
      <c r="B63" s="240" t="str">
        <f t="shared" si="1"/>
        <v/>
      </c>
      <c r="C63" s="218"/>
      <c r="D63" s="219"/>
      <c r="E63" s="218"/>
      <c r="F63" s="218"/>
      <c r="G63" s="211" t="str">
        <f ca="1">IFERROR(INDEX(INDIRECT("'" &amp; 'Warband Sheet'!E$4 &amp; " Equipment'!A$2:A$200"), MATCH(J63, INDIRECT("'" &amp; 'Warband Sheet'!E$4 &amp; " Equipment'!C$2:C$200"), 0)), "")</f>
        <v/>
      </c>
      <c r="H63" s="211" t="str">
        <f ca="1">IFERROR(INDEX(INDIRECT("'" &amp; 'Warband Sheet'!E$4 &amp; " Equipment'!B$2:B$200"), MATCH(J63, INDIRECT("'" &amp; 'Warband Sheet'!E$4 &amp; " Equipment'!C$2:C$200"), 0)), "")</f>
        <v/>
      </c>
      <c r="I63" s="217"/>
      <c r="J63" s="189"/>
      <c r="K63" s="206" t="str">
        <f ca="1">IFERROR(INDEX(INDIRECT("'" &amp; 'Warband Sheet'!E$4 &amp; " Equipment'!D$2:D$200"), MATCH('Reserve Wargear'!J63, INDIRECT("'" &amp; 'Warband Sheet'!E$4 &amp; " Equipment'!C$2:C$200"), 0)), "")</f>
        <v/>
      </c>
      <c r="L63" s="207" t="str">
        <f ca="1">IFERROR(INDEX(INDIRECT("'" &amp; 'Warband Sheet'!E$4 &amp; " Equipment'!E$2:E$200"), MATCH('Reserve Wargear'!J63, INDIRECT("'" &amp; 'Warband Sheet'!E$4 &amp; " Equipment'!C$2:C$200"), 0)), "")</f>
        <v/>
      </c>
      <c r="M63" s="221" t="str">
        <f ca="1">IFERROR(INDEX(INDIRECT("'" &amp; 'Warband Sheet'!E$4 &amp; " Equipment'!F$2:F$200"), MATCH('Reserve Wargear'!J63, INDIRECT("'" &amp; 'Warband Sheet'!E$4 &amp; " Equipment'!C$2:C$200"), 0)), "")</f>
        <v/>
      </c>
      <c r="N63" s="221" t="str">
        <f ca="1">IFERROR(INDEX(INDIRECT("'" &amp; 'Warband Sheet'!E$4 &amp; " Equipment'!G$2:G$200"), MATCH('Reserve Wargear'!J63, INDIRECT("'" &amp; 'Warband Sheet'!E$4 &amp; " Equipment'!C$2:C$200"), 0)), "")</f>
        <v/>
      </c>
      <c r="O63" s="221"/>
      <c r="P63" s="190"/>
      <c r="Q63" s="80"/>
      <c r="R63" s="80"/>
      <c r="S63" s="81"/>
      <c r="T63" s="81"/>
      <c r="U63" s="81"/>
      <c r="V63" s="81"/>
      <c r="W63" s="81"/>
      <c r="X63" s="81"/>
      <c r="Y63" s="81"/>
      <c r="Z63" s="81"/>
      <c r="AA63" s="81"/>
      <c r="AE63" s="87"/>
      <c r="AF63" s="90" t="str">
        <f t="shared" ca="1" si="6"/>
        <v/>
      </c>
      <c r="AG63" s="90" t="str">
        <f t="shared" ca="1" si="7"/>
        <v/>
      </c>
      <c r="AH63" s="90" t="str">
        <f t="shared" ca="1" si="8"/>
        <v/>
      </c>
      <c r="AI63" s="90" t="str">
        <f t="shared" ca="1" si="9"/>
        <v/>
      </c>
      <c r="AJ63" s="87"/>
    </row>
    <row r="64" spans="1:36" ht="15.75" customHeight="1" x14ac:dyDescent="0.2">
      <c r="A64" s="239" t="str">
        <f t="shared" si="0"/>
        <v/>
      </c>
      <c r="B64" s="240" t="str">
        <f t="shared" si="1"/>
        <v/>
      </c>
      <c r="C64" s="218"/>
      <c r="D64" s="219"/>
      <c r="E64" s="218"/>
      <c r="F64" s="218"/>
      <c r="G64" s="211" t="str">
        <f ca="1">IFERROR(INDEX(INDIRECT("'" &amp; 'Warband Sheet'!E$4 &amp; " Equipment'!A$2:A$200"), MATCH(J64, INDIRECT("'" &amp; 'Warband Sheet'!E$4 &amp; " Equipment'!C$2:C$200"), 0)), "")</f>
        <v/>
      </c>
      <c r="H64" s="211" t="str">
        <f ca="1">IFERROR(INDEX(INDIRECT("'" &amp; 'Warband Sheet'!E$4 &amp; " Equipment'!B$2:B$200"), MATCH(J64, INDIRECT("'" &amp; 'Warband Sheet'!E$4 &amp; " Equipment'!C$2:C$200"), 0)), "")</f>
        <v/>
      </c>
      <c r="I64" s="217"/>
      <c r="J64" s="189"/>
      <c r="K64" s="206" t="str">
        <f ca="1">IFERROR(INDEX(INDIRECT("'" &amp; 'Warband Sheet'!E$4 &amp; " Equipment'!D$2:D$200"), MATCH('Reserve Wargear'!J64, INDIRECT("'" &amp; 'Warband Sheet'!E$4 &amp; " Equipment'!C$2:C$200"), 0)), "")</f>
        <v/>
      </c>
      <c r="L64" s="207" t="str">
        <f ca="1">IFERROR(INDEX(INDIRECT("'" &amp; 'Warband Sheet'!E$4 &amp; " Equipment'!E$2:E$200"), MATCH('Reserve Wargear'!J64, INDIRECT("'" &amp; 'Warband Sheet'!E$4 &amp; " Equipment'!C$2:C$200"), 0)), "")</f>
        <v/>
      </c>
      <c r="M64" s="221" t="str">
        <f ca="1">IFERROR(INDEX(INDIRECT("'" &amp; 'Warband Sheet'!E$4 &amp; " Equipment'!F$2:F$200"), MATCH('Reserve Wargear'!J64, INDIRECT("'" &amp; 'Warband Sheet'!E$4 &amp; " Equipment'!C$2:C$200"), 0)), "")</f>
        <v/>
      </c>
      <c r="N64" s="221" t="str">
        <f ca="1">IFERROR(INDEX(INDIRECT("'" &amp; 'Warband Sheet'!E$4 &amp; " Equipment'!G$2:G$200"), MATCH('Reserve Wargear'!J64, INDIRECT("'" &amp; 'Warband Sheet'!E$4 &amp; " Equipment'!C$2:C$200"), 0)), "")</f>
        <v/>
      </c>
      <c r="O64" s="221"/>
      <c r="P64" s="190"/>
      <c r="Q64" s="80"/>
      <c r="R64" s="80"/>
      <c r="S64" s="81"/>
      <c r="T64" s="81"/>
      <c r="U64" s="81"/>
      <c r="V64" s="81"/>
      <c r="W64" s="81"/>
      <c r="X64" s="81"/>
      <c r="Y64" s="81"/>
      <c r="Z64" s="81"/>
      <c r="AA64" s="81"/>
      <c r="AE64" s="87"/>
      <c r="AF64" s="90" t="str">
        <f t="shared" ca="1" si="6"/>
        <v/>
      </c>
      <c r="AG64" s="90" t="str">
        <f t="shared" ca="1" si="7"/>
        <v/>
      </c>
      <c r="AH64" s="90" t="str">
        <f t="shared" ca="1" si="8"/>
        <v/>
      </c>
      <c r="AI64" s="90" t="str">
        <f t="shared" ca="1" si="9"/>
        <v/>
      </c>
      <c r="AJ64" s="87"/>
    </row>
    <row r="65" spans="1:36" ht="15.75" customHeight="1" x14ac:dyDescent="0.2">
      <c r="A65" s="239" t="str">
        <f t="shared" si="0"/>
        <v/>
      </c>
      <c r="B65" s="240" t="str">
        <f t="shared" si="1"/>
        <v/>
      </c>
      <c r="C65" s="218"/>
      <c r="D65" s="219"/>
      <c r="E65" s="218"/>
      <c r="F65" s="218"/>
      <c r="G65" s="211" t="str">
        <f ca="1">IFERROR(INDEX(INDIRECT("'" &amp; 'Warband Sheet'!E$4 &amp; " Equipment'!A$2:A$200"), MATCH(J65, INDIRECT("'" &amp; 'Warband Sheet'!E$4 &amp; " Equipment'!C$2:C$200"), 0)), "")</f>
        <v/>
      </c>
      <c r="H65" s="211" t="str">
        <f ca="1">IFERROR(INDEX(INDIRECT("'" &amp; 'Warband Sheet'!E$4 &amp; " Equipment'!B$2:B$200"), MATCH(J65, INDIRECT("'" &amp; 'Warband Sheet'!E$4 &amp; " Equipment'!C$2:C$200"), 0)), "")</f>
        <v/>
      </c>
      <c r="I65" s="217"/>
      <c r="J65" s="189"/>
      <c r="K65" s="206" t="str">
        <f ca="1">IFERROR(INDEX(INDIRECT("'" &amp; 'Warband Sheet'!E$4 &amp; " Equipment'!D$2:D$200"), MATCH('Reserve Wargear'!J65, INDIRECT("'" &amp; 'Warband Sheet'!E$4 &amp; " Equipment'!C$2:C$200"), 0)), "")</f>
        <v/>
      </c>
      <c r="L65" s="207" t="str">
        <f ca="1">IFERROR(INDEX(INDIRECT("'" &amp; 'Warband Sheet'!E$4 &amp; " Equipment'!E$2:E$200"), MATCH('Reserve Wargear'!J65, INDIRECT("'" &amp; 'Warband Sheet'!E$4 &amp; " Equipment'!C$2:C$200"), 0)), "")</f>
        <v/>
      </c>
      <c r="M65" s="221" t="str">
        <f ca="1">IFERROR(INDEX(INDIRECT("'" &amp; 'Warband Sheet'!E$4 &amp; " Equipment'!F$2:F$200"), MATCH('Reserve Wargear'!J65, INDIRECT("'" &amp; 'Warband Sheet'!E$4 &amp; " Equipment'!C$2:C$200"), 0)), "")</f>
        <v/>
      </c>
      <c r="N65" s="221" t="str">
        <f ca="1">IFERROR(INDEX(INDIRECT("'" &amp; 'Warband Sheet'!E$4 &amp; " Equipment'!G$2:G$200"), MATCH('Reserve Wargear'!J65, INDIRECT("'" &amp; 'Warband Sheet'!E$4 &amp; " Equipment'!C$2:C$200"), 0)), "")</f>
        <v/>
      </c>
      <c r="O65" s="221"/>
      <c r="P65" s="190"/>
      <c r="Q65" s="80"/>
      <c r="R65" s="80"/>
      <c r="S65" s="81"/>
      <c r="T65" s="81"/>
      <c r="U65" s="81"/>
      <c r="V65" s="81"/>
      <c r="W65" s="81"/>
      <c r="X65" s="81"/>
      <c r="Y65" s="81"/>
      <c r="Z65" s="81"/>
      <c r="AA65" s="81"/>
      <c r="AE65" s="87"/>
      <c r="AF65" s="90" t="str">
        <f t="shared" ca="1" si="6"/>
        <v/>
      </c>
      <c r="AG65" s="90" t="str">
        <f t="shared" ca="1" si="7"/>
        <v/>
      </c>
      <c r="AH65" s="90" t="str">
        <f t="shared" ca="1" si="8"/>
        <v/>
      </c>
      <c r="AI65" s="90" t="str">
        <f t="shared" ca="1" si="9"/>
        <v/>
      </c>
      <c r="AJ65" s="87"/>
    </row>
    <row r="66" spans="1:36" ht="15.75" customHeight="1" x14ac:dyDescent="0.2">
      <c r="A66" s="239" t="str">
        <f t="shared" si="0"/>
        <v/>
      </c>
      <c r="B66" s="240" t="str">
        <f t="shared" si="1"/>
        <v/>
      </c>
      <c r="C66" s="218"/>
      <c r="D66" s="219"/>
      <c r="E66" s="218"/>
      <c r="F66" s="218"/>
      <c r="G66" s="211" t="str">
        <f ca="1">IFERROR(INDEX(INDIRECT("'" &amp; 'Warband Sheet'!E$4 &amp; " Equipment'!A$2:A$200"), MATCH(J66, INDIRECT("'" &amp; 'Warband Sheet'!E$4 &amp; " Equipment'!C$2:C$200"), 0)), "")</f>
        <v/>
      </c>
      <c r="H66" s="211" t="str">
        <f ca="1">IFERROR(INDEX(INDIRECT("'" &amp; 'Warband Sheet'!E$4 &amp; " Equipment'!B$2:B$200"), MATCH(J66, INDIRECT("'" &amp; 'Warband Sheet'!E$4 &amp; " Equipment'!C$2:C$200"), 0)), "")</f>
        <v/>
      </c>
      <c r="I66" s="217"/>
      <c r="J66" s="189"/>
      <c r="K66" s="206" t="str">
        <f ca="1">IFERROR(INDEX(INDIRECT("'" &amp; 'Warband Sheet'!E$4 &amp; " Equipment'!D$2:D$200"), MATCH('Reserve Wargear'!J66, INDIRECT("'" &amp; 'Warband Sheet'!E$4 &amp; " Equipment'!C$2:C$200"), 0)), "")</f>
        <v/>
      </c>
      <c r="L66" s="207" t="str">
        <f ca="1">IFERROR(INDEX(INDIRECT("'" &amp; 'Warband Sheet'!E$4 &amp; " Equipment'!E$2:E$200"), MATCH('Reserve Wargear'!J66, INDIRECT("'" &amp; 'Warband Sheet'!E$4 &amp; " Equipment'!C$2:C$200"), 0)), "")</f>
        <v/>
      </c>
      <c r="M66" s="221" t="str">
        <f ca="1">IFERROR(INDEX(INDIRECT("'" &amp; 'Warband Sheet'!E$4 &amp; " Equipment'!F$2:F$200"), MATCH('Reserve Wargear'!J66, INDIRECT("'" &amp; 'Warband Sheet'!E$4 &amp; " Equipment'!C$2:C$200"), 0)), "")</f>
        <v/>
      </c>
      <c r="N66" s="221" t="str">
        <f ca="1">IFERROR(INDEX(INDIRECT("'" &amp; 'Warband Sheet'!E$4 &amp; " Equipment'!G$2:G$200"), MATCH('Reserve Wargear'!J66, INDIRECT("'" &amp; 'Warband Sheet'!E$4 &amp; " Equipment'!C$2:C$200"), 0)), "")</f>
        <v/>
      </c>
      <c r="O66" s="221"/>
      <c r="P66" s="190"/>
      <c r="Q66" s="80"/>
      <c r="R66" s="80"/>
      <c r="S66" s="81"/>
      <c r="T66" s="81"/>
      <c r="U66" s="81"/>
      <c r="V66" s="81"/>
      <c r="W66" s="81"/>
      <c r="X66" s="81"/>
      <c r="Y66" s="81"/>
      <c r="Z66" s="81"/>
      <c r="AA66" s="81"/>
      <c r="AE66" s="87"/>
      <c r="AF66" s="90" t="str">
        <f t="shared" ca="1" si="6"/>
        <v/>
      </c>
      <c r="AG66" s="90" t="str">
        <f t="shared" ca="1" si="7"/>
        <v/>
      </c>
      <c r="AH66" s="90" t="str">
        <f t="shared" ca="1" si="8"/>
        <v/>
      </c>
      <c r="AI66" s="90" t="str">
        <f t="shared" ca="1" si="9"/>
        <v/>
      </c>
      <c r="AJ66" s="87"/>
    </row>
    <row r="67" spans="1:36" ht="15.75" customHeight="1" x14ac:dyDescent="0.2">
      <c r="A67" s="239" t="str">
        <f t="shared" si="0"/>
        <v/>
      </c>
      <c r="B67" s="240" t="str">
        <f t="shared" si="1"/>
        <v/>
      </c>
      <c r="C67" s="218"/>
      <c r="D67" s="219"/>
      <c r="E67" s="218"/>
      <c r="F67" s="218"/>
      <c r="G67" s="211" t="str">
        <f ca="1">IFERROR(INDEX(INDIRECT("'" &amp; 'Warband Sheet'!E$4 &amp; " Equipment'!A$2:A$200"), MATCH(J67, INDIRECT("'" &amp; 'Warband Sheet'!E$4 &amp; " Equipment'!C$2:C$200"), 0)), "")</f>
        <v/>
      </c>
      <c r="H67" s="211" t="str">
        <f ca="1">IFERROR(INDEX(INDIRECT("'" &amp; 'Warband Sheet'!E$4 &amp; " Equipment'!B$2:B$200"), MATCH(J67, INDIRECT("'" &amp; 'Warband Sheet'!E$4 &amp; " Equipment'!C$2:C$200"), 0)), "")</f>
        <v/>
      </c>
      <c r="I67" s="217"/>
      <c r="J67" s="189"/>
      <c r="K67" s="206" t="str">
        <f ca="1">IFERROR(INDEX(INDIRECT("'" &amp; 'Warband Sheet'!E$4 &amp; " Equipment'!D$2:D$200"), MATCH('Reserve Wargear'!J67, INDIRECT("'" &amp; 'Warband Sheet'!E$4 &amp; " Equipment'!C$2:C$200"), 0)), "")</f>
        <v/>
      </c>
      <c r="L67" s="207" t="str">
        <f ca="1">IFERROR(INDEX(INDIRECT("'" &amp; 'Warband Sheet'!E$4 &amp; " Equipment'!E$2:E$200"), MATCH('Reserve Wargear'!J67, INDIRECT("'" &amp; 'Warband Sheet'!E$4 &amp; " Equipment'!C$2:C$200"), 0)), "")</f>
        <v/>
      </c>
      <c r="M67" s="221" t="str">
        <f ca="1">IFERROR(INDEX(INDIRECT("'" &amp; 'Warband Sheet'!E$4 &amp; " Equipment'!F$2:F$200"), MATCH('Reserve Wargear'!J67, INDIRECT("'" &amp; 'Warband Sheet'!E$4 &amp; " Equipment'!C$2:C$200"), 0)), "")</f>
        <v/>
      </c>
      <c r="N67" s="221" t="str">
        <f ca="1">IFERROR(INDEX(INDIRECT("'" &amp; 'Warband Sheet'!E$4 &amp; " Equipment'!G$2:G$200"), MATCH('Reserve Wargear'!J67, INDIRECT("'" &amp; 'Warband Sheet'!E$4 &amp; " Equipment'!C$2:C$200"), 0)), "")</f>
        <v/>
      </c>
      <c r="O67" s="221"/>
      <c r="P67" s="190"/>
      <c r="Q67" s="80"/>
      <c r="R67" s="80"/>
      <c r="S67" s="81"/>
      <c r="T67" s="81"/>
      <c r="U67" s="81"/>
      <c r="V67" s="81"/>
      <c r="W67" s="81"/>
      <c r="X67" s="81"/>
      <c r="Y67" s="81"/>
      <c r="Z67" s="81"/>
      <c r="AA67" s="81"/>
      <c r="AE67" s="87"/>
      <c r="AF67" s="90" t="str">
        <f t="shared" ca="1" si="6"/>
        <v/>
      </c>
      <c r="AG67" s="90" t="str">
        <f t="shared" ca="1" si="7"/>
        <v/>
      </c>
      <c r="AH67" s="90" t="str">
        <f t="shared" ca="1" si="8"/>
        <v/>
      </c>
      <c r="AI67" s="90" t="str">
        <f t="shared" ca="1" si="9"/>
        <v/>
      </c>
      <c r="AJ67" s="87"/>
    </row>
    <row r="68" spans="1:36" ht="15.75" customHeight="1" x14ac:dyDescent="0.2">
      <c r="A68" s="239" t="str">
        <f t="shared" si="0"/>
        <v/>
      </c>
      <c r="B68" s="240" t="str">
        <f t="shared" si="1"/>
        <v/>
      </c>
      <c r="C68" s="218"/>
      <c r="D68" s="219"/>
      <c r="E68" s="218"/>
      <c r="F68" s="218"/>
      <c r="G68" s="211" t="str">
        <f ca="1">IFERROR(INDEX(INDIRECT("'" &amp; 'Warband Sheet'!E$4 &amp; " Equipment'!A$2:A$200"), MATCH(J68, INDIRECT("'" &amp; 'Warband Sheet'!E$4 &amp; " Equipment'!C$2:C$200"), 0)), "")</f>
        <v/>
      </c>
      <c r="H68" s="211" t="str">
        <f ca="1">IFERROR(INDEX(INDIRECT("'" &amp; 'Warband Sheet'!E$4 &amp; " Equipment'!B$2:B$200"), MATCH(J68, INDIRECT("'" &amp; 'Warband Sheet'!E$4 &amp; " Equipment'!C$2:C$200"), 0)), "")</f>
        <v/>
      </c>
      <c r="I68" s="217"/>
      <c r="J68" s="189"/>
      <c r="K68" s="206" t="str">
        <f ca="1">IFERROR(INDEX(INDIRECT("'" &amp; 'Warband Sheet'!E$4 &amp; " Equipment'!D$2:D$200"), MATCH('Reserve Wargear'!J68, INDIRECT("'" &amp; 'Warband Sheet'!E$4 &amp; " Equipment'!C$2:C$200"), 0)), "")</f>
        <v/>
      </c>
      <c r="L68" s="207" t="str">
        <f ca="1">IFERROR(INDEX(INDIRECT("'" &amp; 'Warband Sheet'!E$4 &amp; " Equipment'!E$2:E$200"), MATCH('Reserve Wargear'!J68, INDIRECT("'" &amp; 'Warband Sheet'!E$4 &amp; " Equipment'!C$2:C$200"), 0)), "")</f>
        <v/>
      </c>
      <c r="M68" s="221" t="str">
        <f ca="1">IFERROR(INDEX(INDIRECT("'" &amp; 'Warband Sheet'!E$4 &amp; " Equipment'!F$2:F$200"), MATCH('Reserve Wargear'!J68, INDIRECT("'" &amp; 'Warband Sheet'!E$4 &amp; " Equipment'!C$2:C$200"), 0)), "")</f>
        <v/>
      </c>
      <c r="N68" s="221" t="str">
        <f ca="1">IFERROR(INDEX(INDIRECT("'" &amp; 'Warband Sheet'!E$4 &amp; " Equipment'!G$2:G$200"), MATCH('Reserve Wargear'!J68, INDIRECT("'" &amp; 'Warband Sheet'!E$4 &amp; " Equipment'!C$2:C$200"), 0)), "")</f>
        <v/>
      </c>
      <c r="O68" s="221"/>
      <c r="P68" s="190"/>
      <c r="Q68" s="80"/>
      <c r="R68" s="80"/>
      <c r="S68" s="81"/>
      <c r="T68" s="81"/>
      <c r="U68" s="81"/>
      <c r="V68" s="81"/>
      <c r="W68" s="81"/>
      <c r="X68" s="81"/>
      <c r="Y68" s="81"/>
      <c r="Z68" s="81"/>
      <c r="AA68" s="81"/>
      <c r="AE68" s="87"/>
      <c r="AF68" s="90" t="str">
        <f t="shared" ca="1" si="6"/>
        <v/>
      </c>
      <c r="AG68" s="90" t="str">
        <f t="shared" ca="1" si="7"/>
        <v/>
      </c>
      <c r="AH68" s="90" t="str">
        <f t="shared" ca="1" si="8"/>
        <v/>
      </c>
      <c r="AI68" s="90" t="str">
        <f t="shared" ca="1" si="9"/>
        <v/>
      </c>
      <c r="AJ68" s="87"/>
    </row>
    <row r="69" spans="1:36" ht="15.75" customHeight="1" x14ac:dyDescent="0.2">
      <c r="A69" s="239" t="str">
        <f t="shared" si="0"/>
        <v/>
      </c>
      <c r="B69" s="240" t="str">
        <f t="shared" si="1"/>
        <v/>
      </c>
      <c r="C69" s="218"/>
      <c r="D69" s="219"/>
      <c r="E69" s="218"/>
      <c r="F69" s="218"/>
      <c r="G69" s="211" t="str">
        <f ca="1">IFERROR(INDEX(INDIRECT("'" &amp; 'Warband Sheet'!E$4 &amp; " Equipment'!A$2:A$200"), MATCH(J69, INDIRECT("'" &amp; 'Warband Sheet'!E$4 &amp; " Equipment'!C$2:C$200"), 0)), "")</f>
        <v/>
      </c>
      <c r="H69" s="211" t="str">
        <f ca="1">IFERROR(INDEX(INDIRECT("'" &amp; 'Warband Sheet'!E$4 &amp; " Equipment'!B$2:B$200"), MATCH(J69, INDIRECT("'" &amp; 'Warband Sheet'!E$4 &amp; " Equipment'!C$2:C$200"), 0)), "")</f>
        <v/>
      </c>
      <c r="I69" s="217"/>
      <c r="J69" s="189"/>
      <c r="K69" s="206" t="str">
        <f ca="1">IFERROR(INDEX(INDIRECT("'" &amp; 'Warband Sheet'!E$4 &amp; " Equipment'!D$2:D$200"), MATCH('Reserve Wargear'!J69, INDIRECT("'" &amp; 'Warband Sheet'!E$4 &amp; " Equipment'!C$2:C$200"), 0)), "")</f>
        <v/>
      </c>
      <c r="L69" s="207" t="str">
        <f ca="1">IFERROR(INDEX(INDIRECT("'" &amp; 'Warband Sheet'!E$4 &amp; " Equipment'!E$2:E$200"), MATCH('Reserve Wargear'!J69, INDIRECT("'" &amp; 'Warband Sheet'!E$4 &amp; " Equipment'!C$2:C$200"), 0)), "")</f>
        <v/>
      </c>
      <c r="M69" s="221" t="str">
        <f ca="1">IFERROR(INDEX(INDIRECT("'" &amp; 'Warband Sheet'!E$4 &amp; " Equipment'!F$2:F$200"), MATCH('Reserve Wargear'!J69, INDIRECT("'" &amp; 'Warband Sheet'!E$4 &amp; " Equipment'!C$2:C$200"), 0)), "")</f>
        <v/>
      </c>
      <c r="N69" s="221" t="str">
        <f ca="1">IFERROR(INDEX(INDIRECT("'" &amp; 'Warband Sheet'!E$4 &amp; " Equipment'!G$2:G$200"), MATCH('Reserve Wargear'!J69, INDIRECT("'" &amp; 'Warband Sheet'!E$4 &amp; " Equipment'!C$2:C$200"), 0)), "")</f>
        <v/>
      </c>
      <c r="O69" s="221"/>
      <c r="P69" s="190"/>
      <c r="Q69" s="80"/>
      <c r="R69" s="80"/>
      <c r="S69" s="81"/>
      <c r="T69" s="81"/>
      <c r="U69" s="81"/>
      <c r="V69" s="81"/>
      <c r="W69" s="81"/>
      <c r="X69" s="81"/>
      <c r="Y69" s="81"/>
      <c r="Z69" s="81"/>
      <c r="AA69" s="81"/>
      <c r="AE69" s="87"/>
      <c r="AF69" s="90" t="str">
        <f t="shared" ca="1" si="6"/>
        <v/>
      </c>
      <c r="AG69" s="90" t="str">
        <f t="shared" ca="1" si="7"/>
        <v/>
      </c>
      <c r="AH69" s="90" t="str">
        <f t="shared" ca="1" si="8"/>
        <v/>
      </c>
      <c r="AI69" s="90" t="str">
        <f t="shared" ca="1" si="9"/>
        <v/>
      </c>
      <c r="AJ69" s="87"/>
    </row>
    <row r="70" spans="1:36" ht="15.75" customHeight="1" x14ac:dyDescent="0.2">
      <c r="A70" s="239" t="str">
        <f t="shared" si="0"/>
        <v/>
      </c>
      <c r="B70" s="240" t="str">
        <f t="shared" si="1"/>
        <v/>
      </c>
      <c r="C70" s="218"/>
      <c r="D70" s="219"/>
      <c r="E70" s="218"/>
      <c r="F70" s="218"/>
      <c r="G70" s="211" t="str">
        <f ca="1">IFERROR(INDEX(INDIRECT("'" &amp; 'Warband Sheet'!E$4 &amp; " Equipment'!A$2:A$200"), MATCH(J70, INDIRECT("'" &amp; 'Warband Sheet'!E$4 &amp; " Equipment'!C$2:C$200"), 0)), "")</f>
        <v/>
      </c>
      <c r="H70" s="211" t="str">
        <f ca="1">IFERROR(INDEX(INDIRECT("'" &amp; 'Warband Sheet'!E$4 &amp; " Equipment'!B$2:B$200"), MATCH(J70, INDIRECT("'" &amp; 'Warband Sheet'!E$4 &amp; " Equipment'!C$2:C$200"), 0)), "")</f>
        <v/>
      </c>
      <c r="I70" s="217"/>
      <c r="J70" s="189"/>
      <c r="K70" s="206" t="str">
        <f ca="1">IFERROR(INDEX(INDIRECT("'" &amp; 'Warband Sheet'!E$4 &amp; " Equipment'!D$2:D$200"), MATCH('Reserve Wargear'!J70, INDIRECT("'" &amp; 'Warband Sheet'!E$4 &amp; " Equipment'!C$2:C$200"), 0)), "")</f>
        <v/>
      </c>
      <c r="L70" s="207" t="str">
        <f ca="1">IFERROR(INDEX(INDIRECT("'" &amp; 'Warband Sheet'!E$4 &amp; " Equipment'!E$2:E$200"), MATCH('Reserve Wargear'!J70, INDIRECT("'" &amp; 'Warband Sheet'!E$4 &amp; " Equipment'!C$2:C$200"), 0)), "")</f>
        <v/>
      </c>
      <c r="M70" s="221" t="str">
        <f ca="1">IFERROR(INDEX(INDIRECT("'" &amp; 'Warband Sheet'!E$4 &amp; " Equipment'!F$2:F$200"), MATCH('Reserve Wargear'!J70, INDIRECT("'" &amp; 'Warband Sheet'!E$4 &amp; " Equipment'!C$2:C$200"), 0)), "")</f>
        <v/>
      </c>
      <c r="N70" s="221" t="str">
        <f ca="1">IFERROR(INDEX(INDIRECT("'" &amp; 'Warband Sheet'!E$4 &amp; " Equipment'!G$2:G$200"), MATCH('Reserve Wargear'!J70, INDIRECT("'" &amp; 'Warband Sheet'!E$4 &amp; " Equipment'!C$2:C$200"), 0)), "")</f>
        <v/>
      </c>
      <c r="O70" s="221"/>
      <c r="P70" s="190"/>
      <c r="Q70" s="80"/>
      <c r="R70" s="80"/>
      <c r="S70" s="81"/>
      <c r="T70" s="81"/>
      <c r="U70" s="81"/>
      <c r="V70" s="81"/>
      <c r="W70" s="81"/>
      <c r="X70" s="81"/>
      <c r="Y70" s="81"/>
      <c r="Z70" s="81"/>
      <c r="AA70" s="81"/>
      <c r="AE70" s="87"/>
      <c r="AF70" s="90" t="str">
        <f t="shared" ca="1" si="6"/>
        <v/>
      </c>
      <c r="AG70" s="90" t="str">
        <f t="shared" ca="1" si="7"/>
        <v/>
      </c>
      <c r="AH70" s="90" t="str">
        <f t="shared" ca="1" si="8"/>
        <v/>
      </c>
      <c r="AI70" s="90" t="str">
        <f t="shared" ca="1" si="9"/>
        <v/>
      </c>
      <c r="AJ70" s="87"/>
    </row>
    <row r="71" spans="1:36" ht="15.75" customHeight="1" x14ac:dyDescent="0.2">
      <c r="A71" s="239" t="str">
        <f t="shared" ref="A71:A121" si="10">IFERROR(IF(C71&lt;&gt;"", G71 * IF(I71&lt;&gt;"", I71, 1), ""),0)</f>
        <v/>
      </c>
      <c r="B71" s="240" t="str">
        <f t="shared" ref="B71:B121" si="11">IFERROR(IF(C71&lt;&gt;"", H71 * IF(I71&lt;&gt;"", I71, 1), ""),0)</f>
        <v/>
      </c>
      <c r="C71" s="218"/>
      <c r="D71" s="219"/>
      <c r="E71" s="218"/>
      <c r="F71" s="218"/>
      <c r="G71" s="211" t="str">
        <f ca="1">IFERROR(INDEX(INDIRECT("'" &amp; 'Warband Sheet'!E$4 &amp; " Equipment'!A$2:A$200"), MATCH(J71, INDIRECT("'" &amp; 'Warband Sheet'!E$4 &amp; " Equipment'!C$2:C$200"), 0)), "")</f>
        <v/>
      </c>
      <c r="H71" s="211" t="str">
        <f ca="1">IFERROR(INDEX(INDIRECT("'" &amp; 'Warband Sheet'!E$4 &amp; " Equipment'!B$2:B$200"), MATCH(J71, INDIRECT("'" &amp; 'Warband Sheet'!E$4 &amp; " Equipment'!C$2:C$200"), 0)), "")</f>
        <v/>
      </c>
      <c r="I71" s="217"/>
      <c r="J71" s="189"/>
      <c r="K71" s="206" t="str">
        <f ca="1">IFERROR(INDEX(INDIRECT("'" &amp; 'Warband Sheet'!E$4 &amp; " Equipment'!D$2:D$200"), MATCH('Reserve Wargear'!J71, INDIRECT("'" &amp; 'Warband Sheet'!E$4 &amp; " Equipment'!C$2:C$200"), 0)), "")</f>
        <v/>
      </c>
      <c r="L71" s="207" t="str">
        <f ca="1">IFERROR(INDEX(INDIRECT("'" &amp; 'Warband Sheet'!E$4 &amp; " Equipment'!E$2:E$200"), MATCH('Reserve Wargear'!J71, INDIRECT("'" &amp; 'Warband Sheet'!E$4 &amp; " Equipment'!C$2:C$200"), 0)), "")</f>
        <v/>
      </c>
      <c r="M71" s="221" t="str">
        <f ca="1">IFERROR(INDEX(INDIRECT("'" &amp; 'Warband Sheet'!E$4 &amp; " Equipment'!F$2:F$200"), MATCH('Reserve Wargear'!J71, INDIRECT("'" &amp; 'Warband Sheet'!E$4 &amp; " Equipment'!C$2:C$200"), 0)), "")</f>
        <v/>
      </c>
      <c r="N71" s="221" t="str">
        <f ca="1">IFERROR(INDEX(INDIRECT("'" &amp; 'Warband Sheet'!E$4 &amp; " Equipment'!G$2:G$200"), MATCH('Reserve Wargear'!J71, INDIRECT("'" &amp; 'Warband Sheet'!E$4 &amp; " Equipment'!C$2:C$200"), 0)), "")</f>
        <v/>
      </c>
      <c r="O71" s="221"/>
      <c r="P71" s="190"/>
      <c r="Q71" s="80"/>
      <c r="R71" s="80"/>
      <c r="S71" s="81"/>
      <c r="T71" s="81"/>
      <c r="U71" s="81"/>
      <c r="V71" s="81"/>
      <c r="W71" s="81"/>
      <c r="X71" s="81"/>
      <c r="Y71" s="81"/>
      <c r="Z71" s="81"/>
      <c r="AA71" s="81"/>
      <c r="AE71" s="87"/>
      <c r="AF71" s="90" t="str">
        <f t="shared" ca="1" si="6"/>
        <v/>
      </c>
      <c r="AG71" s="90" t="str">
        <f t="shared" ca="1" si="7"/>
        <v/>
      </c>
      <c r="AH71" s="90" t="str">
        <f t="shared" ca="1" si="8"/>
        <v/>
      </c>
      <c r="AI71" s="90" t="str">
        <f t="shared" ca="1" si="9"/>
        <v/>
      </c>
      <c r="AJ71" s="87"/>
    </row>
    <row r="72" spans="1:36" ht="15.75" customHeight="1" x14ac:dyDescent="0.2">
      <c r="A72" s="239" t="str">
        <f t="shared" si="10"/>
        <v/>
      </c>
      <c r="B72" s="240" t="str">
        <f t="shared" si="11"/>
        <v/>
      </c>
      <c r="C72" s="218"/>
      <c r="D72" s="219"/>
      <c r="E72" s="218"/>
      <c r="F72" s="218"/>
      <c r="G72" s="211" t="str">
        <f ca="1">IFERROR(INDEX(INDIRECT("'" &amp; 'Warband Sheet'!E$4 &amp; " Equipment'!A$2:A$200"), MATCH(J72, INDIRECT("'" &amp; 'Warband Sheet'!E$4 &amp; " Equipment'!C$2:C$200"), 0)), "")</f>
        <v/>
      </c>
      <c r="H72" s="211" t="str">
        <f ca="1">IFERROR(INDEX(INDIRECT("'" &amp; 'Warband Sheet'!E$4 &amp; " Equipment'!B$2:B$200"), MATCH(J72, INDIRECT("'" &amp; 'Warband Sheet'!E$4 &amp; " Equipment'!C$2:C$200"), 0)), "")</f>
        <v/>
      </c>
      <c r="I72" s="217"/>
      <c r="J72" s="189"/>
      <c r="K72" s="206" t="str">
        <f ca="1">IFERROR(INDEX(INDIRECT("'" &amp; 'Warband Sheet'!E$4 &amp; " Equipment'!D$2:D$200"), MATCH('Reserve Wargear'!J72, INDIRECT("'" &amp; 'Warband Sheet'!E$4 &amp; " Equipment'!C$2:C$200"), 0)), "")</f>
        <v/>
      </c>
      <c r="L72" s="207" t="str">
        <f ca="1">IFERROR(INDEX(INDIRECT("'" &amp; 'Warband Sheet'!E$4 &amp; " Equipment'!E$2:E$200"), MATCH('Reserve Wargear'!J72, INDIRECT("'" &amp; 'Warband Sheet'!E$4 &amp; " Equipment'!C$2:C$200"), 0)), "")</f>
        <v/>
      </c>
      <c r="M72" s="221" t="str">
        <f ca="1">IFERROR(INDEX(INDIRECT("'" &amp; 'Warband Sheet'!E$4 &amp; " Equipment'!F$2:F$200"), MATCH('Reserve Wargear'!J72, INDIRECT("'" &amp; 'Warband Sheet'!E$4 &amp; " Equipment'!C$2:C$200"), 0)), "")</f>
        <v/>
      </c>
      <c r="N72" s="221" t="str">
        <f ca="1">IFERROR(INDEX(INDIRECT("'" &amp; 'Warband Sheet'!E$4 &amp; " Equipment'!G$2:G$200"), MATCH('Reserve Wargear'!J72, INDIRECT("'" &amp; 'Warband Sheet'!E$4 &amp; " Equipment'!C$2:C$200"), 0)), "")</f>
        <v/>
      </c>
      <c r="O72" s="221"/>
      <c r="P72" s="190"/>
      <c r="Q72" s="80"/>
      <c r="R72" s="80"/>
      <c r="S72" s="81"/>
      <c r="T72" s="81"/>
      <c r="U72" s="81"/>
      <c r="V72" s="81"/>
      <c r="W72" s="81"/>
      <c r="X72" s="81"/>
      <c r="Y72" s="81"/>
      <c r="Z72" s="81"/>
      <c r="AA72" s="81"/>
      <c r="AE72" s="87"/>
      <c r="AF72" s="90" t="str">
        <f t="shared" ca="1" si="6"/>
        <v/>
      </c>
      <c r="AG72" s="90" t="str">
        <f t="shared" ca="1" si="7"/>
        <v/>
      </c>
      <c r="AH72" s="90" t="str">
        <f t="shared" ca="1" si="8"/>
        <v/>
      </c>
      <c r="AI72" s="90" t="str">
        <f t="shared" ca="1" si="9"/>
        <v/>
      </c>
      <c r="AJ72" s="87"/>
    </row>
    <row r="73" spans="1:36" ht="15.75" customHeight="1" x14ac:dyDescent="0.2">
      <c r="A73" s="239" t="str">
        <f t="shared" si="10"/>
        <v/>
      </c>
      <c r="B73" s="240" t="str">
        <f t="shared" si="11"/>
        <v/>
      </c>
      <c r="C73" s="218"/>
      <c r="D73" s="219"/>
      <c r="E73" s="218"/>
      <c r="F73" s="218"/>
      <c r="G73" s="211" t="str">
        <f ca="1">IFERROR(INDEX(INDIRECT("'" &amp; 'Warband Sheet'!E$4 &amp; " Equipment'!A$2:A$200"), MATCH(J73, INDIRECT("'" &amp; 'Warband Sheet'!E$4 &amp; " Equipment'!C$2:C$200"), 0)), "")</f>
        <v/>
      </c>
      <c r="H73" s="211" t="str">
        <f ca="1">IFERROR(INDEX(INDIRECT("'" &amp; 'Warband Sheet'!E$4 &amp; " Equipment'!B$2:B$200"), MATCH(J73, INDIRECT("'" &amp; 'Warband Sheet'!E$4 &amp; " Equipment'!C$2:C$200"), 0)), "")</f>
        <v/>
      </c>
      <c r="I73" s="217"/>
      <c r="J73" s="189"/>
      <c r="K73" s="206" t="str">
        <f ca="1">IFERROR(INDEX(INDIRECT("'" &amp; 'Warband Sheet'!E$4 &amp; " Equipment'!D$2:D$200"), MATCH('Reserve Wargear'!J73, INDIRECT("'" &amp; 'Warband Sheet'!E$4 &amp; " Equipment'!C$2:C$200"), 0)), "")</f>
        <v/>
      </c>
      <c r="L73" s="207" t="str">
        <f ca="1">IFERROR(INDEX(INDIRECT("'" &amp; 'Warband Sheet'!E$4 &amp; " Equipment'!E$2:E$200"), MATCH('Reserve Wargear'!J73, INDIRECT("'" &amp; 'Warband Sheet'!E$4 &amp; " Equipment'!C$2:C$200"), 0)), "")</f>
        <v/>
      </c>
      <c r="M73" s="221" t="str">
        <f ca="1">IFERROR(INDEX(INDIRECT("'" &amp; 'Warband Sheet'!E$4 &amp; " Equipment'!F$2:F$200"), MATCH('Reserve Wargear'!J73, INDIRECT("'" &amp; 'Warband Sheet'!E$4 &amp; " Equipment'!C$2:C$200"), 0)), "")</f>
        <v/>
      </c>
      <c r="N73" s="221" t="str">
        <f ca="1">IFERROR(INDEX(INDIRECT("'" &amp; 'Warband Sheet'!E$4 &amp; " Equipment'!G$2:G$200"), MATCH('Reserve Wargear'!J73, INDIRECT("'" &amp; 'Warband Sheet'!E$4 &amp; " Equipment'!C$2:C$200"), 0)), "")</f>
        <v/>
      </c>
      <c r="O73" s="221"/>
      <c r="P73" s="190"/>
      <c r="Q73" s="80"/>
      <c r="R73" s="80"/>
      <c r="S73" s="81"/>
      <c r="T73" s="81"/>
      <c r="U73" s="81"/>
      <c r="V73" s="81"/>
      <c r="W73" s="81"/>
      <c r="X73" s="81"/>
      <c r="Y73" s="81"/>
      <c r="Z73" s="81"/>
      <c r="AA73" s="81"/>
      <c r="AE73" s="87"/>
      <c r="AF73" s="90" t="str">
        <f t="shared" ref="AF73:AF104" ca="1" si="12">IFERROR(SUM(G73*C73),"")</f>
        <v/>
      </c>
      <c r="AG73" s="90" t="str">
        <f t="shared" ref="AG73:AG104" ca="1" si="13">IFERROR(SUM(H73*C73),"")</f>
        <v/>
      </c>
      <c r="AH73" s="90" t="str">
        <f t="shared" ref="AH73:AH104" ca="1" si="14">IFERROR(SUM(G73*F73),"")</f>
        <v/>
      </c>
      <c r="AI73" s="90" t="str">
        <f t="shared" ref="AI73:AI104" ca="1" si="15">IFERROR(SUM(H73*F73),"")</f>
        <v/>
      </c>
      <c r="AJ73" s="87"/>
    </row>
    <row r="74" spans="1:36" ht="15.75" customHeight="1" x14ac:dyDescent="0.2">
      <c r="A74" s="239" t="str">
        <f t="shared" si="10"/>
        <v/>
      </c>
      <c r="B74" s="240" t="str">
        <f t="shared" si="11"/>
        <v/>
      </c>
      <c r="C74" s="218"/>
      <c r="D74" s="219"/>
      <c r="E74" s="218"/>
      <c r="F74" s="218"/>
      <c r="G74" s="211" t="str">
        <f ca="1">IFERROR(INDEX(INDIRECT("'" &amp; 'Warband Sheet'!E$4 &amp; " Equipment'!A$2:A$200"), MATCH(J74, INDIRECT("'" &amp; 'Warband Sheet'!E$4 &amp; " Equipment'!C$2:C$200"), 0)), "")</f>
        <v/>
      </c>
      <c r="H74" s="211" t="str">
        <f ca="1">IFERROR(INDEX(INDIRECT("'" &amp; 'Warband Sheet'!E$4 &amp; " Equipment'!B$2:B$200"), MATCH(J74, INDIRECT("'" &amp; 'Warband Sheet'!E$4 &amp; " Equipment'!C$2:C$200"), 0)), "")</f>
        <v/>
      </c>
      <c r="I74" s="217"/>
      <c r="J74" s="189"/>
      <c r="K74" s="206" t="str">
        <f ca="1">IFERROR(INDEX(INDIRECT("'" &amp; 'Warband Sheet'!E$4 &amp; " Equipment'!D$2:D$200"), MATCH('Reserve Wargear'!J74, INDIRECT("'" &amp; 'Warband Sheet'!E$4 &amp; " Equipment'!C$2:C$200"), 0)), "")</f>
        <v/>
      </c>
      <c r="L74" s="207" t="str">
        <f ca="1">IFERROR(INDEX(INDIRECT("'" &amp; 'Warband Sheet'!E$4 &amp; " Equipment'!E$2:E$200"), MATCH('Reserve Wargear'!J74, INDIRECT("'" &amp; 'Warband Sheet'!E$4 &amp; " Equipment'!C$2:C$200"), 0)), "")</f>
        <v/>
      </c>
      <c r="M74" s="221" t="str">
        <f ca="1">IFERROR(INDEX(INDIRECT("'" &amp; 'Warband Sheet'!E$4 &amp; " Equipment'!F$2:F$200"), MATCH('Reserve Wargear'!J74, INDIRECT("'" &amp; 'Warband Sheet'!E$4 &amp; " Equipment'!C$2:C$200"), 0)), "")</f>
        <v/>
      </c>
      <c r="N74" s="221" t="str">
        <f ca="1">IFERROR(INDEX(INDIRECT("'" &amp; 'Warband Sheet'!E$4 &amp; " Equipment'!G$2:G$200"), MATCH('Reserve Wargear'!J74, INDIRECT("'" &amp; 'Warband Sheet'!E$4 &amp; " Equipment'!C$2:C$200"), 0)), "")</f>
        <v/>
      </c>
      <c r="O74" s="221"/>
      <c r="P74" s="190"/>
      <c r="Q74" s="80"/>
      <c r="R74" s="80"/>
      <c r="S74" s="81"/>
      <c r="T74" s="81"/>
      <c r="U74" s="81"/>
      <c r="V74" s="81"/>
      <c r="W74" s="81"/>
      <c r="X74" s="81"/>
      <c r="Y74" s="81"/>
      <c r="Z74" s="81"/>
      <c r="AA74" s="81"/>
      <c r="AE74" s="87"/>
      <c r="AF74" s="90" t="str">
        <f t="shared" ca="1" si="12"/>
        <v/>
      </c>
      <c r="AG74" s="90" t="str">
        <f t="shared" ca="1" si="13"/>
        <v/>
      </c>
      <c r="AH74" s="90" t="str">
        <f t="shared" ca="1" si="14"/>
        <v/>
      </c>
      <c r="AI74" s="90" t="str">
        <f t="shared" ca="1" si="15"/>
        <v/>
      </c>
      <c r="AJ74" s="87"/>
    </row>
    <row r="75" spans="1:36" ht="15.75" customHeight="1" x14ac:dyDescent="0.2">
      <c r="A75" s="239" t="str">
        <f t="shared" si="10"/>
        <v/>
      </c>
      <c r="B75" s="240" t="str">
        <f t="shared" si="11"/>
        <v/>
      </c>
      <c r="C75" s="218"/>
      <c r="D75" s="219"/>
      <c r="E75" s="218"/>
      <c r="F75" s="218"/>
      <c r="G75" s="211" t="str">
        <f ca="1">IFERROR(INDEX(INDIRECT("'" &amp; 'Warband Sheet'!E$4 &amp; " Equipment'!A$2:A$200"), MATCH(J75, INDIRECT("'" &amp; 'Warband Sheet'!E$4 &amp; " Equipment'!C$2:C$200"), 0)), "")</f>
        <v/>
      </c>
      <c r="H75" s="211" t="str">
        <f ca="1">IFERROR(INDEX(INDIRECT("'" &amp; 'Warband Sheet'!E$4 &amp; " Equipment'!B$2:B$200"), MATCH(J75, INDIRECT("'" &amp; 'Warband Sheet'!E$4 &amp; " Equipment'!C$2:C$200"), 0)), "")</f>
        <v/>
      </c>
      <c r="I75" s="217"/>
      <c r="J75" s="189"/>
      <c r="K75" s="206" t="str">
        <f ca="1">IFERROR(INDEX(INDIRECT("'" &amp; 'Warband Sheet'!E$4 &amp; " Equipment'!D$2:D$200"), MATCH('Reserve Wargear'!J75, INDIRECT("'" &amp; 'Warband Sheet'!E$4 &amp; " Equipment'!C$2:C$200"), 0)), "")</f>
        <v/>
      </c>
      <c r="L75" s="207" t="str">
        <f ca="1">IFERROR(INDEX(INDIRECT("'" &amp; 'Warband Sheet'!E$4 &amp; " Equipment'!E$2:E$200"), MATCH('Reserve Wargear'!J75, INDIRECT("'" &amp; 'Warband Sheet'!E$4 &amp; " Equipment'!C$2:C$200"), 0)), "")</f>
        <v/>
      </c>
      <c r="M75" s="221" t="str">
        <f ca="1">IFERROR(INDEX(INDIRECT("'" &amp; 'Warband Sheet'!E$4 &amp; " Equipment'!F$2:F$200"), MATCH('Reserve Wargear'!J75, INDIRECT("'" &amp; 'Warband Sheet'!E$4 &amp; " Equipment'!C$2:C$200"), 0)), "")</f>
        <v/>
      </c>
      <c r="N75" s="221" t="str">
        <f ca="1">IFERROR(INDEX(INDIRECT("'" &amp; 'Warband Sheet'!E$4 &amp; " Equipment'!G$2:G$200"), MATCH('Reserve Wargear'!J75, INDIRECT("'" &amp; 'Warband Sheet'!E$4 &amp; " Equipment'!C$2:C$200"), 0)), "")</f>
        <v/>
      </c>
      <c r="O75" s="221"/>
      <c r="P75" s="190"/>
      <c r="Q75" s="80"/>
      <c r="R75" s="80"/>
      <c r="S75" s="81"/>
      <c r="T75" s="81"/>
      <c r="U75" s="81"/>
      <c r="V75" s="81"/>
      <c r="W75" s="81"/>
      <c r="X75" s="81"/>
      <c r="Y75" s="81"/>
      <c r="Z75" s="81"/>
      <c r="AA75" s="81"/>
      <c r="AE75" s="87"/>
      <c r="AF75" s="90" t="str">
        <f t="shared" ca="1" si="12"/>
        <v/>
      </c>
      <c r="AG75" s="90" t="str">
        <f t="shared" ca="1" si="13"/>
        <v/>
      </c>
      <c r="AH75" s="90" t="str">
        <f t="shared" ca="1" si="14"/>
        <v/>
      </c>
      <c r="AI75" s="90" t="str">
        <f t="shared" ca="1" si="15"/>
        <v/>
      </c>
      <c r="AJ75" s="87"/>
    </row>
    <row r="76" spans="1:36" ht="15.75" customHeight="1" x14ac:dyDescent="0.2">
      <c r="A76" s="239" t="str">
        <f t="shared" si="10"/>
        <v/>
      </c>
      <c r="B76" s="240" t="str">
        <f t="shared" si="11"/>
        <v/>
      </c>
      <c r="C76" s="218"/>
      <c r="D76" s="219"/>
      <c r="E76" s="218"/>
      <c r="F76" s="218"/>
      <c r="G76" s="211" t="str">
        <f ca="1">IFERROR(INDEX(INDIRECT("'" &amp; 'Warband Sheet'!E$4 &amp; " Equipment'!A$2:A$200"), MATCH(J76, INDIRECT("'" &amp; 'Warband Sheet'!E$4 &amp; " Equipment'!C$2:C$200"), 0)), "")</f>
        <v/>
      </c>
      <c r="H76" s="211" t="str">
        <f ca="1">IFERROR(INDEX(INDIRECT("'" &amp; 'Warband Sheet'!E$4 &amp; " Equipment'!B$2:B$200"), MATCH(J76, INDIRECT("'" &amp; 'Warband Sheet'!E$4 &amp; " Equipment'!C$2:C$200"), 0)), "")</f>
        <v/>
      </c>
      <c r="I76" s="217"/>
      <c r="J76" s="189"/>
      <c r="K76" s="206" t="str">
        <f ca="1">IFERROR(INDEX(INDIRECT("'" &amp; 'Warband Sheet'!E$4 &amp; " Equipment'!D$2:D$200"), MATCH('Reserve Wargear'!J76, INDIRECT("'" &amp; 'Warband Sheet'!E$4 &amp; " Equipment'!C$2:C$200"), 0)), "")</f>
        <v/>
      </c>
      <c r="L76" s="207" t="str">
        <f ca="1">IFERROR(INDEX(INDIRECT("'" &amp; 'Warband Sheet'!E$4 &amp; " Equipment'!E$2:E$200"), MATCH('Reserve Wargear'!J76, INDIRECT("'" &amp; 'Warband Sheet'!E$4 &amp; " Equipment'!C$2:C$200"), 0)), "")</f>
        <v/>
      </c>
      <c r="M76" s="221" t="str">
        <f ca="1">IFERROR(INDEX(INDIRECT("'" &amp; 'Warband Sheet'!E$4 &amp; " Equipment'!F$2:F$200"), MATCH('Reserve Wargear'!J76, INDIRECT("'" &amp; 'Warband Sheet'!E$4 &amp; " Equipment'!C$2:C$200"), 0)), "")</f>
        <v/>
      </c>
      <c r="N76" s="221" t="str">
        <f ca="1">IFERROR(INDEX(INDIRECT("'" &amp; 'Warband Sheet'!E$4 &amp; " Equipment'!G$2:G$200"), MATCH('Reserve Wargear'!J76, INDIRECT("'" &amp; 'Warband Sheet'!E$4 &amp; " Equipment'!C$2:C$200"), 0)), "")</f>
        <v/>
      </c>
      <c r="O76" s="221"/>
      <c r="P76" s="190"/>
      <c r="Q76" s="80"/>
      <c r="R76" s="80"/>
      <c r="S76" s="81"/>
      <c r="T76" s="81"/>
      <c r="U76" s="81"/>
      <c r="V76" s="81"/>
      <c r="W76" s="81"/>
      <c r="X76" s="81"/>
      <c r="Y76" s="81"/>
      <c r="Z76" s="81"/>
      <c r="AA76" s="81"/>
      <c r="AE76" s="87"/>
      <c r="AF76" s="90" t="str">
        <f t="shared" ca="1" si="12"/>
        <v/>
      </c>
      <c r="AG76" s="90" t="str">
        <f t="shared" ca="1" si="13"/>
        <v/>
      </c>
      <c r="AH76" s="90" t="str">
        <f t="shared" ca="1" si="14"/>
        <v/>
      </c>
      <c r="AI76" s="90" t="str">
        <f t="shared" ca="1" si="15"/>
        <v/>
      </c>
      <c r="AJ76" s="87"/>
    </row>
    <row r="77" spans="1:36" ht="15.75" customHeight="1" x14ac:dyDescent="0.2">
      <c r="A77" s="239" t="str">
        <f t="shared" si="10"/>
        <v/>
      </c>
      <c r="B77" s="240" t="str">
        <f t="shared" si="11"/>
        <v/>
      </c>
      <c r="C77" s="218"/>
      <c r="D77" s="219"/>
      <c r="E77" s="218"/>
      <c r="F77" s="218"/>
      <c r="G77" s="211" t="str">
        <f ca="1">IFERROR(INDEX(INDIRECT("'" &amp; 'Warband Sheet'!E$4 &amp; " Equipment'!A$2:A$200"), MATCH(J77, INDIRECT("'" &amp; 'Warband Sheet'!E$4 &amp; " Equipment'!C$2:C$200"), 0)), "")</f>
        <v/>
      </c>
      <c r="H77" s="211" t="str">
        <f ca="1">IFERROR(INDEX(INDIRECT("'" &amp; 'Warband Sheet'!E$4 &amp; " Equipment'!B$2:B$200"), MATCH(J77, INDIRECT("'" &amp; 'Warband Sheet'!E$4 &amp; " Equipment'!C$2:C$200"), 0)), "")</f>
        <v/>
      </c>
      <c r="I77" s="217"/>
      <c r="J77" s="189"/>
      <c r="K77" s="206" t="str">
        <f ca="1">IFERROR(INDEX(INDIRECT("'" &amp; 'Warband Sheet'!E$4 &amp; " Equipment'!D$2:D$200"), MATCH('Reserve Wargear'!J77, INDIRECT("'" &amp; 'Warband Sheet'!E$4 &amp; " Equipment'!C$2:C$200"), 0)), "")</f>
        <v/>
      </c>
      <c r="L77" s="207" t="str">
        <f ca="1">IFERROR(INDEX(INDIRECT("'" &amp; 'Warband Sheet'!E$4 &amp; " Equipment'!E$2:E$200"), MATCH('Reserve Wargear'!J77, INDIRECT("'" &amp; 'Warband Sheet'!E$4 &amp; " Equipment'!C$2:C$200"), 0)), "")</f>
        <v/>
      </c>
      <c r="M77" s="221" t="str">
        <f ca="1">IFERROR(INDEX(INDIRECT("'" &amp; 'Warband Sheet'!E$4 &amp; " Equipment'!F$2:F$200"), MATCH('Reserve Wargear'!J77, INDIRECT("'" &amp; 'Warband Sheet'!E$4 &amp; " Equipment'!C$2:C$200"), 0)), "")</f>
        <v/>
      </c>
      <c r="N77" s="221" t="str">
        <f ca="1">IFERROR(INDEX(INDIRECT("'" &amp; 'Warband Sheet'!E$4 &amp; " Equipment'!G$2:G$200"), MATCH('Reserve Wargear'!J77, INDIRECT("'" &amp; 'Warband Sheet'!E$4 &amp; " Equipment'!C$2:C$200"), 0)), "")</f>
        <v/>
      </c>
      <c r="O77" s="221"/>
      <c r="P77" s="190"/>
      <c r="Q77" s="80"/>
      <c r="R77" s="80"/>
      <c r="S77" s="81"/>
      <c r="T77" s="81"/>
      <c r="U77" s="81"/>
      <c r="V77" s="81"/>
      <c r="W77" s="81"/>
      <c r="X77" s="81"/>
      <c r="Y77" s="81"/>
      <c r="Z77" s="81"/>
      <c r="AA77" s="81"/>
      <c r="AE77" s="87"/>
      <c r="AF77" s="90" t="str">
        <f t="shared" ca="1" si="12"/>
        <v/>
      </c>
      <c r="AG77" s="90" t="str">
        <f t="shared" ca="1" si="13"/>
        <v/>
      </c>
      <c r="AH77" s="90" t="str">
        <f t="shared" ca="1" si="14"/>
        <v/>
      </c>
      <c r="AI77" s="90" t="str">
        <f t="shared" ca="1" si="15"/>
        <v/>
      </c>
      <c r="AJ77" s="87"/>
    </row>
    <row r="78" spans="1:36" ht="15.75" customHeight="1" x14ac:dyDescent="0.2">
      <c r="A78" s="239" t="str">
        <f t="shared" si="10"/>
        <v/>
      </c>
      <c r="B78" s="240" t="str">
        <f t="shared" si="11"/>
        <v/>
      </c>
      <c r="C78" s="218"/>
      <c r="D78" s="219"/>
      <c r="E78" s="218"/>
      <c r="F78" s="218"/>
      <c r="G78" s="211" t="str">
        <f ca="1">IFERROR(INDEX(INDIRECT("'" &amp; 'Warband Sheet'!E$4 &amp; " Equipment'!A$2:A$200"), MATCH(J78, INDIRECT("'" &amp; 'Warband Sheet'!E$4 &amp; " Equipment'!C$2:C$200"), 0)), "")</f>
        <v/>
      </c>
      <c r="H78" s="211" t="str">
        <f ca="1">IFERROR(INDEX(INDIRECT("'" &amp; 'Warband Sheet'!E$4 &amp; " Equipment'!B$2:B$200"), MATCH(J78, INDIRECT("'" &amp; 'Warband Sheet'!E$4 &amp; " Equipment'!C$2:C$200"), 0)), "")</f>
        <v/>
      </c>
      <c r="I78" s="217"/>
      <c r="J78" s="189"/>
      <c r="K78" s="206" t="str">
        <f ca="1">IFERROR(INDEX(INDIRECT("'" &amp; 'Warband Sheet'!E$4 &amp; " Equipment'!D$2:D$200"), MATCH('Reserve Wargear'!J78, INDIRECT("'" &amp; 'Warband Sheet'!E$4 &amp; " Equipment'!C$2:C$200"), 0)), "")</f>
        <v/>
      </c>
      <c r="L78" s="207" t="str">
        <f ca="1">IFERROR(INDEX(INDIRECT("'" &amp; 'Warband Sheet'!E$4 &amp; " Equipment'!E$2:E$200"), MATCH('Reserve Wargear'!J78, INDIRECT("'" &amp; 'Warband Sheet'!E$4 &amp; " Equipment'!C$2:C$200"), 0)), "")</f>
        <v/>
      </c>
      <c r="M78" s="221" t="str">
        <f ca="1">IFERROR(INDEX(INDIRECT("'" &amp; 'Warband Sheet'!E$4 &amp; " Equipment'!F$2:F$200"), MATCH('Reserve Wargear'!J78, INDIRECT("'" &amp; 'Warband Sheet'!E$4 &amp; " Equipment'!C$2:C$200"), 0)), "")</f>
        <v/>
      </c>
      <c r="N78" s="221" t="str">
        <f ca="1">IFERROR(INDEX(INDIRECT("'" &amp; 'Warband Sheet'!E$4 &amp; " Equipment'!G$2:G$200"), MATCH('Reserve Wargear'!J78, INDIRECT("'" &amp; 'Warband Sheet'!E$4 &amp; " Equipment'!C$2:C$200"), 0)), "")</f>
        <v/>
      </c>
      <c r="O78" s="221"/>
      <c r="P78" s="190"/>
      <c r="Q78" s="80"/>
      <c r="R78" s="80"/>
      <c r="S78" s="81"/>
      <c r="T78" s="81"/>
      <c r="U78" s="81"/>
      <c r="V78" s="81"/>
      <c r="W78" s="81"/>
      <c r="X78" s="81"/>
      <c r="Y78" s="81"/>
      <c r="Z78" s="81"/>
      <c r="AA78" s="81"/>
      <c r="AE78" s="87"/>
      <c r="AF78" s="90" t="str">
        <f t="shared" ca="1" si="12"/>
        <v/>
      </c>
      <c r="AG78" s="90" t="str">
        <f t="shared" ca="1" si="13"/>
        <v/>
      </c>
      <c r="AH78" s="90" t="str">
        <f t="shared" ca="1" si="14"/>
        <v/>
      </c>
      <c r="AI78" s="90" t="str">
        <f t="shared" ca="1" si="15"/>
        <v/>
      </c>
      <c r="AJ78" s="87"/>
    </row>
    <row r="79" spans="1:36" ht="15.75" customHeight="1" x14ac:dyDescent="0.2">
      <c r="A79" s="239" t="str">
        <f t="shared" si="10"/>
        <v/>
      </c>
      <c r="B79" s="240" t="str">
        <f t="shared" si="11"/>
        <v/>
      </c>
      <c r="C79" s="218"/>
      <c r="D79" s="219"/>
      <c r="E79" s="218"/>
      <c r="F79" s="218"/>
      <c r="G79" s="211" t="str">
        <f ca="1">IFERROR(INDEX(INDIRECT("'" &amp; 'Warband Sheet'!E$4 &amp; " Equipment'!A$2:A$200"), MATCH(J79, INDIRECT("'" &amp; 'Warband Sheet'!E$4 &amp; " Equipment'!C$2:C$200"), 0)), "")</f>
        <v/>
      </c>
      <c r="H79" s="211" t="str">
        <f ca="1">IFERROR(INDEX(INDIRECT("'" &amp; 'Warband Sheet'!E$4 &amp; " Equipment'!B$2:B$200"), MATCH(J79, INDIRECT("'" &amp; 'Warband Sheet'!E$4 &amp; " Equipment'!C$2:C$200"), 0)), "")</f>
        <v/>
      </c>
      <c r="I79" s="217"/>
      <c r="J79" s="189"/>
      <c r="K79" s="206" t="str">
        <f ca="1">IFERROR(INDEX(INDIRECT("'" &amp; 'Warband Sheet'!E$4 &amp; " Equipment'!D$2:D$200"), MATCH('Reserve Wargear'!J79, INDIRECT("'" &amp; 'Warband Sheet'!E$4 &amp; " Equipment'!C$2:C$200"), 0)), "")</f>
        <v/>
      </c>
      <c r="L79" s="207" t="str">
        <f ca="1">IFERROR(INDEX(INDIRECT("'" &amp; 'Warband Sheet'!E$4 &amp; " Equipment'!E$2:E$200"), MATCH('Reserve Wargear'!J79, INDIRECT("'" &amp; 'Warband Sheet'!E$4 &amp; " Equipment'!C$2:C$200"), 0)), "")</f>
        <v/>
      </c>
      <c r="M79" s="221" t="str">
        <f ca="1">IFERROR(INDEX(INDIRECT("'" &amp; 'Warband Sheet'!E$4 &amp; " Equipment'!F$2:F$200"), MATCH('Reserve Wargear'!J79, INDIRECT("'" &amp; 'Warband Sheet'!E$4 &amp; " Equipment'!C$2:C$200"), 0)), "")</f>
        <v/>
      </c>
      <c r="N79" s="221" t="str">
        <f ca="1">IFERROR(INDEX(INDIRECT("'" &amp; 'Warband Sheet'!E$4 &amp; " Equipment'!G$2:G$200"), MATCH('Reserve Wargear'!J79, INDIRECT("'" &amp; 'Warband Sheet'!E$4 &amp; " Equipment'!C$2:C$200"), 0)), "")</f>
        <v/>
      </c>
      <c r="O79" s="221"/>
      <c r="P79" s="190"/>
      <c r="Q79" s="80"/>
      <c r="R79" s="80"/>
      <c r="S79" s="81"/>
      <c r="T79" s="81"/>
      <c r="U79" s="81"/>
      <c r="V79" s="81"/>
      <c r="W79" s="81"/>
      <c r="X79" s="81"/>
      <c r="Y79" s="81"/>
      <c r="Z79" s="81"/>
      <c r="AA79" s="81"/>
      <c r="AE79" s="87"/>
      <c r="AF79" s="90" t="str">
        <f t="shared" ca="1" si="12"/>
        <v/>
      </c>
      <c r="AG79" s="90" t="str">
        <f t="shared" ca="1" si="13"/>
        <v/>
      </c>
      <c r="AH79" s="90" t="str">
        <f t="shared" ca="1" si="14"/>
        <v/>
      </c>
      <c r="AI79" s="90" t="str">
        <f t="shared" ca="1" si="15"/>
        <v/>
      </c>
      <c r="AJ79" s="87"/>
    </row>
    <row r="80" spans="1:36" ht="15.75" customHeight="1" x14ac:dyDescent="0.2">
      <c r="A80" s="239" t="str">
        <f t="shared" si="10"/>
        <v/>
      </c>
      <c r="B80" s="240" t="str">
        <f t="shared" si="11"/>
        <v/>
      </c>
      <c r="C80" s="218"/>
      <c r="D80" s="219"/>
      <c r="E80" s="218"/>
      <c r="F80" s="218"/>
      <c r="G80" s="211" t="str">
        <f ca="1">IFERROR(INDEX(INDIRECT("'" &amp; 'Warband Sheet'!E$4 &amp; " Equipment'!A$2:A$200"), MATCH(J80, INDIRECT("'" &amp; 'Warband Sheet'!E$4 &amp; " Equipment'!C$2:C$200"), 0)), "")</f>
        <v/>
      </c>
      <c r="H80" s="211" t="str">
        <f ca="1">IFERROR(INDEX(INDIRECT("'" &amp; 'Warband Sheet'!E$4 &amp; " Equipment'!B$2:B$200"), MATCH(J80, INDIRECT("'" &amp; 'Warband Sheet'!E$4 &amp; " Equipment'!C$2:C$200"), 0)), "")</f>
        <v/>
      </c>
      <c r="I80" s="217"/>
      <c r="J80" s="189"/>
      <c r="K80" s="206" t="str">
        <f ca="1">IFERROR(INDEX(INDIRECT("'" &amp; 'Warband Sheet'!E$4 &amp; " Equipment'!D$2:D$200"), MATCH('Reserve Wargear'!J80, INDIRECT("'" &amp; 'Warband Sheet'!E$4 &amp; " Equipment'!C$2:C$200"), 0)), "")</f>
        <v/>
      </c>
      <c r="L80" s="207" t="str">
        <f ca="1">IFERROR(INDEX(INDIRECT("'" &amp; 'Warband Sheet'!E$4 &amp; " Equipment'!E$2:E$200"), MATCH('Reserve Wargear'!J80, INDIRECT("'" &amp; 'Warband Sheet'!E$4 &amp; " Equipment'!C$2:C$200"), 0)), "")</f>
        <v/>
      </c>
      <c r="M80" s="221" t="str">
        <f ca="1">IFERROR(INDEX(INDIRECT("'" &amp; 'Warband Sheet'!E$4 &amp; " Equipment'!F$2:F$200"), MATCH('Reserve Wargear'!J80, INDIRECT("'" &amp; 'Warband Sheet'!E$4 &amp; " Equipment'!C$2:C$200"), 0)), "")</f>
        <v/>
      </c>
      <c r="N80" s="221" t="str">
        <f ca="1">IFERROR(INDEX(INDIRECT("'" &amp; 'Warband Sheet'!E$4 &amp; " Equipment'!G$2:G$200"), MATCH('Reserve Wargear'!J80, INDIRECT("'" &amp; 'Warband Sheet'!E$4 &amp; " Equipment'!C$2:C$200"), 0)), "")</f>
        <v/>
      </c>
      <c r="O80" s="221"/>
      <c r="P80" s="190"/>
      <c r="Q80" s="80"/>
      <c r="R80" s="80"/>
      <c r="S80" s="81"/>
      <c r="T80" s="81"/>
      <c r="U80" s="81"/>
      <c r="V80" s="81"/>
      <c r="W80" s="81"/>
      <c r="X80" s="81"/>
      <c r="Y80" s="81"/>
      <c r="Z80" s="81"/>
      <c r="AA80" s="81"/>
      <c r="AE80" s="87"/>
      <c r="AF80" s="90" t="str">
        <f t="shared" ca="1" si="12"/>
        <v/>
      </c>
      <c r="AG80" s="90" t="str">
        <f t="shared" ca="1" si="13"/>
        <v/>
      </c>
      <c r="AH80" s="90" t="str">
        <f t="shared" ca="1" si="14"/>
        <v/>
      </c>
      <c r="AI80" s="90" t="str">
        <f t="shared" ca="1" si="15"/>
        <v/>
      </c>
      <c r="AJ80" s="87"/>
    </row>
    <row r="81" spans="1:36" ht="15.75" customHeight="1" x14ac:dyDescent="0.2">
      <c r="A81" s="239" t="str">
        <f t="shared" si="10"/>
        <v/>
      </c>
      <c r="B81" s="240" t="str">
        <f t="shared" si="11"/>
        <v/>
      </c>
      <c r="C81" s="218"/>
      <c r="D81" s="219"/>
      <c r="E81" s="218"/>
      <c r="F81" s="218"/>
      <c r="G81" s="211" t="str">
        <f ca="1">IFERROR(INDEX(INDIRECT("'" &amp; 'Warband Sheet'!E$4 &amp; " Equipment'!A$2:A$200"), MATCH(J81, INDIRECT("'" &amp; 'Warband Sheet'!E$4 &amp; " Equipment'!C$2:C$200"), 0)), "")</f>
        <v/>
      </c>
      <c r="H81" s="211" t="str">
        <f ca="1">IFERROR(INDEX(INDIRECT("'" &amp; 'Warband Sheet'!E$4 &amp; " Equipment'!B$2:B$200"), MATCH(J81, INDIRECT("'" &amp; 'Warband Sheet'!E$4 &amp; " Equipment'!C$2:C$200"), 0)), "")</f>
        <v/>
      </c>
      <c r="I81" s="217"/>
      <c r="J81" s="189"/>
      <c r="K81" s="206" t="str">
        <f ca="1">IFERROR(INDEX(INDIRECT("'" &amp; 'Warband Sheet'!E$4 &amp; " Equipment'!D$2:D$200"), MATCH('Reserve Wargear'!J81, INDIRECT("'" &amp; 'Warband Sheet'!E$4 &amp; " Equipment'!C$2:C$200"), 0)), "")</f>
        <v/>
      </c>
      <c r="L81" s="207" t="str">
        <f ca="1">IFERROR(INDEX(INDIRECT("'" &amp; 'Warband Sheet'!E$4 &amp; " Equipment'!E$2:E$200"), MATCH('Reserve Wargear'!J81, INDIRECT("'" &amp; 'Warband Sheet'!E$4 &amp; " Equipment'!C$2:C$200"), 0)), "")</f>
        <v/>
      </c>
      <c r="M81" s="221" t="str">
        <f ca="1">IFERROR(INDEX(INDIRECT("'" &amp; 'Warband Sheet'!E$4 &amp; " Equipment'!F$2:F$200"), MATCH('Reserve Wargear'!J81, INDIRECT("'" &amp; 'Warband Sheet'!E$4 &amp; " Equipment'!C$2:C$200"), 0)), "")</f>
        <v/>
      </c>
      <c r="N81" s="221" t="str">
        <f ca="1">IFERROR(INDEX(INDIRECT("'" &amp; 'Warband Sheet'!E$4 &amp; " Equipment'!G$2:G$200"), MATCH('Reserve Wargear'!J81, INDIRECT("'" &amp; 'Warband Sheet'!E$4 &amp; " Equipment'!C$2:C$200"), 0)), "")</f>
        <v/>
      </c>
      <c r="O81" s="221"/>
      <c r="P81" s="190"/>
      <c r="Q81" s="92"/>
      <c r="R81" s="92"/>
      <c r="Z81" s="89"/>
      <c r="AE81" s="87"/>
      <c r="AF81" s="90" t="str">
        <f t="shared" ca="1" si="12"/>
        <v/>
      </c>
      <c r="AG81" s="90" t="str">
        <f t="shared" ca="1" si="13"/>
        <v/>
      </c>
      <c r="AH81" s="90" t="str">
        <f t="shared" ca="1" si="14"/>
        <v/>
      </c>
      <c r="AI81" s="90" t="str">
        <f t="shared" ca="1" si="15"/>
        <v/>
      </c>
      <c r="AJ81" s="87"/>
    </row>
    <row r="82" spans="1:36" ht="15.75" customHeight="1" x14ac:dyDescent="0.2">
      <c r="A82" s="239" t="str">
        <f t="shared" si="10"/>
        <v/>
      </c>
      <c r="B82" s="240" t="str">
        <f t="shared" si="11"/>
        <v/>
      </c>
      <c r="C82" s="218"/>
      <c r="D82" s="219"/>
      <c r="E82" s="218"/>
      <c r="F82" s="218"/>
      <c r="G82" s="211" t="str">
        <f ca="1">IFERROR(INDEX(INDIRECT("'" &amp; 'Warband Sheet'!E$4 &amp; " Equipment'!A$2:A$200"), MATCH(J82, INDIRECT("'" &amp; 'Warband Sheet'!E$4 &amp; " Equipment'!C$2:C$200"), 0)), "")</f>
        <v/>
      </c>
      <c r="H82" s="211" t="str">
        <f ca="1">IFERROR(INDEX(INDIRECT("'" &amp; 'Warband Sheet'!E$4 &amp; " Equipment'!B$2:B$200"), MATCH(J82, INDIRECT("'" &amp; 'Warband Sheet'!E$4 &amp; " Equipment'!C$2:C$200"), 0)), "")</f>
        <v/>
      </c>
      <c r="I82" s="217"/>
      <c r="J82" s="189"/>
      <c r="K82" s="206" t="str">
        <f ca="1">IFERROR(INDEX(INDIRECT("'" &amp; 'Warband Sheet'!E$4 &amp; " Equipment'!D$2:D$200"), MATCH('Reserve Wargear'!J82, INDIRECT("'" &amp; 'Warband Sheet'!E$4 &amp; " Equipment'!C$2:C$200"), 0)), "")</f>
        <v/>
      </c>
      <c r="L82" s="207" t="str">
        <f ca="1">IFERROR(INDEX(INDIRECT("'" &amp; 'Warband Sheet'!E$4 &amp; " Equipment'!E$2:E$200"), MATCH('Reserve Wargear'!J82, INDIRECT("'" &amp; 'Warband Sheet'!E$4 &amp; " Equipment'!C$2:C$200"), 0)), "")</f>
        <v/>
      </c>
      <c r="M82" s="221" t="str">
        <f ca="1">IFERROR(INDEX(INDIRECT("'" &amp; 'Warband Sheet'!E$4 &amp; " Equipment'!F$2:F$200"), MATCH('Reserve Wargear'!J82, INDIRECT("'" &amp; 'Warband Sheet'!E$4 &amp; " Equipment'!C$2:C$200"), 0)), "")</f>
        <v/>
      </c>
      <c r="N82" s="221" t="str">
        <f ca="1">IFERROR(INDEX(INDIRECT("'" &amp; 'Warband Sheet'!E$4 &amp; " Equipment'!G$2:G$200"), MATCH('Reserve Wargear'!J82, INDIRECT("'" &amp; 'Warband Sheet'!E$4 &amp; " Equipment'!C$2:C$200"), 0)), "")</f>
        <v/>
      </c>
      <c r="O82" s="221"/>
      <c r="P82" s="190"/>
      <c r="Q82" s="92"/>
      <c r="R82" s="92"/>
      <c r="Z82" s="89"/>
      <c r="AE82" s="87"/>
      <c r="AF82" s="90" t="str">
        <f t="shared" ca="1" si="12"/>
        <v/>
      </c>
      <c r="AG82" s="90" t="str">
        <f t="shared" ca="1" si="13"/>
        <v/>
      </c>
      <c r="AH82" s="90" t="str">
        <f t="shared" ca="1" si="14"/>
        <v/>
      </c>
      <c r="AI82" s="90" t="str">
        <f t="shared" ca="1" si="15"/>
        <v/>
      </c>
      <c r="AJ82" s="87"/>
    </row>
    <row r="83" spans="1:36" ht="15.75" customHeight="1" x14ac:dyDescent="0.2">
      <c r="A83" s="239" t="str">
        <f t="shared" si="10"/>
        <v/>
      </c>
      <c r="B83" s="240" t="str">
        <f t="shared" si="11"/>
        <v/>
      </c>
      <c r="C83" s="218"/>
      <c r="D83" s="219"/>
      <c r="E83" s="218"/>
      <c r="F83" s="218"/>
      <c r="G83" s="211" t="str">
        <f ca="1">IFERROR(INDEX(INDIRECT("'" &amp; 'Warband Sheet'!E$4 &amp; " Equipment'!A$2:A$200"), MATCH(J83, INDIRECT("'" &amp; 'Warband Sheet'!E$4 &amp; " Equipment'!C$2:C$200"), 0)), "")</f>
        <v/>
      </c>
      <c r="H83" s="211" t="str">
        <f ca="1">IFERROR(INDEX(INDIRECT("'" &amp; 'Warband Sheet'!E$4 &amp; " Equipment'!B$2:B$200"), MATCH(J83, INDIRECT("'" &amp; 'Warband Sheet'!E$4 &amp; " Equipment'!C$2:C$200"), 0)), "")</f>
        <v/>
      </c>
      <c r="I83" s="217"/>
      <c r="J83" s="189"/>
      <c r="K83" s="206" t="str">
        <f ca="1">IFERROR(INDEX(INDIRECT("'" &amp; 'Warband Sheet'!E$4 &amp; " Equipment'!D$2:D$200"), MATCH('Reserve Wargear'!J83, INDIRECT("'" &amp; 'Warband Sheet'!E$4 &amp; " Equipment'!C$2:C$200"), 0)), "")</f>
        <v/>
      </c>
      <c r="L83" s="207" t="str">
        <f ca="1">IFERROR(INDEX(INDIRECT("'" &amp; 'Warband Sheet'!E$4 &amp; " Equipment'!E$2:E$200"), MATCH('Reserve Wargear'!J83, INDIRECT("'" &amp; 'Warband Sheet'!E$4 &amp; " Equipment'!C$2:C$200"), 0)), "")</f>
        <v/>
      </c>
      <c r="M83" s="221" t="str">
        <f ca="1">IFERROR(INDEX(INDIRECT("'" &amp; 'Warband Sheet'!E$4 &amp; " Equipment'!F$2:F$200"), MATCH('Reserve Wargear'!J83, INDIRECT("'" &amp; 'Warband Sheet'!E$4 &amp; " Equipment'!C$2:C$200"), 0)), "")</f>
        <v/>
      </c>
      <c r="N83" s="221" t="str">
        <f ca="1">IFERROR(INDEX(INDIRECT("'" &amp; 'Warband Sheet'!E$4 &amp; " Equipment'!G$2:G$200"), MATCH('Reserve Wargear'!J83, INDIRECT("'" &amp; 'Warband Sheet'!E$4 &amp; " Equipment'!C$2:C$200"), 0)), "")</f>
        <v/>
      </c>
      <c r="O83" s="221"/>
      <c r="P83" s="190"/>
      <c r="Q83" s="92"/>
      <c r="R83" s="92"/>
      <c r="Z83" s="89"/>
      <c r="AE83" s="87"/>
      <c r="AF83" s="90" t="str">
        <f t="shared" ca="1" si="12"/>
        <v/>
      </c>
      <c r="AG83" s="90" t="str">
        <f t="shared" ca="1" si="13"/>
        <v/>
      </c>
      <c r="AH83" s="90" t="str">
        <f t="shared" ca="1" si="14"/>
        <v/>
      </c>
      <c r="AI83" s="90" t="str">
        <f t="shared" ca="1" si="15"/>
        <v/>
      </c>
      <c r="AJ83" s="87"/>
    </row>
    <row r="84" spans="1:36" ht="15.75" customHeight="1" x14ac:dyDescent="0.2">
      <c r="A84" s="239" t="str">
        <f t="shared" si="10"/>
        <v/>
      </c>
      <c r="B84" s="240" t="str">
        <f t="shared" si="11"/>
        <v/>
      </c>
      <c r="C84" s="218"/>
      <c r="D84" s="219"/>
      <c r="E84" s="218"/>
      <c r="F84" s="218"/>
      <c r="G84" s="211" t="str">
        <f ca="1">IFERROR(INDEX(INDIRECT("'" &amp; 'Warband Sheet'!E$4 &amp; " Equipment'!A$2:A$200"), MATCH(J84, INDIRECT("'" &amp; 'Warband Sheet'!E$4 &amp; " Equipment'!C$2:C$200"), 0)), "")</f>
        <v/>
      </c>
      <c r="H84" s="211" t="str">
        <f ca="1">IFERROR(INDEX(INDIRECT("'" &amp; 'Warband Sheet'!E$4 &amp; " Equipment'!B$2:B$200"), MATCH(J84, INDIRECT("'" &amp; 'Warband Sheet'!E$4 &amp; " Equipment'!C$2:C$200"), 0)), "")</f>
        <v/>
      </c>
      <c r="I84" s="217"/>
      <c r="J84" s="189"/>
      <c r="K84" s="206" t="str">
        <f ca="1">IFERROR(INDEX(INDIRECT("'" &amp; 'Warband Sheet'!E$4 &amp; " Equipment'!D$2:D$200"), MATCH('Reserve Wargear'!J84, INDIRECT("'" &amp; 'Warband Sheet'!E$4 &amp; " Equipment'!C$2:C$200"), 0)), "")</f>
        <v/>
      </c>
      <c r="L84" s="207" t="str">
        <f ca="1">IFERROR(INDEX(INDIRECT("'" &amp; 'Warband Sheet'!E$4 &amp; " Equipment'!E$2:E$200"), MATCH('Reserve Wargear'!J84, INDIRECT("'" &amp; 'Warband Sheet'!E$4 &amp; " Equipment'!C$2:C$200"), 0)), "")</f>
        <v/>
      </c>
      <c r="M84" s="221" t="str">
        <f ca="1">IFERROR(INDEX(INDIRECT("'" &amp; 'Warband Sheet'!E$4 &amp; " Equipment'!F$2:F$200"), MATCH('Reserve Wargear'!J84, INDIRECT("'" &amp; 'Warband Sheet'!E$4 &amp; " Equipment'!C$2:C$200"), 0)), "")</f>
        <v/>
      </c>
      <c r="N84" s="221" t="str">
        <f ca="1">IFERROR(INDEX(INDIRECT("'" &amp; 'Warband Sheet'!E$4 &amp; " Equipment'!G$2:G$200"), MATCH('Reserve Wargear'!J84, INDIRECT("'" &amp; 'Warband Sheet'!E$4 &amp; " Equipment'!C$2:C$200"), 0)), "")</f>
        <v/>
      </c>
      <c r="O84" s="221"/>
      <c r="P84" s="190"/>
      <c r="Q84" s="92"/>
      <c r="R84" s="92"/>
      <c r="Z84" s="89"/>
      <c r="AE84" s="87"/>
      <c r="AF84" s="90" t="str">
        <f t="shared" ca="1" si="12"/>
        <v/>
      </c>
      <c r="AG84" s="90" t="str">
        <f t="shared" ca="1" si="13"/>
        <v/>
      </c>
      <c r="AH84" s="90" t="str">
        <f t="shared" ca="1" si="14"/>
        <v/>
      </c>
      <c r="AI84" s="90" t="str">
        <f t="shared" ca="1" si="15"/>
        <v/>
      </c>
      <c r="AJ84" s="87"/>
    </row>
    <row r="85" spans="1:36" ht="15.75" customHeight="1" x14ac:dyDescent="0.2">
      <c r="A85" s="239" t="str">
        <f t="shared" si="10"/>
        <v/>
      </c>
      <c r="B85" s="240" t="str">
        <f t="shared" si="11"/>
        <v/>
      </c>
      <c r="C85" s="218"/>
      <c r="D85" s="219"/>
      <c r="E85" s="218"/>
      <c r="F85" s="218"/>
      <c r="G85" s="211" t="str">
        <f ca="1">IFERROR(INDEX(INDIRECT("'" &amp; 'Warband Sheet'!E$4 &amp; " Equipment'!A$2:A$200"), MATCH(J85, INDIRECT("'" &amp; 'Warband Sheet'!E$4 &amp; " Equipment'!C$2:C$200"), 0)), "")</f>
        <v/>
      </c>
      <c r="H85" s="211" t="str">
        <f ca="1">IFERROR(INDEX(INDIRECT("'" &amp; 'Warband Sheet'!E$4 &amp; " Equipment'!B$2:B$200"), MATCH(J85, INDIRECT("'" &amp; 'Warband Sheet'!E$4 &amp; " Equipment'!C$2:C$200"), 0)), "")</f>
        <v/>
      </c>
      <c r="I85" s="217"/>
      <c r="J85" s="189"/>
      <c r="K85" s="206" t="str">
        <f ca="1">IFERROR(INDEX(INDIRECT("'" &amp; 'Warband Sheet'!E$4 &amp; " Equipment'!D$2:D$200"), MATCH('Reserve Wargear'!J85, INDIRECT("'" &amp; 'Warband Sheet'!E$4 &amp; " Equipment'!C$2:C$200"), 0)), "")</f>
        <v/>
      </c>
      <c r="L85" s="207" t="str">
        <f ca="1">IFERROR(INDEX(INDIRECT("'" &amp; 'Warband Sheet'!E$4 &amp; " Equipment'!E$2:E$200"), MATCH('Reserve Wargear'!J85, INDIRECT("'" &amp; 'Warband Sheet'!E$4 &amp; " Equipment'!C$2:C$200"), 0)), "")</f>
        <v/>
      </c>
      <c r="M85" s="221" t="str">
        <f ca="1">IFERROR(INDEX(INDIRECT("'" &amp; 'Warband Sheet'!E$4 &amp; " Equipment'!F$2:F$200"), MATCH('Reserve Wargear'!J85, INDIRECT("'" &amp; 'Warband Sheet'!E$4 &amp; " Equipment'!C$2:C$200"), 0)), "")</f>
        <v/>
      </c>
      <c r="N85" s="221" t="str">
        <f ca="1">IFERROR(INDEX(INDIRECT("'" &amp; 'Warband Sheet'!E$4 &amp; " Equipment'!G$2:G$200"), MATCH('Reserve Wargear'!J85, INDIRECT("'" &amp; 'Warband Sheet'!E$4 &amp; " Equipment'!C$2:C$200"), 0)), "")</f>
        <v/>
      </c>
      <c r="O85" s="221"/>
      <c r="P85" s="190"/>
      <c r="Q85" s="92"/>
      <c r="R85" s="92"/>
      <c r="Z85" s="89"/>
      <c r="AE85" s="87"/>
      <c r="AF85" s="90" t="str">
        <f t="shared" ca="1" si="12"/>
        <v/>
      </c>
      <c r="AG85" s="90" t="str">
        <f t="shared" ca="1" si="13"/>
        <v/>
      </c>
      <c r="AH85" s="90" t="str">
        <f t="shared" ca="1" si="14"/>
        <v/>
      </c>
      <c r="AI85" s="90" t="str">
        <f t="shared" ca="1" si="15"/>
        <v/>
      </c>
      <c r="AJ85" s="87"/>
    </row>
    <row r="86" spans="1:36" ht="15.75" customHeight="1" x14ac:dyDescent="0.2">
      <c r="A86" s="239" t="str">
        <f t="shared" si="10"/>
        <v/>
      </c>
      <c r="B86" s="240" t="str">
        <f t="shared" si="11"/>
        <v/>
      </c>
      <c r="C86" s="218"/>
      <c r="D86" s="219"/>
      <c r="E86" s="218"/>
      <c r="F86" s="218"/>
      <c r="G86" s="211" t="str">
        <f ca="1">IFERROR(INDEX(INDIRECT("'" &amp; 'Warband Sheet'!E$4 &amp; " Equipment'!A$2:A$200"), MATCH(J86, INDIRECT("'" &amp; 'Warband Sheet'!E$4 &amp; " Equipment'!C$2:C$200"), 0)), "")</f>
        <v/>
      </c>
      <c r="H86" s="211" t="str">
        <f ca="1">IFERROR(INDEX(INDIRECT("'" &amp; 'Warband Sheet'!E$4 &amp; " Equipment'!B$2:B$200"), MATCH(J86, INDIRECT("'" &amp; 'Warband Sheet'!E$4 &amp; " Equipment'!C$2:C$200"), 0)), "")</f>
        <v/>
      </c>
      <c r="I86" s="217"/>
      <c r="J86" s="189"/>
      <c r="K86" s="206" t="str">
        <f ca="1">IFERROR(INDEX(INDIRECT("'" &amp; 'Warband Sheet'!E$4 &amp; " Equipment'!D$2:D$200"), MATCH('Reserve Wargear'!J86, INDIRECT("'" &amp; 'Warband Sheet'!E$4 &amp; " Equipment'!C$2:C$200"), 0)), "")</f>
        <v/>
      </c>
      <c r="L86" s="207" t="str">
        <f ca="1">IFERROR(INDEX(INDIRECT("'" &amp; 'Warband Sheet'!E$4 &amp; " Equipment'!E$2:E$200"), MATCH('Reserve Wargear'!J86, INDIRECT("'" &amp; 'Warband Sheet'!E$4 &amp; " Equipment'!C$2:C$200"), 0)), "")</f>
        <v/>
      </c>
      <c r="M86" s="221" t="str">
        <f ca="1">IFERROR(INDEX(INDIRECT("'" &amp; 'Warband Sheet'!E$4 &amp; " Equipment'!F$2:F$200"), MATCH('Reserve Wargear'!J86, INDIRECT("'" &amp; 'Warband Sheet'!E$4 &amp; " Equipment'!C$2:C$200"), 0)), "")</f>
        <v/>
      </c>
      <c r="N86" s="221" t="str">
        <f ca="1">IFERROR(INDEX(INDIRECT("'" &amp; 'Warband Sheet'!E$4 &amp; " Equipment'!G$2:G$200"), MATCH('Reserve Wargear'!J86, INDIRECT("'" &amp; 'Warband Sheet'!E$4 &amp; " Equipment'!C$2:C$200"), 0)), "")</f>
        <v/>
      </c>
      <c r="O86" s="221"/>
      <c r="P86" s="190"/>
      <c r="Q86" s="92"/>
      <c r="R86" s="92"/>
      <c r="Z86" s="89"/>
      <c r="AE86" s="87"/>
      <c r="AF86" s="90" t="str">
        <f t="shared" ca="1" si="12"/>
        <v/>
      </c>
      <c r="AG86" s="90" t="str">
        <f t="shared" ca="1" si="13"/>
        <v/>
      </c>
      <c r="AH86" s="90" t="str">
        <f t="shared" ca="1" si="14"/>
        <v/>
      </c>
      <c r="AI86" s="90" t="str">
        <f t="shared" ca="1" si="15"/>
        <v/>
      </c>
      <c r="AJ86" s="87"/>
    </row>
    <row r="87" spans="1:36" ht="15.75" customHeight="1" x14ac:dyDescent="0.2">
      <c r="A87" s="239" t="str">
        <f t="shared" si="10"/>
        <v/>
      </c>
      <c r="B87" s="240" t="str">
        <f t="shared" si="11"/>
        <v/>
      </c>
      <c r="C87" s="218"/>
      <c r="D87" s="219"/>
      <c r="E87" s="218"/>
      <c r="F87" s="218"/>
      <c r="G87" s="211" t="str">
        <f ca="1">IFERROR(INDEX(INDIRECT("'" &amp; 'Warband Sheet'!E$4 &amp; " Equipment'!A$2:A$200"), MATCH(J87, INDIRECT("'" &amp; 'Warband Sheet'!E$4 &amp; " Equipment'!C$2:C$200"), 0)), "")</f>
        <v/>
      </c>
      <c r="H87" s="211" t="str">
        <f ca="1">IFERROR(INDEX(INDIRECT("'" &amp; 'Warband Sheet'!E$4 &amp; " Equipment'!B$2:B$200"), MATCH(J87, INDIRECT("'" &amp; 'Warband Sheet'!E$4 &amp; " Equipment'!C$2:C$200"), 0)), "")</f>
        <v/>
      </c>
      <c r="I87" s="217"/>
      <c r="J87" s="189"/>
      <c r="K87" s="206" t="str">
        <f ca="1">IFERROR(INDEX(INDIRECT("'" &amp; 'Warband Sheet'!E$4 &amp; " Equipment'!D$2:D$200"), MATCH('Reserve Wargear'!J87, INDIRECT("'" &amp; 'Warband Sheet'!E$4 &amp; " Equipment'!C$2:C$200"), 0)), "")</f>
        <v/>
      </c>
      <c r="L87" s="207" t="str">
        <f ca="1">IFERROR(INDEX(INDIRECT("'" &amp; 'Warband Sheet'!E$4 &amp; " Equipment'!E$2:E$200"), MATCH('Reserve Wargear'!J87, INDIRECT("'" &amp; 'Warband Sheet'!E$4 &amp; " Equipment'!C$2:C$200"), 0)), "")</f>
        <v/>
      </c>
      <c r="M87" s="221" t="str">
        <f ca="1">IFERROR(INDEX(INDIRECT("'" &amp; 'Warband Sheet'!E$4 &amp; " Equipment'!F$2:F$200"), MATCH('Reserve Wargear'!J87, INDIRECT("'" &amp; 'Warband Sheet'!E$4 &amp; " Equipment'!C$2:C$200"), 0)), "")</f>
        <v/>
      </c>
      <c r="N87" s="221" t="str">
        <f ca="1">IFERROR(INDEX(INDIRECT("'" &amp; 'Warband Sheet'!E$4 &amp; " Equipment'!G$2:G$200"), MATCH('Reserve Wargear'!J87, INDIRECT("'" &amp; 'Warband Sheet'!E$4 &amp; " Equipment'!C$2:C$200"), 0)), "")</f>
        <v/>
      </c>
      <c r="O87" s="221"/>
      <c r="P87" s="190"/>
      <c r="Q87" s="92"/>
      <c r="R87" s="92"/>
      <c r="Z87" s="89"/>
      <c r="AE87" s="87"/>
      <c r="AF87" s="90" t="str">
        <f t="shared" ca="1" si="12"/>
        <v/>
      </c>
      <c r="AG87" s="90" t="str">
        <f t="shared" ca="1" si="13"/>
        <v/>
      </c>
      <c r="AH87" s="90" t="str">
        <f t="shared" ca="1" si="14"/>
        <v/>
      </c>
      <c r="AI87" s="90" t="str">
        <f t="shared" ca="1" si="15"/>
        <v/>
      </c>
      <c r="AJ87" s="87"/>
    </row>
    <row r="88" spans="1:36" ht="15.75" customHeight="1" x14ac:dyDescent="0.2">
      <c r="A88" s="239" t="str">
        <f t="shared" si="10"/>
        <v/>
      </c>
      <c r="B88" s="240" t="str">
        <f t="shared" si="11"/>
        <v/>
      </c>
      <c r="C88" s="218"/>
      <c r="D88" s="219"/>
      <c r="E88" s="218"/>
      <c r="F88" s="218"/>
      <c r="G88" s="211" t="str">
        <f ca="1">IFERROR(INDEX(INDIRECT("'" &amp; 'Warband Sheet'!E$4 &amp; " Equipment'!A$2:A$200"), MATCH(J88, INDIRECT("'" &amp; 'Warband Sheet'!E$4 &amp; " Equipment'!C$2:C$200"), 0)), "")</f>
        <v/>
      </c>
      <c r="H88" s="211" t="str">
        <f ca="1">IFERROR(INDEX(INDIRECT("'" &amp; 'Warband Sheet'!E$4 &amp; " Equipment'!B$2:B$200"), MATCH(J88, INDIRECT("'" &amp; 'Warband Sheet'!E$4 &amp; " Equipment'!C$2:C$200"), 0)), "")</f>
        <v/>
      </c>
      <c r="I88" s="217"/>
      <c r="J88" s="189"/>
      <c r="K88" s="206" t="str">
        <f ca="1">IFERROR(INDEX(INDIRECT("'" &amp; 'Warband Sheet'!E$4 &amp; " Equipment'!D$2:D$200"), MATCH('Reserve Wargear'!J88, INDIRECT("'" &amp; 'Warband Sheet'!E$4 &amp; " Equipment'!C$2:C$200"), 0)), "")</f>
        <v/>
      </c>
      <c r="L88" s="207" t="str">
        <f ca="1">IFERROR(INDEX(INDIRECT("'" &amp; 'Warband Sheet'!E$4 &amp; " Equipment'!E$2:E$200"), MATCH('Reserve Wargear'!J88, INDIRECT("'" &amp; 'Warband Sheet'!E$4 &amp; " Equipment'!C$2:C$200"), 0)), "")</f>
        <v/>
      </c>
      <c r="M88" s="221" t="str">
        <f ca="1">IFERROR(INDEX(INDIRECT("'" &amp; 'Warband Sheet'!E$4 &amp; " Equipment'!F$2:F$200"), MATCH('Reserve Wargear'!J88, INDIRECT("'" &amp; 'Warband Sheet'!E$4 &amp; " Equipment'!C$2:C$200"), 0)), "")</f>
        <v/>
      </c>
      <c r="N88" s="221" t="str">
        <f ca="1">IFERROR(INDEX(INDIRECT("'" &amp; 'Warband Sheet'!E$4 &amp; " Equipment'!G$2:G$200"), MATCH('Reserve Wargear'!J88, INDIRECT("'" &amp; 'Warband Sheet'!E$4 &amp; " Equipment'!C$2:C$200"), 0)), "")</f>
        <v/>
      </c>
      <c r="O88" s="221"/>
      <c r="P88" s="190"/>
      <c r="Q88" s="92"/>
      <c r="R88" s="92"/>
      <c r="Z88" s="89"/>
      <c r="AE88" s="87"/>
      <c r="AF88" s="90" t="str">
        <f t="shared" ca="1" si="12"/>
        <v/>
      </c>
      <c r="AG88" s="90" t="str">
        <f t="shared" ca="1" si="13"/>
        <v/>
      </c>
      <c r="AH88" s="90" t="str">
        <f t="shared" ca="1" si="14"/>
        <v/>
      </c>
      <c r="AI88" s="90" t="str">
        <f t="shared" ca="1" si="15"/>
        <v/>
      </c>
      <c r="AJ88" s="87"/>
    </row>
    <row r="89" spans="1:36" ht="15.75" customHeight="1" x14ac:dyDescent="0.2">
      <c r="A89" s="239" t="str">
        <f t="shared" si="10"/>
        <v/>
      </c>
      <c r="B89" s="240" t="str">
        <f t="shared" si="11"/>
        <v/>
      </c>
      <c r="C89" s="218"/>
      <c r="D89" s="219"/>
      <c r="E89" s="218"/>
      <c r="F89" s="218"/>
      <c r="G89" s="211" t="str">
        <f ca="1">IFERROR(INDEX(INDIRECT("'" &amp; 'Warband Sheet'!E$4 &amp; " Equipment'!A$2:A$200"), MATCH(J89, INDIRECT("'" &amp; 'Warband Sheet'!E$4 &amp; " Equipment'!C$2:C$200"), 0)), "")</f>
        <v/>
      </c>
      <c r="H89" s="211" t="str">
        <f ca="1">IFERROR(INDEX(INDIRECT("'" &amp; 'Warband Sheet'!E$4 &amp; " Equipment'!B$2:B$200"), MATCH(J89, INDIRECT("'" &amp; 'Warband Sheet'!E$4 &amp; " Equipment'!C$2:C$200"), 0)), "")</f>
        <v/>
      </c>
      <c r="I89" s="217"/>
      <c r="J89" s="189"/>
      <c r="K89" s="206" t="str">
        <f ca="1">IFERROR(INDEX(INDIRECT("'" &amp; 'Warband Sheet'!E$4 &amp; " Equipment'!D$2:D$200"), MATCH('Reserve Wargear'!J89, INDIRECT("'" &amp; 'Warband Sheet'!E$4 &amp; " Equipment'!C$2:C$200"), 0)), "")</f>
        <v/>
      </c>
      <c r="L89" s="207" t="str">
        <f ca="1">IFERROR(INDEX(INDIRECT("'" &amp; 'Warband Sheet'!E$4 &amp; " Equipment'!E$2:E$200"), MATCH('Reserve Wargear'!J89, INDIRECT("'" &amp; 'Warband Sheet'!E$4 &amp; " Equipment'!C$2:C$200"), 0)), "")</f>
        <v/>
      </c>
      <c r="M89" s="221" t="str">
        <f ca="1">IFERROR(INDEX(INDIRECT("'" &amp; 'Warband Sheet'!E$4 &amp; " Equipment'!F$2:F$200"), MATCH('Reserve Wargear'!J89, INDIRECT("'" &amp; 'Warband Sheet'!E$4 &amp; " Equipment'!C$2:C$200"), 0)), "")</f>
        <v/>
      </c>
      <c r="N89" s="221" t="str">
        <f ca="1">IFERROR(INDEX(INDIRECT("'" &amp; 'Warband Sheet'!E$4 &amp; " Equipment'!G$2:G$200"), MATCH('Reserve Wargear'!J89, INDIRECT("'" &amp; 'Warband Sheet'!E$4 &amp; " Equipment'!C$2:C$200"), 0)), "")</f>
        <v/>
      </c>
      <c r="O89" s="221"/>
      <c r="P89" s="190"/>
      <c r="Q89" s="92"/>
      <c r="R89" s="92"/>
      <c r="Z89" s="89"/>
      <c r="AE89" s="87"/>
      <c r="AF89" s="90" t="str">
        <f t="shared" ca="1" si="12"/>
        <v/>
      </c>
      <c r="AG89" s="90" t="str">
        <f t="shared" ca="1" si="13"/>
        <v/>
      </c>
      <c r="AH89" s="90" t="str">
        <f t="shared" ca="1" si="14"/>
        <v/>
      </c>
      <c r="AI89" s="90" t="str">
        <f t="shared" ca="1" si="15"/>
        <v/>
      </c>
      <c r="AJ89" s="87"/>
    </row>
    <row r="90" spans="1:36" ht="15.75" customHeight="1" x14ac:dyDescent="0.2">
      <c r="A90" s="239" t="str">
        <f t="shared" si="10"/>
        <v/>
      </c>
      <c r="B90" s="240" t="str">
        <f t="shared" si="11"/>
        <v/>
      </c>
      <c r="C90" s="218"/>
      <c r="D90" s="219"/>
      <c r="E90" s="218"/>
      <c r="F90" s="218"/>
      <c r="G90" s="211" t="str">
        <f ca="1">IFERROR(INDEX(INDIRECT("'" &amp; 'Warband Sheet'!E$4 &amp; " Equipment'!A$2:A$200"), MATCH(J90, INDIRECT("'" &amp; 'Warband Sheet'!E$4 &amp; " Equipment'!C$2:C$200"), 0)), "")</f>
        <v/>
      </c>
      <c r="H90" s="211" t="str">
        <f ca="1">IFERROR(INDEX(INDIRECT("'" &amp; 'Warband Sheet'!E$4 &amp; " Equipment'!B$2:B$200"), MATCH(J90, INDIRECT("'" &amp; 'Warband Sheet'!E$4 &amp; " Equipment'!C$2:C$200"), 0)), "")</f>
        <v/>
      </c>
      <c r="I90" s="217"/>
      <c r="J90" s="189"/>
      <c r="K90" s="206" t="str">
        <f ca="1">IFERROR(INDEX(INDIRECT("'" &amp; 'Warband Sheet'!E$4 &amp; " Equipment'!D$2:D$200"), MATCH('Reserve Wargear'!J90, INDIRECT("'" &amp; 'Warband Sheet'!E$4 &amp; " Equipment'!C$2:C$200"), 0)), "")</f>
        <v/>
      </c>
      <c r="L90" s="207" t="str">
        <f ca="1">IFERROR(INDEX(INDIRECT("'" &amp; 'Warband Sheet'!E$4 &amp; " Equipment'!E$2:E$200"), MATCH('Reserve Wargear'!J90, INDIRECT("'" &amp; 'Warband Sheet'!E$4 &amp; " Equipment'!C$2:C$200"), 0)), "")</f>
        <v/>
      </c>
      <c r="M90" s="221" t="str">
        <f ca="1">IFERROR(INDEX(INDIRECT("'" &amp; 'Warband Sheet'!E$4 &amp; " Equipment'!F$2:F$200"), MATCH('Reserve Wargear'!J90, INDIRECT("'" &amp; 'Warband Sheet'!E$4 &amp; " Equipment'!C$2:C$200"), 0)), "")</f>
        <v/>
      </c>
      <c r="N90" s="221" t="str">
        <f ca="1">IFERROR(INDEX(INDIRECT("'" &amp; 'Warband Sheet'!E$4 &amp; " Equipment'!G$2:G$200"), MATCH('Reserve Wargear'!J90, INDIRECT("'" &amp; 'Warband Sheet'!E$4 &amp; " Equipment'!C$2:C$200"), 0)), "")</f>
        <v/>
      </c>
      <c r="O90" s="221"/>
      <c r="P90" s="190"/>
      <c r="Q90" s="92"/>
      <c r="R90" s="92"/>
      <c r="Z90" s="89"/>
      <c r="AE90" s="87"/>
      <c r="AF90" s="90" t="str">
        <f t="shared" ca="1" si="12"/>
        <v/>
      </c>
      <c r="AG90" s="90" t="str">
        <f t="shared" ca="1" si="13"/>
        <v/>
      </c>
      <c r="AH90" s="90" t="str">
        <f t="shared" ca="1" si="14"/>
        <v/>
      </c>
      <c r="AI90" s="90" t="str">
        <f t="shared" ca="1" si="15"/>
        <v/>
      </c>
      <c r="AJ90" s="87"/>
    </row>
    <row r="91" spans="1:36" ht="15.75" customHeight="1" x14ac:dyDescent="0.2">
      <c r="A91" s="239" t="str">
        <f t="shared" si="10"/>
        <v/>
      </c>
      <c r="B91" s="240" t="str">
        <f t="shared" si="11"/>
        <v/>
      </c>
      <c r="C91" s="218"/>
      <c r="D91" s="219"/>
      <c r="E91" s="218"/>
      <c r="F91" s="218"/>
      <c r="G91" s="211" t="str">
        <f ca="1">IFERROR(INDEX(INDIRECT("'" &amp; 'Warband Sheet'!E$4 &amp; " Equipment'!A$2:A$200"), MATCH(J91, INDIRECT("'" &amp; 'Warband Sheet'!E$4 &amp; " Equipment'!C$2:C$200"), 0)), "")</f>
        <v/>
      </c>
      <c r="H91" s="211" t="str">
        <f ca="1">IFERROR(INDEX(INDIRECT("'" &amp; 'Warband Sheet'!E$4 &amp; " Equipment'!B$2:B$200"), MATCH(J91, INDIRECT("'" &amp; 'Warband Sheet'!E$4 &amp; " Equipment'!C$2:C$200"), 0)), "")</f>
        <v/>
      </c>
      <c r="I91" s="217"/>
      <c r="J91" s="189"/>
      <c r="K91" s="206" t="str">
        <f ca="1">IFERROR(INDEX(INDIRECT("'" &amp; 'Warband Sheet'!E$4 &amp; " Equipment'!D$2:D$200"), MATCH('Reserve Wargear'!J91, INDIRECT("'" &amp; 'Warband Sheet'!E$4 &amp; " Equipment'!C$2:C$200"), 0)), "")</f>
        <v/>
      </c>
      <c r="L91" s="207" t="str">
        <f ca="1">IFERROR(INDEX(INDIRECT("'" &amp; 'Warband Sheet'!E$4 &amp; " Equipment'!E$2:E$200"), MATCH('Reserve Wargear'!J91, INDIRECT("'" &amp; 'Warband Sheet'!E$4 &amp; " Equipment'!C$2:C$200"), 0)), "")</f>
        <v/>
      </c>
      <c r="M91" s="221" t="str">
        <f ca="1">IFERROR(INDEX(INDIRECT("'" &amp; 'Warband Sheet'!E$4 &amp; " Equipment'!F$2:F$200"), MATCH('Reserve Wargear'!J91, INDIRECT("'" &amp; 'Warband Sheet'!E$4 &amp; " Equipment'!C$2:C$200"), 0)), "")</f>
        <v/>
      </c>
      <c r="N91" s="221" t="str">
        <f ca="1">IFERROR(INDEX(INDIRECT("'" &amp; 'Warband Sheet'!E$4 &amp; " Equipment'!G$2:G$200"), MATCH('Reserve Wargear'!J91, INDIRECT("'" &amp; 'Warband Sheet'!E$4 &amp; " Equipment'!C$2:C$200"), 0)), "")</f>
        <v/>
      </c>
      <c r="O91" s="221"/>
      <c r="P91" s="190"/>
      <c r="Q91" s="92"/>
      <c r="R91" s="92"/>
      <c r="Z91" s="89"/>
      <c r="AE91" s="87"/>
      <c r="AF91" s="90" t="str">
        <f t="shared" ca="1" si="12"/>
        <v/>
      </c>
      <c r="AG91" s="90" t="str">
        <f t="shared" ca="1" si="13"/>
        <v/>
      </c>
      <c r="AH91" s="90" t="str">
        <f t="shared" ca="1" si="14"/>
        <v/>
      </c>
      <c r="AI91" s="90" t="str">
        <f t="shared" ca="1" si="15"/>
        <v/>
      </c>
      <c r="AJ91" s="87"/>
    </row>
    <row r="92" spans="1:36" ht="15.75" customHeight="1" x14ac:dyDescent="0.2">
      <c r="A92" s="239" t="str">
        <f t="shared" si="10"/>
        <v/>
      </c>
      <c r="B92" s="240" t="str">
        <f t="shared" si="11"/>
        <v/>
      </c>
      <c r="C92" s="218"/>
      <c r="D92" s="219"/>
      <c r="E92" s="218"/>
      <c r="F92" s="218"/>
      <c r="G92" s="211" t="str">
        <f ca="1">IFERROR(INDEX(INDIRECT("'" &amp; 'Warband Sheet'!E$4 &amp; " Equipment'!A$2:A$200"), MATCH(J92, INDIRECT("'" &amp; 'Warband Sheet'!E$4 &amp; " Equipment'!C$2:C$200"), 0)), "")</f>
        <v/>
      </c>
      <c r="H92" s="211" t="str">
        <f ca="1">IFERROR(INDEX(INDIRECT("'" &amp; 'Warband Sheet'!E$4 &amp; " Equipment'!B$2:B$200"), MATCH(J92, INDIRECT("'" &amp; 'Warband Sheet'!E$4 &amp; " Equipment'!C$2:C$200"), 0)), "")</f>
        <v/>
      </c>
      <c r="I92" s="217"/>
      <c r="J92" s="189"/>
      <c r="K92" s="206" t="str">
        <f ca="1">IFERROR(INDEX(INDIRECT("'" &amp; 'Warband Sheet'!E$4 &amp; " Equipment'!D$2:D$200"), MATCH('Reserve Wargear'!J92, INDIRECT("'" &amp; 'Warband Sheet'!E$4 &amp; " Equipment'!C$2:C$200"), 0)), "")</f>
        <v/>
      </c>
      <c r="L92" s="207" t="str">
        <f ca="1">IFERROR(INDEX(INDIRECT("'" &amp; 'Warband Sheet'!E$4 &amp; " Equipment'!E$2:E$200"), MATCH('Reserve Wargear'!J92, INDIRECT("'" &amp; 'Warband Sheet'!E$4 &amp; " Equipment'!C$2:C$200"), 0)), "")</f>
        <v/>
      </c>
      <c r="M92" s="221" t="str">
        <f ca="1">IFERROR(INDEX(INDIRECT("'" &amp; 'Warband Sheet'!E$4 &amp; " Equipment'!F$2:F$200"), MATCH('Reserve Wargear'!J92, INDIRECT("'" &amp; 'Warband Sheet'!E$4 &amp; " Equipment'!C$2:C$200"), 0)), "")</f>
        <v/>
      </c>
      <c r="N92" s="221" t="str">
        <f ca="1">IFERROR(INDEX(INDIRECT("'" &amp; 'Warband Sheet'!E$4 &amp; " Equipment'!G$2:G$200"), MATCH('Reserve Wargear'!J92, INDIRECT("'" &amp; 'Warband Sheet'!E$4 &amp; " Equipment'!C$2:C$200"), 0)), "")</f>
        <v/>
      </c>
      <c r="O92" s="221"/>
      <c r="P92" s="190"/>
      <c r="Q92" s="92"/>
      <c r="R92" s="92"/>
      <c r="Z92" s="89"/>
      <c r="AE92" s="87"/>
      <c r="AF92" s="90" t="str">
        <f t="shared" ca="1" si="12"/>
        <v/>
      </c>
      <c r="AG92" s="90" t="str">
        <f t="shared" ca="1" si="13"/>
        <v/>
      </c>
      <c r="AH92" s="90" t="str">
        <f t="shared" ca="1" si="14"/>
        <v/>
      </c>
      <c r="AI92" s="90" t="str">
        <f t="shared" ca="1" si="15"/>
        <v/>
      </c>
      <c r="AJ92" s="87"/>
    </row>
    <row r="93" spans="1:36" ht="15.75" customHeight="1" x14ac:dyDescent="0.2">
      <c r="A93" s="239" t="str">
        <f t="shared" si="10"/>
        <v/>
      </c>
      <c r="B93" s="240" t="str">
        <f t="shared" si="11"/>
        <v/>
      </c>
      <c r="C93" s="218"/>
      <c r="D93" s="219"/>
      <c r="E93" s="218"/>
      <c r="F93" s="218"/>
      <c r="G93" s="211" t="str">
        <f ca="1">IFERROR(INDEX(INDIRECT("'" &amp; 'Warband Sheet'!E$4 &amp; " Equipment'!A$2:A$200"), MATCH(J93, INDIRECT("'" &amp; 'Warband Sheet'!E$4 &amp; " Equipment'!C$2:C$200"), 0)), "")</f>
        <v/>
      </c>
      <c r="H93" s="211" t="str">
        <f ca="1">IFERROR(INDEX(INDIRECT("'" &amp; 'Warband Sheet'!E$4 &amp; " Equipment'!B$2:B$200"), MATCH(J93, INDIRECT("'" &amp; 'Warband Sheet'!E$4 &amp; " Equipment'!C$2:C$200"), 0)), "")</f>
        <v/>
      </c>
      <c r="I93" s="217"/>
      <c r="J93" s="189"/>
      <c r="K93" s="206" t="str">
        <f ca="1">IFERROR(INDEX(INDIRECT("'" &amp; 'Warband Sheet'!E$4 &amp; " Equipment'!D$2:D$200"), MATCH('Reserve Wargear'!J93, INDIRECT("'" &amp; 'Warband Sheet'!E$4 &amp; " Equipment'!C$2:C$200"), 0)), "")</f>
        <v/>
      </c>
      <c r="L93" s="207" t="str">
        <f ca="1">IFERROR(INDEX(INDIRECT("'" &amp; 'Warband Sheet'!E$4 &amp; " Equipment'!E$2:E$200"), MATCH('Reserve Wargear'!J93, INDIRECT("'" &amp; 'Warband Sheet'!E$4 &amp; " Equipment'!C$2:C$200"), 0)), "")</f>
        <v/>
      </c>
      <c r="M93" s="221" t="str">
        <f ca="1">IFERROR(INDEX(INDIRECT("'" &amp; 'Warband Sheet'!E$4 &amp; " Equipment'!F$2:F$200"), MATCH('Reserve Wargear'!J93, INDIRECT("'" &amp; 'Warband Sheet'!E$4 &amp; " Equipment'!C$2:C$200"), 0)), "")</f>
        <v/>
      </c>
      <c r="N93" s="221" t="str">
        <f ca="1">IFERROR(INDEX(INDIRECT("'" &amp; 'Warband Sheet'!E$4 &amp; " Equipment'!G$2:G$200"), MATCH('Reserve Wargear'!J93, INDIRECT("'" &amp; 'Warband Sheet'!E$4 &amp; " Equipment'!C$2:C$200"), 0)), "")</f>
        <v/>
      </c>
      <c r="O93" s="221"/>
      <c r="P93" s="190"/>
      <c r="Q93" s="92"/>
      <c r="R93" s="92"/>
      <c r="Z93" s="89"/>
      <c r="AE93" s="87"/>
      <c r="AF93" s="90" t="str">
        <f t="shared" ca="1" si="12"/>
        <v/>
      </c>
      <c r="AG93" s="90" t="str">
        <f t="shared" ca="1" si="13"/>
        <v/>
      </c>
      <c r="AH93" s="90" t="str">
        <f t="shared" ca="1" si="14"/>
        <v/>
      </c>
      <c r="AI93" s="90" t="str">
        <f t="shared" ca="1" si="15"/>
        <v/>
      </c>
      <c r="AJ93" s="87"/>
    </row>
    <row r="94" spans="1:36" ht="15.75" customHeight="1" x14ac:dyDescent="0.2">
      <c r="A94" s="239" t="str">
        <f t="shared" si="10"/>
        <v/>
      </c>
      <c r="B94" s="240" t="str">
        <f t="shared" si="11"/>
        <v/>
      </c>
      <c r="C94" s="218"/>
      <c r="D94" s="219"/>
      <c r="E94" s="218"/>
      <c r="F94" s="218"/>
      <c r="G94" s="211" t="str">
        <f ca="1">IFERROR(INDEX(INDIRECT("'" &amp; 'Warband Sheet'!E$4 &amp; " Equipment'!A$2:A$200"), MATCH(J94, INDIRECT("'" &amp; 'Warband Sheet'!E$4 &amp; " Equipment'!C$2:C$200"), 0)), "")</f>
        <v/>
      </c>
      <c r="H94" s="211" t="str">
        <f ca="1">IFERROR(INDEX(INDIRECT("'" &amp; 'Warband Sheet'!E$4 &amp; " Equipment'!B$2:B$200"), MATCH(J94, INDIRECT("'" &amp; 'Warband Sheet'!E$4 &amp; " Equipment'!C$2:C$200"), 0)), "")</f>
        <v/>
      </c>
      <c r="I94" s="217"/>
      <c r="J94" s="189"/>
      <c r="K94" s="206" t="str">
        <f ca="1">IFERROR(INDEX(INDIRECT("'" &amp; 'Warband Sheet'!E$4 &amp; " Equipment'!D$2:D$200"), MATCH('Reserve Wargear'!J94, INDIRECT("'" &amp; 'Warband Sheet'!E$4 &amp; " Equipment'!C$2:C$200"), 0)), "")</f>
        <v/>
      </c>
      <c r="L94" s="207" t="str">
        <f ca="1">IFERROR(INDEX(INDIRECT("'" &amp; 'Warband Sheet'!E$4 &amp; " Equipment'!E$2:E$200"), MATCH('Reserve Wargear'!J94, INDIRECT("'" &amp; 'Warband Sheet'!E$4 &amp; " Equipment'!C$2:C$200"), 0)), "")</f>
        <v/>
      </c>
      <c r="M94" s="221" t="str">
        <f ca="1">IFERROR(INDEX(INDIRECT("'" &amp; 'Warband Sheet'!E$4 &amp; " Equipment'!F$2:F$200"), MATCH('Reserve Wargear'!J94, INDIRECT("'" &amp; 'Warband Sheet'!E$4 &amp; " Equipment'!C$2:C$200"), 0)), "")</f>
        <v/>
      </c>
      <c r="N94" s="221" t="str">
        <f ca="1">IFERROR(INDEX(INDIRECT("'" &amp; 'Warband Sheet'!E$4 &amp; " Equipment'!G$2:G$200"), MATCH('Reserve Wargear'!J94, INDIRECT("'" &amp; 'Warband Sheet'!E$4 &amp; " Equipment'!C$2:C$200"), 0)), "")</f>
        <v/>
      </c>
      <c r="O94" s="221"/>
      <c r="P94" s="190"/>
      <c r="Q94" s="92"/>
      <c r="R94" s="92"/>
      <c r="Z94" s="89"/>
      <c r="AE94" s="87"/>
      <c r="AF94" s="90" t="str">
        <f t="shared" ca="1" si="12"/>
        <v/>
      </c>
      <c r="AG94" s="90" t="str">
        <f t="shared" ca="1" si="13"/>
        <v/>
      </c>
      <c r="AH94" s="90" t="str">
        <f t="shared" ca="1" si="14"/>
        <v/>
      </c>
      <c r="AI94" s="90" t="str">
        <f t="shared" ca="1" si="15"/>
        <v/>
      </c>
      <c r="AJ94" s="87"/>
    </row>
    <row r="95" spans="1:36" ht="15.75" customHeight="1" x14ac:dyDescent="0.2">
      <c r="A95" s="239" t="str">
        <f t="shared" si="10"/>
        <v/>
      </c>
      <c r="B95" s="240" t="str">
        <f t="shared" si="11"/>
        <v/>
      </c>
      <c r="C95" s="218"/>
      <c r="D95" s="219"/>
      <c r="E95" s="218"/>
      <c r="F95" s="218"/>
      <c r="G95" s="211" t="str">
        <f ca="1">IFERROR(INDEX(INDIRECT("'" &amp; 'Warband Sheet'!E$4 &amp; " Equipment'!A$2:A$200"), MATCH(J95, INDIRECT("'" &amp; 'Warband Sheet'!E$4 &amp; " Equipment'!C$2:C$200"), 0)), "")</f>
        <v/>
      </c>
      <c r="H95" s="211" t="str">
        <f ca="1">IFERROR(INDEX(INDIRECT("'" &amp; 'Warband Sheet'!E$4 &amp; " Equipment'!B$2:B$200"), MATCH(J95, INDIRECT("'" &amp; 'Warband Sheet'!E$4 &amp; " Equipment'!C$2:C$200"), 0)), "")</f>
        <v/>
      </c>
      <c r="I95" s="217"/>
      <c r="J95" s="189"/>
      <c r="K95" s="206" t="str">
        <f ca="1">IFERROR(INDEX(INDIRECT("'" &amp; 'Warband Sheet'!E$4 &amp; " Equipment'!D$2:D$200"), MATCH('Reserve Wargear'!J95, INDIRECT("'" &amp; 'Warband Sheet'!E$4 &amp; " Equipment'!C$2:C$200"), 0)), "")</f>
        <v/>
      </c>
      <c r="L95" s="207" t="str">
        <f ca="1">IFERROR(INDEX(INDIRECT("'" &amp; 'Warband Sheet'!E$4 &amp; " Equipment'!E$2:E$200"), MATCH('Reserve Wargear'!J95, INDIRECT("'" &amp; 'Warband Sheet'!E$4 &amp; " Equipment'!C$2:C$200"), 0)), "")</f>
        <v/>
      </c>
      <c r="M95" s="221" t="str">
        <f ca="1">IFERROR(INDEX(INDIRECT("'" &amp; 'Warband Sheet'!E$4 &amp; " Equipment'!F$2:F$200"), MATCH('Reserve Wargear'!J95, INDIRECT("'" &amp; 'Warband Sheet'!E$4 &amp; " Equipment'!C$2:C$200"), 0)), "")</f>
        <v/>
      </c>
      <c r="N95" s="221" t="str">
        <f ca="1">IFERROR(INDEX(INDIRECT("'" &amp; 'Warband Sheet'!E$4 &amp; " Equipment'!G$2:G$200"), MATCH('Reserve Wargear'!J95, INDIRECT("'" &amp; 'Warband Sheet'!E$4 &amp; " Equipment'!C$2:C$200"), 0)), "")</f>
        <v/>
      </c>
      <c r="O95" s="221"/>
      <c r="P95" s="190"/>
      <c r="Q95" s="92"/>
      <c r="R95" s="92"/>
      <c r="Z95" s="89"/>
      <c r="AE95" s="87"/>
      <c r="AF95" s="90" t="str">
        <f t="shared" ca="1" si="12"/>
        <v/>
      </c>
      <c r="AG95" s="90" t="str">
        <f t="shared" ca="1" si="13"/>
        <v/>
      </c>
      <c r="AH95" s="90" t="str">
        <f t="shared" ca="1" si="14"/>
        <v/>
      </c>
      <c r="AI95" s="90" t="str">
        <f t="shared" ca="1" si="15"/>
        <v/>
      </c>
      <c r="AJ95" s="87"/>
    </row>
    <row r="96" spans="1:36" ht="15.75" customHeight="1" x14ac:dyDescent="0.2">
      <c r="A96" s="239" t="str">
        <f t="shared" si="10"/>
        <v/>
      </c>
      <c r="B96" s="240" t="str">
        <f t="shared" si="11"/>
        <v/>
      </c>
      <c r="C96" s="218"/>
      <c r="D96" s="219"/>
      <c r="E96" s="218"/>
      <c r="F96" s="218"/>
      <c r="G96" s="211" t="str">
        <f ca="1">IFERROR(INDEX(INDIRECT("'" &amp; 'Warband Sheet'!E$4 &amp; " Equipment'!A$2:A$200"), MATCH(J96, INDIRECT("'" &amp; 'Warband Sheet'!E$4 &amp; " Equipment'!C$2:C$200"), 0)), "")</f>
        <v/>
      </c>
      <c r="H96" s="211" t="str">
        <f ca="1">IFERROR(INDEX(INDIRECT("'" &amp; 'Warband Sheet'!E$4 &amp; " Equipment'!B$2:B$200"), MATCH(J96, INDIRECT("'" &amp; 'Warband Sheet'!E$4 &amp; " Equipment'!C$2:C$200"), 0)), "")</f>
        <v/>
      </c>
      <c r="I96" s="217"/>
      <c r="J96" s="189"/>
      <c r="K96" s="206" t="str">
        <f ca="1">IFERROR(INDEX(INDIRECT("'" &amp; 'Warband Sheet'!E$4 &amp; " Equipment'!D$2:D$200"), MATCH('Reserve Wargear'!J96, INDIRECT("'" &amp; 'Warband Sheet'!E$4 &amp; " Equipment'!C$2:C$200"), 0)), "")</f>
        <v/>
      </c>
      <c r="L96" s="207" t="str">
        <f ca="1">IFERROR(INDEX(INDIRECT("'" &amp; 'Warband Sheet'!E$4 &amp; " Equipment'!E$2:E$200"), MATCH('Reserve Wargear'!J96, INDIRECT("'" &amp; 'Warband Sheet'!E$4 &amp; " Equipment'!C$2:C$200"), 0)), "")</f>
        <v/>
      </c>
      <c r="M96" s="221" t="str">
        <f ca="1">IFERROR(INDEX(INDIRECT("'" &amp; 'Warband Sheet'!E$4 &amp; " Equipment'!F$2:F$200"), MATCH('Reserve Wargear'!J96, INDIRECT("'" &amp; 'Warband Sheet'!E$4 &amp; " Equipment'!C$2:C$200"), 0)), "")</f>
        <v/>
      </c>
      <c r="N96" s="221" t="str">
        <f ca="1">IFERROR(INDEX(INDIRECT("'" &amp; 'Warband Sheet'!E$4 &amp; " Equipment'!G$2:G$200"), MATCH('Reserve Wargear'!J96, INDIRECT("'" &amp; 'Warband Sheet'!E$4 &amp; " Equipment'!C$2:C$200"), 0)), "")</f>
        <v/>
      </c>
      <c r="O96" s="221"/>
      <c r="P96" s="190"/>
      <c r="Q96" s="92"/>
      <c r="R96" s="92"/>
      <c r="Z96" s="89"/>
      <c r="AE96" s="87"/>
      <c r="AF96" s="90" t="str">
        <f t="shared" ca="1" si="12"/>
        <v/>
      </c>
      <c r="AG96" s="90" t="str">
        <f t="shared" ca="1" si="13"/>
        <v/>
      </c>
      <c r="AH96" s="90" t="str">
        <f t="shared" ca="1" si="14"/>
        <v/>
      </c>
      <c r="AI96" s="90" t="str">
        <f t="shared" ca="1" si="15"/>
        <v/>
      </c>
      <c r="AJ96" s="87"/>
    </row>
    <row r="97" spans="1:36" ht="15.75" customHeight="1" x14ac:dyDescent="0.2">
      <c r="A97" s="239" t="str">
        <f t="shared" si="10"/>
        <v/>
      </c>
      <c r="B97" s="240" t="str">
        <f t="shared" si="11"/>
        <v/>
      </c>
      <c r="C97" s="218"/>
      <c r="D97" s="219"/>
      <c r="E97" s="218"/>
      <c r="F97" s="218"/>
      <c r="G97" s="211" t="str">
        <f ca="1">IFERROR(INDEX(INDIRECT("'" &amp; 'Warband Sheet'!E$4 &amp; " Equipment'!A$2:A$200"), MATCH(J97, INDIRECT("'" &amp; 'Warband Sheet'!E$4 &amp; " Equipment'!C$2:C$200"), 0)), "")</f>
        <v/>
      </c>
      <c r="H97" s="211" t="str">
        <f ca="1">IFERROR(INDEX(INDIRECT("'" &amp; 'Warband Sheet'!E$4 &amp; " Equipment'!B$2:B$200"), MATCH(J97, INDIRECT("'" &amp; 'Warband Sheet'!E$4 &amp; " Equipment'!C$2:C$200"), 0)), "")</f>
        <v/>
      </c>
      <c r="I97" s="217"/>
      <c r="J97" s="189"/>
      <c r="K97" s="206" t="str">
        <f ca="1">IFERROR(INDEX(INDIRECT("'" &amp; 'Warband Sheet'!E$4 &amp; " Equipment'!D$2:D$200"), MATCH('Reserve Wargear'!J97, INDIRECT("'" &amp; 'Warband Sheet'!E$4 &amp; " Equipment'!C$2:C$200"), 0)), "")</f>
        <v/>
      </c>
      <c r="L97" s="207" t="str">
        <f ca="1">IFERROR(INDEX(INDIRECT("'" &amp; 'Warband Sheet'!E$4 &amp; " Equipment'!E$2:E$200"), MATCH('Reserve Wargear'!J97, INDIRECT("'" &amp; 'Warband Sheet'!E$4 &amp; " Equipment'!C$2:C$200"), 0)), "")</f>
        <v/>
      </c>
      <c r="M97" s="221" t="str">
        <f ca="1">IFERROR(INDEX(INDIRECT("'" &amp; 'Warband Sheet'!E$4 &amp; " Equipment'!F$2:F$200"), MATCH('Reserve Wargear'!J97, INDIRECT("'" &amp; 'Warband Sheet'!E$4 &amp; " Equipment'!C$2:C$200"), 0)), "")</f>
        <v/>
      </c>
      <c r="N97" s="221" t="str">
        <f ca="1">IFERROR(INDEX(INDIRECT("'" &amp; 'Warband Sheet'!E$4 &amp; " Equipment'!G$2:G$200"), MATCH('Reserve Wargear'!J97, INDIRECT("'" &amp; 'Warband Sheet'!E$4 &amp; " Equipment'!C$2:C$200"), 0)), "")</f>
        <v/>
      </c>
      <c r="O97" s="221"/>
      <c r="P97" s="190"/>
      <c r="Q97" s="92"/>
      <c r="R97" s="92"/>
      <c r="Z97" s="89"/>
      <c r="AE97" s="87"/>
      <c r="AF97" s="90" t="str">
        <f t="shared" ca="1" si="12"/>
        <v/>
      </c>
      <c r="AG97" s="90" t="str">
        <f t="shared" ca="1" si="13"/>
        <v/>
      </c>
      <c r="AH97" s="90" t="str">
        <f t="shared" ca="1" si="14"/>
        <v/>
      </c>
      <c r="AI97" s="90" t="str">
        <f t="shared" ca="1" si="15"/>
        <v/>
      </c>
      <c r="AJ97" s="87"/>
    </row>
    <row r="98" spans="1:36" ht="15.75" customHeight="1" x14ac:dyDescent="0.2">
      <c r="A98" s="239" t="str">
        <f t="shared" si="10"/>
        <v/>
      </c>
      <c r="B98" s="240" t="str">
        <f t="shared" si="11"/>
        <v/>
      </c>
      <c r="C98" s="218"/>
      <c r="D98" s="219"/>
      <c r="E98" s="218"/>
      <c r="F98" s="218"/>
      <c r="G98" s="211" t="str">
        <f ca="1">IFERROR(INDEX(INDIRECT("'" &amp; 'Warband Sheet'!E$4 &amp; " Equipment'!A$2:A$200"), MATCH(J98, INDIRECT("'" &amp; 'Warband Sheet'!E$4 &amp; " Equipment'!C$2:C$200"), 0)), "")</f>
        <v/>
      </c>
      <c r="H98" s="211" t="str">
        <f ca="1">IFERROR(INDEX(INDIRECT("'" &amp; 'Warband Sheet'!E$4 &amp; " Equipment'!B$2:B$200"), MATCH(J98, INDIRECT("'" &amp; 'Warband Sheet'!E$4 &amp; " Equipment'!C$2:C$200"), 0)), "")</f>
        <v/>
      </c>
      <c r="I98" s="217"/>
      <c r="J98" s="189"/>
      <c r="K98" s="206" t="str">
        <f ca="1">IFERROR(INDEX(INDIRECT("'" &amp; 'Warband Sheet'!E$4 &amp; " Equipment'!D$2:D$200"), MATCH('Reserve Wargear'!J98, INDIRECT("'" &amp; 'Warband Sheet'!E$4 &amp; " Equipment'!C$2:C$200"), 0)), "")</f>
        <v/>
      </c>
      <c r="L98" s="207" t="str">
        <f ca="1">IFERROR(INDEX(INDIRECT("'" &amp; 'Warband Sheet'!E$4 &amp; " Equipment'!E$2:E$200"), MATCH('Reserve Wargear'!J98, INDIRECT("'" &amp; 'Warband Sheet'!E$4 &amp; " Equipment'!C$2:C$200"), 0)), "")</f>
        <v/>
      </c>
      <c r="M98" s="221" t="str">
        <f ca="1">IFERROR(INDEX(INDIRECT("'" &amp; 'Warband Sheet'!E$4 &amp; " Equipment'!F$2:F$200"), MATCH('Reserve Wargear'!J98, INDIRECT("'" &amp; 'Warband Sheet'!E$4 &amp; " Equipment'!C$2:C$200"), 0)), "")</f>
        <v/>
      </c>
      <c r="N98" s="221" t="str">
        <f ca="1">IFERROR(INDEX(INDIRECT("'" &amp; 'Warband Sheet'!E$4 &amp; " Equipment'!G$2:G$200"), MATCH('Reserve Wargear'!J98, INDIRECT("'" &amp; 'Warband Sheet'!E$4 &amp; " Equipment'!C$2:C$200"), 0)), "")</f>
        <v/>
      </c>
      <c r="O98" s="221"/>
      <c r="P98" s="190"/>
      <c r="Q98" s="92"/>
      <c r="R98" s="92"/>
      <c r="Z98" s="89"/>
      <c r="AE98" s="87"/>
      <c r="AF98" s="90" t="str">
        <f t="shared" ca="1" si="12"/>
        <v/>
      </c>
      <c r="AG98" s="90" t="str">
        <f t="shared" ca="1" si="13"/>
        <v/>
      </c>
      <c r="AH98" s="90" t="str">
        <f t="shared" ca="1" si="14"/>
        <v/>
      </c>
      <c r="AI98" s="90" t="str">
        <f t="shared" ca="1" si="15"/>
        <v/>
      </c>
      <c r="AJ98" s="87"/>
    </row>
    <row r="99" spans="1:36" ht="15.75" x14ac:dyDescent="0.2">
      <c r="A99" s="239" t="str">
        <f t="shared" si="10"/>
        <v/>
      </c>
      <c r="B99" s="240" t="str">
        <f t="shared" si="11"/>
        <v/>
      </c>
      <c r="C99" s="218"/>
      <c r="D99" s="219"/>
      <c r="E99" s="218"/>
      <c r="F99" s="218"/>
      <c r="G99" s="211" t="str">
        <f ca="1">IFERROR(INDEX(INDIRECT("'" &amp; 'Warband Sheet'!E$4 &amp; " Equipment'!A$2:A$200"), MATCH(J99, INDIRECT("'" &amp; 'Warband Sheet'!E$4 &amp; " Equipment'!C$2:C$200"), 0)), "")</f>
        <v/>
      </c>
      <c r="H99" s="211" t="str">
        <f ca="1">IFERROR(INDEX(INDIRECT("'" &amp; 'Warband Sheet'!E$4 &amp; " Equipment'!B$2:B$200"), MATCH(J99, INDIRECT("'" &amp; 'Warband Sheet'!E$4 &amp; " Equipment'!C$2:C$200"), 0)), "")</f>
        <v/>
      </c>
      <c r="I99" s="217"/>
      <c r="J99" s="189"/>
      <c r="K99" s="206" t="str">
        <f ca="1">IFERROR(INDEX(INDIRECT("'" &amp; 'Warband Sheet'!E$4 &amp; " Equipment'!D$2:D$200"), MATCH('Reserve Wargear'!J99, INDIRECT("'" &amp; 'Warband Sheet'!E$4 &amp; " Equipment'!C$2:C$200"), 0)), "")</f>
        <v/>
      </c>
      <c r="L99" s="207" t="str">
        <f ca="1">IFERROR(INDEX(INDIRECT("'" &amp; 'Warband Sheet'!E$4 &amp; " Equipment'!E$2:E$200"), MATCH('Reserve Wargear'!J99, INDIRECT("'" &amp; 'Warband Sheet'!E$4 &amp; " Equipment'!C$2:C$200"), 0)), "")</f>
        <v/>
      </c>
      <c r="M99" s="221" t="str">
        <f ca="1">IFERROR(INDEX(INDIRECT("'" &amp; 'Warband Sheet'!E$4 &amp; " Equipment'!F$2:F$200"), MATCH('Reserve Wargear'!J99, INDIRECT("'" &amp; 'Warband Sheet'!E$4 &amp; " Equipment'!C$2:C$200"), 0)), "")</f>
        <v/>
      </c>
      <c r="N99" s="221" t="str">
        <f ca="1">IFERROR(INDEX(INDIRECT("'" &amp; 'Warband Sheet'!E$4 &amp; " Equipment'!G$2:G$200"), MATCH('Reserve Wargear'!J99, INDIRECT("'" &amp; 'Warband Sheet'!E$4 &amp; " Equipment'!C$2:C$200"), 0)), "")</f>
        <v/>
      </c>
      <c r="O99" s="221"/>
      <c r="P99" s="190"/>
      <c r="Q99" s="92"/>
      <c r="R99" s="92"/>
      <c r="Z99" s="89"/>
      <c r="AE99" s="87"/>
      <c r="AF99" s="90" t="str">
        <f t="shared" ca="1" si="12"/>
        <v/>
      </c>
      <c r="AG99" s="90" t="str">
        <f t="shared" ca="1" si="13"/>
        <v/>
      </c>
      <c r="AH99" s="90" t="str">
        <f t="shared" ca="1" si="14"/>
        <v/>
      </c>
      <c r="AI99" s="90" t="str">
        <f t="shared" ca="1" si="15"/>
        <v/>
      </c>
      <c r="AJ99" s="87"/>
    </row>
    <row r="100" spans="1:36" ht="15.75" customHeight="1" x14ac:dyDescent="0.2">
      <c r="A100" s="239" t="str">
        <f t="shared" si="10"/>
        <v/>
      </c>
      <c r="B100" s="240" t="str">
        <f t="shared" si="11"/>
        <v/>
      </c>
      <c r="C100" s="218"/>
      <c r="D100" s="219"/>
      <c r="E100" s="218"/>
      <c r="F100" s="218"/>
      <c r="G100" s="211" t="str">
        <f ca="1">IFERROR(INDEX(INDIRECT("'" &amp; 'Warband Sheet'!E$4 &amp; " Equipment'!A$2:A$200"), MATCH(J100, INDIRECT("'" &amp; 'Warband Sheet'!E$4 &amp; " Equipment'!C$2:C$200"), 0)), "")</f>
        <v/>
      </c>
      <c r="H100" s="211" t="str">
        <f ca="1">IFERROR(INDEX(INDIRECT("'" &amp; 'Warband Sheet'!E$4 &amp; " Equipment'!B$2:B$200"), MATCH(J100, INDIRECT("'" &amp; 'Warband Sheet'!E$4 &amp; " Equipment'!C$2:C$200"), 0)), "")</f>
        <v/>
      </c>
      <c r="I100" s="217"/>
      <c r="J100" s="189"/>
      <c r="K100" s="206" t="str">
        <f ca="1">IFERROR(INDEX(INDIRECT("'" &amp; 'Warband Sheet'!E$4 &amp; " Equipment'!D$2:D$200"), MATCH('Reserve Wargear'!J100, INDIRECT("'" &amp; 'Warband Sheet'!E$4 &amp; " Equipment'!C$2:C$200"), 0)), "")</f>
        <v/>
      </c>
      <c r="L100" s="207" t="str">
        <f ca="1">IFERROR(INDEX(INDIRECT("'" &amp; 'Warband Sheet'!E$4 &amp; " Equipment'!E$2:E$200"), MATCH('Reserve Wargear'!J100, INDIRECT("'" &amp; 'Warband Sheet'!E$4 &amp; " Equipment'!C$2:C$200"), 0)), "")</f>
        <v/>
      </c>
      <c r="M100" s="221" t="str">
        <f ca="1">IFERROR(INDEX(INDIRECT("'" &amp; 'Warband Sheet'!E$4 &amp; " Equipment'!F$2:F$200"), MATCH('Reserve Wargear'!J100, INDIRECT("'" &amp; 'Warband Sheet'!E$4 &amp; " Equipment'!C$2:C$200"), 0)), "")</f>
        <v/>
      </c>
      <c r="N100" s="221" t="str">
        <f ca="1">IFERROR(INDEX(INDIRECT("'" &amp; 'Warband Sheet'!E$4 &amp; " Equipment'!G$2:G$200"), MATCH('Reserve Wargear'!J100, INDIRECT("'" &amp; 'Warband Sheet'!E$4 &amp; " Equipment'!C$2:C$200"), 0)), "")</f>
        <v/>
      </c>
      <c r="O100" s="221"/>
      <c r="P100" s="190"/>
      <c r="Q100" s="92"/>
      <c r="R100" s="92"/>
      <c r="Z100" s="89"/>
      <c r="AE100" s="87"/>
      <c r="AF100" s="90" t="str">
        <f t="shared" ca="1" si="12"/>
        <v/>
      </c>
      <c r="AG100" s="90" t="str">
        <f t="shared" ca="1" si="13"/>
        <v/>
      </c>
      <c r="AH100" s="90" t="str">
        <f t="shared" ca="1" si="14"/>
        <v/>
      </c>
      <c r="AI100" s="90" t="str">
        <f t="shared" ca="1" si="15"/>
        <v/>
      </c>
      <c r="AJ100" s="87"/>
    </row>
    <row r="101" spans="1:36" ht="15.75" customHeight="1" x14ac:dyDescent="0.2">
      <c r="A101" s="239" t="str">
        <f t="shared" si="10"/>
        <v/>
      </c>
      <c r="B101" s="240" t="str">
        <f t="shared" si="11"/>
        <v/>
      </c>
      <c r="C101" s="218"/>
      <c r="D101" s="219"/>
      <c r="E101" s="218"/>
      <c r="F101" s="218"/>
      <c r="G101" s="211" t="str">
        <f ca="1">IFERROR(INDEX(INDIRECT("'" &amp; 'Warband Sheet'!E$4 &amp; " Equipment'!A$2:A$200"), MATCH(J101, INDIRECT("'" &amp; 'Warband Sheet'!E$4 &amp; " Equipment'!C$2:C$200"), 0)), "")</f>
        <v/>
      </c>
      <c r="H101" s="211" t="str">
        <f ca="1">IFERROR(INDEX(INDIRECT("'" &amp; 'Warband Sheet'!E$4 &amp; " Equipment'!B$2:B$200"), MATCH(J101, INDIRECT("'" &amp; 'Warband Sheet'!E$4 &amp; " Equipment'!C$2:C$200"), 0)), "")</f>
        <v/>
      </c>
      <c r="I101" s="217"/>
      <c r="J101" s="189"/>
      <c r="K101" s="206" t="str">
        <f ca="1">IFERROR(INDEX(INDIRECT("'" &amp; 'Warband Sheet'!E$4 &amp; " Equipment'!D$2:D$200"), MATCH('Reserve Wargear'!J101, INDIRECT("'" &amp; 'Warband Sheet'!E$4 &amp; " Equipment'!C$2:C$200"), 0)), "")</f>
        <v/>
      </c>
      <c r="L101" s="207" t="str">
        <f ca="1">IFERROR(INDEX(INDIRECT("'" &amp; 'Warband Sheet'!E$4 &amp; " Equipment'!E$2:E$200"), MATCH('Reserve Wargear'!J101, INDIRECT("'" &amp; 'Warband Sheet'!E$4 &amp; " Equipment'!C$2:C$200"), 0)), "")</f>
        <v/>
      </c>
      <c r="M101" s="221" t="str">
        <f ca="1">IFERROR(INDEX(INDIRECT("'" &amp; 'Warband Sheet'!E$4 &amp; " Equipment'!F$2:F$200"), MATCH('Reserve Wargear'!J101, INDIRECT("'" &amp; 'Warband Sheet'!E$4 &amp; " Equipment'!C$2:C$200"), 0)), "")</f>
        <v/>
      </c>
      <c r="N101" s="221" t="str">
        <f ca="1">IFERROR(INDEX(INDIRECT("'" &amp; 'Warband Sheet'!E$4 &amp; " Equipment'!G$2:G$200"), MATCH('Reserve Wargear'!J101, INDIRECT("'" &amp; 'Warband Sheet'!E$4 &amp; " Equipment'!C$2:C$200"), 0)), "")</f>
        <v/>
      </c>
      <c r="O101" s="221"/>
      <c r="P101" s="190"/>
      <c r="Q101" s="92"/>
      <c r="R101" s="92"/>
      <c r="Z101" s="89"/>
      <c r="AE101" s="87"/>
      <c r="AF101" s="90" t="str">
        <f t="shared" ca="1" si="12"/>
        <v/>
      </c>
      <c r="AG101" s="90" t="str">
        <f t="shared" ca="1" si="13"/>
        <v/>
      </c>
      <c r="AH101" s="90" t="str">
        <f t="shared" ca="1" si="14"/>
        <v/>
      </c>
      <c r="AI101" s="90" t="str">
        <f t="shared" ca="1" si="15"/>
        <v/>
      </c>
      <c r="AJ101" s="87"/>
    </row>
    <row r="102" spans="1:36" ht="15.75" customHeight="1" x14ac:dyDescent="0.2">
      <c r="A102" s="239" t="str">
        <f t="shared" si="10"/>
        <v/>
      </c>
      <c r="B102" s="240" t="str">
        <f t="shared" si="11"/>
        <v/>
      </c>
      <c r="C102" s="218"/>
      <c r="D102" s="219"/>
      <c r="E102" s="218"/>
      <c r="F102" s="218"/>
      <c r="G102" s="211" t="str">
        <f ca="1">IFERROR(INDEX(INDIRECT("'" &amp; 'Warband Sheet'!E$4 &amp; " Equipment'!A$2:A$200"), MATCH(J102, INDIRECT("'" &amp; 'Warband Sheet'!E$4 &amp; " Equipment'!C$2:C$200"), 0)), "")</f>
        <v/>
      </c>
      <c r="H102" s="211" t="str">
        <f ca="1">IFERROR(INDEX(INDIRECT("'" &amp; 'Warband Sheet'!E$4 &amp; " Equipment'!B$2:B$200"), MATCH(J102, INDIRECT("'" &amp; 'Warband Sheet'!E$4 &amp; " Equipment'!C$2:C$200"), 0)), "")</f>
        <v/>
      </c>
      <c r="I102" s="217"/>
      <c r="J102" s="189"/>
      <c r="K102" s="206" t="str">
        <f ca="1">IFERROR(INDEX(INDIRECT("'" &amp; 'Warband Sheet'!E$4 &amp; " Equipment'!D$2:D$200"), MATCH('Reserve Wargear'!J102, INDIRECT("'" &amp; 'Warband Sheet'!E$4 &amp; " Equipment'!C$2:C$200"), 0)), "")</f>
        <v/>
      </c>
      <c r="L102" s="207" t="str">
        <f ca="1">IFERROR(INDEX(INDIRECT("'" &amp; 'Warband Sheet'!E$4 &amp; " Equipment'!E$2:E$200"), MATCH('Reserve Wargear'!J102, INDIRECT("'" &amp; 'Warband Sheet'!E$4 &amp; " Equipment'!C$2:C$200"), 0)), "")</f>
        <v/>
      </c>
      <c r="M102" s="221" t="str">
        <f ca="1">IFERROR(INDEX(INDIRECT("'" &amp; 'Warband Sheet'!E$4 &amp; " Equipment'!F$2:F$200"), MATCH('Reserve Wargear'!J102, INDIRECT("'" &amp; 'Warband Sheet'!E$4 &amp; " Equipment'!C$2:C$200"), 0)), "")</f>
        <v/>
      </c>
      <c r="N102" s="221" t="str">
        <f ca="1">IFERROR(INDEX(INDIRECT("'" &amp; 'Warband Sheet'!E$4 &amp; " Equipment'!G$2:G$200"), MATCH('Reserve Wargear'!J102, INDIRECT("'" &amp; 'Warband Sheet'!E$4 &amp; " Equipment'!C$2:C$200"), 0)), "")</f>
        <v/>
      </c>
      <c r="O102" s="221"/>
      <c r="P102" s="190"/>
      <c r="Q102" s="92"/>
      <c r="R102" s="92"/>
      <c r="Z102" s="89"/>
      <c r="AE102" s="87"/>
      <c r="AF102" s="90" t="str">
        <f t="shared" ca="1" si="12"/>
        <v/>
      </c>
      <c r="AG102" s="90" t="str">
        <f t="shared" ca="1" si="13"/>
        <v/>
      </c>
      <c r="AH102" s="90" t="str">
        <f t="shared" ca="1" si="14"/>
        <v/>
      </c>
      <c r="AI102" s="90" t="str">
        <f t="shared" ca="1" si="15"/>
        <v/>
      </c>
      <c r="AJ102" s="87"/>
    </row>
    <row r="103" spans="1:36" ht="15.75" customHeight="1" x14ac:dyDescent="0.2">
      <c r="A103" s="239" t="str">
        <f t="shared" si="10"/>
        <v/>
      </c>
      <c r="B103" s="240" t="str">
        <f t="shared" si="11"/>
        <v/>
      </c>
      <c r="C103" s="218"/>
      <c r="D103" s="219"/>
      <c r="E103" s="218"/>
      <c r="F103" s="218"/>
      <c r="G103" s="211" t="str">
        <f ca="1">IFERROR(INDEX(INDIRECT("'" &amp; 'Warband Sheet'!E$4 &amp; " Equipment'!A$2:A$200"), MATCH(J103, INDIRECT("'" &amp; 'Warband Sheet'!E$4 &amp; " Equipment'!C$2:C$200"), 0)), "")</f>
        <v/>
      </c>
      <c r="H103" s="211" t="str">
        <f ca="1">IFERROR(INDEX(INDIRECT("'" &amp; 'Warband Sheet'!E$4 &amp; " Equipment'!B$2:B$200"), MATCH(J103, INDIRECT("'" &amp; 'Warband Sheet'!E$4 &amp; " Equipment'!C$2:C$200"), 0)), "")</f>
        <v/>
      </c>
      <c r="I103" s="217"/>
      <c r="J103" s="189"/>
      <c r="K103" s="206" t="str">
        <f ca="1">IFERROR(INDEX(INDIRECT("'" &amp; 'Warband Sheet'!E$4 &amp; " Equipment'!D$2:D$200"), MATCH('Reserve Wargear'!J103, INDIRECT("'" &amp; 'Warband Sheet'!E$4 &amp; " Equipment'!C$2:C$200"), 0)), "")</f>
        <v/>
      </c>
      <c r="L103" s="207" t="str">
        <f ca="1">IFERROR(INDEX(INDIRECT("'" &amp; 'Warband Sheet'!E$4 &amp; " Equipment'!E$2:E$200"), MATCH('Reserve Wargear'!J103, INDIRECT("'" &amp; 'Warband Sheet'!E$4 &amp; " Equipment'!C$2:C$200"), 0)), "")</f>
        <v/>
      </c>
      <c r="M103" s="221" t="str">
        <f ca="1">IFERROR(INDEX(INDIRECT("'" &amp; 'Warband Sheet'!E$4 &amp; " Equipment'!F$2:F$200"), MATCH('Reserve Wargear'!J103, INDIRECT("'" &amp; 'Warband Sheet'!E$4 &amp; " Equipment'!C$2:C$200"), 0)), "")</f>
        <v/>
      </c>
      <c r="N103" s="221" t="str">
        <f ca="1">IFERROR(INDEX(INDIRECT("'" &amp; 'Warband Sheet'!E$4 &amp; " Equipment'!G$2:G$200"), MATCH('Reserve Wargear'!J103, INDIRECT("'" &amp; 'Warband Sheet'!E$4 &amp; " Equipment'!C$2:C$200"), 0)), "")</f>
        <v/>
      </c>
      <c r="O103" s="221"/>
      <c r="P103" s="190"/>
      <c r="Q103" s="92"/>
      <c r="R103" s="92"/>
      <c r="Z103" s="89"/>
      <c r="AE103" s="87"/>
      <c r="AF103" s="90" t="str">
        <f t="shared" ca="1" si="12"/>
        <v/>
      </c>
      <c r="AG103" s="90" t="str">
        <f t="shared" ca="1" si="13"/>
        <v/>
      </c>
      <c r="AH103" s="90" t="str">
        <f t="shared" ca="1" si="14"/>
        <v/>
      </c>
      <c r="AI103" s="90" t="str">
        <f t="shared" ca="1" si="15"/>
        <v/>
      </c>
      <c r="AJ103" s="87"/>
    </row>
    <row r="104" spans="1:36" ht="15.75" customHeight="1" x14ac:dyDescent="0.2">
      <c r="A104" s="239" t="str">
        <f t="shared" si="10"/>
        <v/>
      </c>
      <c r="B104" s="240" t="str">
        <f t="shared" si="11"/>
        <v/>
      </c>
      <c r="C104" s="218"/>
      <c r="D104" s="219"/>
      <c r="E104" s="218"/>
      <c r="F104" s="218"/>
      <c r="G104" s="211" t="str">
        <f ca="1">IFERROR(INDEX(INDIRECT("'" &amp; 'Warband Sheet'!E$4 &amp; " Equipment'!A$2:A$200"), MATCH(J104, INDIRECT("'" &amp; 'Warband Sheet'!E$4 &amp; " Equipment'!C$2:C$200"), 0)), "")</f>
        <v/>
      </c>
      <c r="H104" s="211" t="str">
        <f ca="1">IFERROR(INDEX(INDIRECT("'" &amp; 'Warband Sheet'!E$4 &amp; " Equipment'!B$2:B$200"), MATCH(J104, INDIRECT("'" &amp; 'Warband Sheet'!E$4 &amp; " Equipment'!C$2:C$200"), 0)), "")</f>
        <v/>
      </c>
      <c r="I104" s="217"/>
      <c r="J104" s="189"/>
      <c r="K104" s="206" t="str">
        <f ca="1">IFERROR(INDEX(INDIRECT("'" &amp; 'Warband Sheet'!E$4 &amp; " Equipment'!D$2:D$200"), MATCH('Reserve Wargear'!J104, INDIRECT("'" &amp; 'Warband Sheet'!E$4 &amp; " Equipment'!C$2:C$200"), 0)), "")</f>
        <v/>
      </c>
      <c r="L104" s="207" t="str">
        <f ca="1">IFERROR(INDEX(INDIRECT("'" &amp; 'Warband Sheet'!E$4 &amp; " Equipment'!E$2:E$200"), MATCH('Reserve Wargear'!J104, INDIRECT("'" &amp; 'Warband Sheet'!E$4 &amp; " Equipment'!C$2:C$200"), 0)), "")</f>
        <v/>
      </c>
      <c r="M104" s="221" t="str">
        <f ca="1">IFERROR(INDEX(INDIRECT("'" &amp; 'Warband Sheet'!E$4 &amp; " Equipment'!F$2:F$200"), MATCH('Reserve Wargear'!J104, INDIRECT("'" &amp; 'Warband Sheet'!E$4 &amp; " Equipment'!C$2:C$200"), 0)), "")</f>
        <v/>
      </c>
      <c r="N104" s="221" t="str">
        <f ca="1">IFERROR(INDEX(INDIRECT("'" &amp; 'Warband Sheet'!E$4 &amp; " Equipment'!G$2:G$200"), MATCH('Reserve Wargear'!J104, INDIRECT("'" &amp; 'Warband Sheet'!E$4 &amp; " Equipment'!C$2:C$200"), 0)), "")</f>
        <v/>
      </c>
      <c r="O104" s="221"/>
      <c r="P104" s="190"/>
      <c r="Q104" s="92"/>
      <c r="R104" s="92"/>
      <c r="Z104" s="89"/>
      <c r="AE104" s="87"/>
      <c r="AF104" s="90" t="str">
        <f t="shared" ca="1" si="12"/>
        <v/>
      </c>
      <c r="AG104" s="90" t="str">
        <f t="shared" ca="1" si="13"/>
        <v/>
      </c>
      <c r="AH104" s="90" t="str">
        <f t="shared" ca="1" si="14"/>
        <v/>
      </c>
      <c r="AI104" s="90" t="str">
        <f t="shared" ca="1" si="15"/>
        <v/>
      </c>
      <c r="AJ104" s="87"/>
    </row>
    <row r="105" spans="1:36" ht="15.75" customHeight="1" x14ac:dyDescent="0.2">
      <c r="A105" s="239" t="str">
        <f t="shared" si="10"/>
        <v/>
      </c>
      <c r="B105" s="240" t="str">
        <f t="shared" si="11"/>
        <v/>
      </c>
      <c r="C105" s="218"/>
      <c r="D105" s="219"/>
      <c r="E105" s="218"/>
      <c r="F105" s="218"/>
      <c r="G105" s="211" t="str">
        <f ca="1">IFERROR(INDEX(INDIRECT("'" &amp; 'Warband Sheet'!E$4 &amp; " Equipment'!A$2:A$200"), MATCH(J105, INDIRECT("'" &amp; 'Warband Sheet'!E$4 &amp; " Equipment'!C$2:C$200"), 0)), "")</f>
        <v/>
      </c>
      <c r="H105" s="211" t="str">
        <f ca="1">IFERROR(INDEX(INDIRECT("'" &amp; 'Warband Sheet'!E$4 &amp; " Equipment'!B$2:B$200"), MATCH(J105, INDIRECT("'" &amp; 'Warband Sheet'!E$4 &amp; " Equipment'!C$2:C$200"), 0)), "")</f>
        <v/>
      </c>
      <c r="I105" s="217"/>
      <c r="J105" s="189"/>
      <c r="K105" s="206" t="str">
        <f ca="1">IFERROR(INDEX(INDIRECT("'" &amp; 'Warband Sheet'!E$4 &amp; " Equipment'!D$2:D$200"), MATCH('Reserve Wargear'!J105, INDIRECT("'" &amp; 'Warband Sheet'!E$4 &amp; " Equipment'!C$2:C$200"), 0)), "")</f>
        <v/>
      </c>
      <c r="L105" s="207" t="str">
        <f ca="1">IFERROR(INDEX(INDIRECT("'" &amp; 'Warband Sheet'!E$4 &amp; " Equipment'!E$2:E$200"), MATCH('Reserve Wargear'!J105, INDIRECT("'" &amp; 'Warband Sheet'!E$4 &amp; " Equipment'!C$2:C$200"), 0)), "")</f>
        <v/>
      </c>
      <c r="M105" s="221" t="str">
        <f ca="1">IFERROR(INDEX(INDIRECT("'" &amp; 'Warband Sheet'!E$4 &amp; " Equipment'!F$2:F$200"), MATCH('Reserve Wargear'!J105, INDIRECT("'" &amp; 'Warband Sheet'!E$4 &amp; " Equipment'!C$2:C$200"), 0)), "")</f>
        <v/>
      </c>
      <c r="N105" s="221" t="str">
        <f ca="1">IFERROR(INDEX(INDIRECT("'" &amp; 'Warband Sheet'!E$4 &amp; " Equipment'!G$2:G$200"), MATCH('Reserve Wargear'!J105, INDIRECT("'" &amp; 'Warband Sheet'!E$4 &amp; " Equipment'!C$2:C$200"), 0)), "")</f>
        <v/>
      </c>
      <c r="O105" s="221"/>
      <c r="P105" s="190"/>
      <c r="Q105" s="92"/>
      <c r="R105" s="92"/>
      <c r="Z105" s="89"/>
      <c r="AE105" s="87"/>
      <c r="AF105" s="90" t="str">
        <f t="shared" ref="AF105:AF121" ca="1" si="16">IFERROR(SUM(G105*C105),"")</f>
        <v/>
      </c>
      <c r="AG105" s="90" t="str">
        <f t="shared" ref="AG105:AG121" ca="1" si="17">IFERROR(SUM(H105*C105),"")</f>
        <v/>
      </c>
      <c r="AH105" s="90" t="str">
        <f t="shared" ref="AH105:AH121" ca="1" si="18">IFERROR(SUM(G105*F105),"")</f>
        <v/>
      </c>
      <c r="AI105" s="90" t="str">
        <f t="shared" ref="AI105:AI121" ca="1" si="19">IFERROR(SUM(H105*F105),"")</f>
        <v/>
      </c>
      <c r="AJ105" s="87"/>
    </row>
    <row r="106" spans="1:36" ht="15.75" customHeight="1" x14ac:dyDescent="0.2">
      <c r="A106" s="239" t="str">
        <f t="shared" si="10"/>
        <v/>
      </c>
      <c r="B106" s="240" t="str">
        <f t="shared" si="11"/>
        <v/>
      </c>
      <c r="C106" s="218"/>
      <c r="D106" s="219"/>
      <c r="E106" s="218"/>
      <c r="F106" s="218"/>
      <c r="G106" s="211" t="str">
        <f ca="1">IFERROR(INDEX(INDIRECT("'" &amp; 'Warband Sheet'!E$4 &amp; " Equipment'!A$2:A$200"), MATCH(J106, INDIRECT("'" &amp; 'Warband Sheet'!E$4 &amp; " Equipment'!C$2:C$200"), 0)), "")</f>
        <v/>
      </c>
      <c r="H106" s="211" t="str">
        <f ca="1">IFERROR(INDEX(INDIRECT("'" &amp; 'Warband Sheet'!E$4 &amp; " Equipment'!B$2:B$200"), MATCH(J106, INDIRECT("'" &amp; 'Warband Sheet'!E$4 &amp; " Equipment'!C$2:C$200"), 0)), "")</f>
        <v/>
      </c>
      <c r="I106" s="217"/>
      <c r="J106" s="189"/>
      <c r="K106" s="206" t="str">
        <f ca="1">IFERROR(INDEX(INDIRECT("'" &amp; 'Warband Sheet'!E$4 &amp; " Equipment'!D$2:D$200"), MATCH('Reserve Wargear'!J106, INDIRECT("'" &amp; 'Warband Sheet'!E$4 &amp; " Equipment'!C$2:C$200"), 0)), "")</f>
        <v/>
      </c>
      <c r="L106" s="207" t="str">
        <f ca="1">IFERROR(INDEX(INDIRECT("'" &amp; 'Warband Sheet'!E$4 &amp; " Equipment'!E$2:E$200"), MATCH('Reserve Wargear'!J106, INDIRECT("'" &amp; 'Warband Sheet'!E$4 &amp; " Equipment'!C$2:C$200"), 0)), "")</f>
        <v/>
      </c>
      <c r="M106" s="221" t="str">
        <f ca="1">IFERROR(INDEX(INDIRECT("'" &amp; 'Warband Sheet'!E$4 &amp; " Equipment'!F$2:F$200"), MATCH('Reserve Wargear'!J106, INDIRECT("'" &amp; 'Warband Sheet'!E$4 &amp; " Equipment'!C$2:C$200"), 0)), "")</f>
        <v/>
      </c>
      <c r="N106" s="221" t="str">
        <f ca="1">IFERROR(INDEX(INDIRECT("'" &amp; 'Warband Sheet'!E$4 &amp; " Equipment'!G$2:G$200"), MATCH('Reserve Wargear'!J106, INDIRECT("'" &amp; 'Warband Sheet'!E$4 &amp; " Equipment'!C$2:C$200"), 0)), "")</f>
        <v/>
      </c>
      <c r="O106" s="221"/>
      <c r="P106" s="190"/>
      <c r="Q106" s="92"/>
      <c r="R106" s="92"/>
      <c r="Z106" s="89"/>
      <c r="AE106" s="87"/>
      <c r="AF106" s="90" t="str">
        <f t="shared" ca="1" si="16"/>
        <v/>
      </c>
      <c r="AG106" s="90" t="str">
        <f t="shared" ca="1" si="17"/>
        <v/>
      </c>
      <c r="AH106" s="90" t="str">
        <f t="shared" ca="1" si="18"/>
        <v/>
      </c>
      <c r="AI106" s="90" t="str">
        <f t="shared" ca="1" si="19"/>
        <v/>
      </c>
      <c r="AJ106" s="87"/>
    </row>
    <row r="107" spans="1:36" ht="15.75" customHeight="1" x14ac:dyDescent="0.2">
      <c r="A107" s="239" t="str">
        <f t="shared" si="10"/>
        <v/>
      </c>
      <c r="B107" s="240" t="str">
        <f t="shared" si="11"/>
        <v/>
      </c>
      <c r="C107" s="218"/>
      <c r="D107" s="219"/>
      <c r="E107" s="218"/>
      <c r="F107" s="218"/>
      <c r="G107" s="211" t="str">
        <f ca="1">IFERROR(INDEX(INDIRECT("'" &amp; 'Warband Sheet'!E$4 &amp; " Equipment'!A$2:A$200"), MATCH(J107, INDIRECT("'" &amp; 'Warband Sheet'!E$4 &amp; " Equipment'!C$2:C$200"), 0)), "")</f>
        <v/>
      </c>
      <c r="H107" s="211" t="str">
        <f ca="1">IFERROR(INDEX(INDIRECT("'" &amp; 'Warband Sheet'!E$4 &amp; " Equipment'!B$2:B$200"), MATCH(J107, INDIRECT("'" &amp; 'Warband Sheet'!E$4 &amp; " Equipment'!C$2:C$200"), 0)), "")</f>
        <v/>
      </c>
      <c r="I107" s="217"/>
      <c r="J107" s="189"/>
      <c r="K107" s="206" t="str">
        <f ca="1">IFERROR(INDEX(INDIRECT("'" &amp; 'Warband Sheet'!E$4 &amp; " Equipment'!D$2:D$200"), MATCH('Reserve Wargear'!J107, INDIRECT("'" &amp; 'Warband Sheet'!E$4 &amp; " Equipment'!C$2:C$200"), 0)), "")</f>
        <v/>
      </c>
      <c r="L107" s="207" t="str">
        <f ca="1">IFERROR(INDEX(INDIRECT("'" &amp; 'Warband Sheet'!E$4 &amp; " Equipment'!E$2:E$200"), MATCH('Reserve Wargear'!J107, INDIRECT("'" &amp; 'Warband Sheet'!E$4 &amp; " Equipment'!C$2:C$200"), 0)), "")</f>
        <v/>
      </c>
      <c r="M107" s="221" t="str">
        <f ca="1">IFERROR(INDEX(INDIRECT("'" &amp; 'Warband Sheet'!E$4 &amp; " Equipment'!F$2:F$200"), MATCH('Reserve Wargear'!J107, INDIRECT("'" &amp; 'Warband Sheet'!E$4 &amp; " Equipment'!C$2:C$200"), 0)), "")</f>
        <v/>
      </c>
      <c r="N107" s="221" t="str">
        <f ca="1">IFERROR(INDEX(INDIRECT("'" &amp; 'Warband Sheet'!E$4 &amp; " Equipment'!G$2:G$200"), MATCH('Reserve Wargear'!J107, INDIRECT("'" &amp; 'Warband Sheet'!E$4 &amp; " Equipment'!C$2:C$200"), 0)), "")</f>
        <v/>
      </c>
      <c r="O107" s="221"/>
      <c r="P107" s="190"/>
      <c r="Q107" s="92"/>
      <c r="R107" s="92"/>
      <c r="Z107" s="89"/>
      <c r="AE107" s="87"/>
      <c r="AF107" s="90" t="str">
        <f t="shared" ca="1" si="16"/>
        <v/>
      </c>
      <c r="AG107" s="90" t="str">
        <f t="shared" ca="1" si="17"/>
        <v/>
      </c>
      <c r="AH107" s="90" t="str">
        <f t="shared" ca="1" si="18"/>
        <v/>
      </c>
      <c r="AI107" s="90" t="str">
        <f t="shared" ca="1" si="19"/>
        <v/>
      </c>
      <c r="AJ107" s="87"/>
    </row>
    <row r="108" spans="1:36" ht="15.75" customHeight="1" x14ac:dyDescent="0.2">
      <c r="A108" s="239" t="str">
        <f t="shared" si="10"/>
        <v/>
      </c>
      <c r="B108" s="240" t="str">
        <f t="shared" si="11"/>
        <v/>
      </c>
      <c r="C108" s="218"/>
      <c r="D108" s="219"/>
      <c r="E108" s="218"/>
      <c r="F108" s="218"/>
      <c r="G108" s="211" t="str">
        <f ca="1">IFERROR(INDEX(INDIRECT("'" &amp; 'Warband Sheet'!E$4 &amp; " Equipment'!A$2:A$200"), MATCH(J108, INDIRECT("'" &amp; 'Warband Sheet'!E$4 &amp; " Equipment'!C$2:C$200"), 0)), "")</f>
        <v/>
      </c>
      <c r="H108" s="211" t="str">
        <f ca="1">IFERROR(INDEX(INDIRECT("'" &amp; 'Warband Sheet'!E$4 &amp; " Equipment'!B$2:B$200"), MATCH(J108, INDIRECT("'" &amp; 'Warband Sheet'!E$4 &amp; " Equipment'!C$2:C$200"), 0)), "")</f>
        <v/>
      </c>
      <c r="I108" s="217"/>
      <c r="J108" s="189"/>
      <c r="K108" s="206" t="str">
        <f ca="1">IFERROR(INDEX(INDIRECT("'" &amp; 'Warband Sheet'!E$4 &amp; " Equipment'!D$2:D$200"), MATCH('Reserve Wargear'!J108, INDIRECT("'" &amp; 'Warband Sheet'!E$4 &amp; " Equipment'!C$2:C$200"), 0)), "")</f>
        <v/>
      </c>
      <c r="L108" s="207" t="str">
        <f ca="1">IFERROR(INDEX(INDIRECT("'" &amp; 'Warband Sheet'!E$4 &amp; " Equipment'!E$2:E$200"), MATCH('Reserve Wargear'!J108, INDIRECT("'" &amp; 'Warband Sheet'!E$4 &amp; " Equipment'!C$2:C$200"), 0)), "")</f>
        <v/>
      </c>
      <c r="M108" s="221" t="str">
        <f ca="1">IFERROR(INDEX(INDIRECT("'" &amp; 'Warband Sheet'!E$4 &amp; " Equipment'!F$2:F$200"), MATCH('Reserve Wargear'!J108, INDIRECT("'" &amp; 'Warband Sheet'!E$4 &amp; " Equipment'!C$2:C$200"), 0)), "")</f>
        <v/>
      </c>
      <c r="N108" s="221" t="str">
        <f ca="1">IFERROR(INDEX(INDIRECT("'" &amp; 'Warband Sheet'!E$4 &amp; " Equipment'!G$2:G$200"), MATCH('Reserve Wargear'!J108, INDIRECT("'" &amp; 'Warband Sheet'!E$4 &amp; " Equipment'!C$2:C$200"), 0)), "")</f>
        <v/>
      </c>
      <c r="O108" s="221"/>
      <c r="P108" s="190"/>
      <c r="Q108" s="92"/>
      <c r="R108" s="92"/>
      <c r="Z108" s="89"/>
      <c r="AE108" s="87"/>
      <c r="AF108" s="90" t="str">
        <f t="shared" ca="1" si="16"/>
        <v/>
      </c>
      <c r="AG108" s="90" t="str">
        <f t="shared" ca="1" si="17"/>
        <v/>
      </c>
      <c r="AH108" s="90" t="str">
        <f t="shared" ca="1" si="18"/>
        <v/>
      </c>
      <c r="AI108" s="90" t="str">
        <f t="shared" ca="1" si="19"/>
        <v/>
      </c>
      <c r="AJ108" s="87"/>
    </row>
    <row r="109" spans="1:36" ht="15.75" customHeight="1" x14ac:dyDescent="0.2">
      <c r="A109" s="239" t="str">
        <f t="shared" si="10"/>
        <v/>
      </c>
      <c r="B109" s="240" t="str">
        <f t="shared" si="11"/>
        <v/>
      </c>
      <c r="C109" s="218"/>
      <c r="D109" s="219"/>
      <c r="E109" s="218"/>
      <c r="F109" s="218"/>
      <c r="G109" s="211" t="str">
        <f ca="1">IFERROR(INDEX(INDIRECT("'" &amp; 'Warband Sheet'!E$4 &amp; " Equipment'!A$2:A$200"), MATCH(J109, INDIRECT("'" &amp; 'Warband Sheet'!E$4 &amp; " Equipment'!C$2:C$200"), 0)), "")</f>
        <v/>
      </c>
      <c r="H109" s="211" t="str">
        <f ca="1">IFERROR(INDEX(INDIRECT("'" &amp; 'Warband Sheet'!E$4 &amp; " Equipment'!B$2:B$200"), MATCH(J109, INDIRECT("'" &amp; 'Warband Sheet'!E$4 &amp; " Equipment'!C$2:C$200"), 0)), "")</f>
        <v/>
      </c>
      <c r="I109" s="217"/>
      <c r="J109" s="189"/>
      <c r="K109" s="206" t="str">
        <f ca="1">IFERROR(INDEX(INDIRECT("'" &amp; 'Warband Sheet'!E$4 &amp; " Equipment'!D$2:D$200"), MATCH('Reserve Wargear'!J109, INDIRECT("'" &amp; 'Warband Sheet'!E$4 &amp; " Equipment'!C$2:C$200"), 0)), "")</f>
        <v/>
      </c>
      <c r="L109" s="207" t="str">
        <f ca="1">IFERROR(INDEX(INDIRECT("'" &amp; 'Warband Sheet'!E$4 &amp; " Equipment'!E$2:E$200"), MATCH('Reserve Wargear'!J109, INDIRECT("'" &amp; 'Warband Sheet'!E$4 &amp; " Equipment'!C$2:C$200"), 0)), "")</f>
        <v/>
      </c>
      <c r="M109" s="221" t="str">
        <f ca="1">IFERROR(INDEX(INDIRECT("'" &amp; 'Warband Sheet'!E$4 &amp; " Equipment'!F$2:F$200"), MATCH('Reserve Wargear'!J109, INDIRECT("'" &amp; 'Warband Sheet'!E$4 &amp; " Equipment'!C$2:C$200"), 0)), "")</f>
        <v/>
      </c>
      <c r="N109" s="221" t="str">
        <f ca="1">IFERROR(INDEX(INDIRECT("'" &amp; 'Warband Sheet'!E$4 &amp; " Equipment'!G$2:G$200"), MATCH('Reserve Wargear'!J109, INDIRECT("'" &amp; 'Warband Sheet'!E$4 &amp; " Equipment'!C$2:C$200"), 0)), "")</f>
        <v/>
      </c>
      <c r="O109" s="221"/>
      <c r="P109" s="190"/>
      <c r="Q109" s="92"/>
      <c r="R109" s="92"/>
      <c r="Z109" s="89"/>
      <c r="AE109" s="87"/>
      <c r="AF109" s="90" t="str">
        <f t="shared" ca="1" si="16"/>
        <v/>
      </c>
      <c r="AG109" s="90" t="str">
        <f t="shared" ca="1" si="17"/>
        <v/>
      </c>
      <c r="AH109" s="90" t="str">
        <f t="shared" ca="1" si="18"/>
        <v/>
      </c>
      <c r="AI109" s="90" t="str">
        <f t="shared" ca="1" si="19"/>
        <v/>
      </c>
      <c r="AJ109" s="87"/>
    </row>
    <row r="110" spans="1:36" ht="15.75" customHeight="1" x14ac:dyDescent="0.2">
      <c r="A110" s="239" t="str">
        <f t="shared" si="10"/>
        <v/>
      </c>
      <c r="B110" s="240" t="str">
        <f t="shared" si="11"/>
        <v/>
      </c>
      <c r="C110" s="218"/>
      <c r="D110" s="219"/>
      <c r="E110" s="218"/>
      <c r="F110" s="218"/>
      <c r="G110" s="211" t="str">
        <f ca="1">IFERROR(INDEX(INDIRECT("'" &amp; 'Warband Sheet'!E$4 &amp; " Equipment'!A$2:A$200"), MATCH(J110, INDIRECT("'" &amp; 'Warband Sheet'!E$4 &amp; " Equipment'!C$2:C$200"), 0)), "")</f>
        <v/>
      </c>
      <c r="H110" s="211" t="str">
        <f ca="1">IFERROR(INDEX(INDIRECT("'" &amp; 'Warband Sheet'!E$4 &amp; " Equipment'!B$2:B$200"), MATCH(J110, INDIRECT("'" &amp; 'Warband Sheet'!E$4 &amp; " Equipment'!C$2:C$200"), 0)), "")</f>
        <v/>
      </c>
      <c r="I110" s="217"/>
      <c r="J110" s="189"/>
      <c r="K110" s="206" t="str">
        <f ca="1">IFERROR(INDEX(INDIRECT("'" &amp; 'Warband Sheet'!E$4 &amp; " Equipment'!D$2:D$200"), MATCH('Reserve Wargear'!J110, INDIRECT("'" &amp; 'Warband Sheet'!E$4 &amp; " Equipment'!C$2:C$200"), 0)), "")</f>
        <v/>
      </c>
      <c r="L110" s="207" t="str">
        <f ca="1">IFERROR(INDEX(INDIRECT("'" &amp; 'Warband Sheet'!E$4 &amp; " Equipment'!E$2:E$200"), MATCH('Reserve Wargear'!J110, INDIRECT("'" &amp; 'Warband Sheet'!E$4 &amp; " Equipment'!C$2:C$200"), 0)), "")</f>
        <v/>
      </c>
      <c r="M110" s="221" t="str">
        <f ca="1">IFERROR(INDEX(INDIRECT("'" &amp; 'Warband Sheet'!E$4 &amp; " Equipment'!F$2:F$200"), MATCH('Reserve Wargear'!J110, INDIRECT("'" &amp; 'Warband Sheet'!E$4 &amp; " Equipment'!C$2:C$200"), 0)), "")</f>
        <v/>
      </c>
      <c r="N110" s="221" t="str">
        <f ca="1">IFERROR(INDEX(INDIRECT("'" &amp; 'Warband Sheet'!E$4 &amp; " Equipment'!G$2:G$200"), MATCH('Reserve Wargear'!J110, INDIRECT("'" &amp; 'Warband Sheet'!E$4 &amp; " Equipment'!C$2:C$200"), 0)), "")</f>
        <v/>
      </c>
      <c r="O110" s="221"/>
      <c r="P110" s="190"/>
      <c r="Q110" s="92"/>
      <c r="R110" s="92"/>
      <c r="Z110" s="89"/>
      <c r="AE110" s="87"/>
      <c r="AF110" s="90" t="str">
        <f t="shared" ca="1" si="16"/>
        <v/>
      </c>
      <c r="AG110" s="90" t="str">
        <f t="shared" ca="1" si="17"/>
        <v/>
      </c>
      <c r="AH110" s="90" t="str">
        <f t="shared" ca="1" si="18"/>
        <v/>
      </c>
      <c r="AI110" s="90" t="str">
        <f t="shared" ca="1" si="19"/>
        <v/>
      </c>
      <c r="AJ110" s="87"/>
    </row>
    <row r="111" spans="1:36" ht="15.75" customHeight="1" x14ac:dyDescent="0.2">
      <c r="A111" s="239" t="str">
        <f t="shared" si="10"/>
        <v/>
      </c>
      <c r="B111" s="240" t="str">
        <f t="shared" si="11"/>
        <v/>
      </c>
      <c r="C111" s="218"/>
      <c r="D111" s="219"/>
      <c r="E111" s="218"/>
      <c r="F111" s="218"/>
      <c r="G111" s="211" t="str">
        <f ca="1">IFERROR(INDEX(INDIRECT("'" &amp; 'Warband Sheet'!E$4 &amp; " Equipment'!A$2:A$200"), MATCH(J111, INDIRECT("'" &amp; 'Warband Sheet'!E$4 &amp; " Equipment'!C$2:C$200"), 0)), "")</f>
        <v/>
      </c>
      <c r="H111" s="211" t="str">
        <f ca="1">IFERROR(INDEX(INDIRECT("'" &amp; 'Warband Sheet'!E$4 &amp; " Equipment'!B$2:B$200"), MATCH(J111, INDIRECT("'" &amp; 'Warband Sheet'!E$4 &amp; " Equipment'!C$2:C$200"), 0)), "")</f>
        <v/>
      </c>
      <c r="I111" s="217"/>
      <c r="J111" s="189"/>
      <c r="K111" s="206" t="str">
        <f ca="1">IFERROR(INDEX(INDIRECT("'" &amp; 'Warband Sheet'!E$4 &amp; " Equipment'!D$2:D$200"), MATCH('Reserve Wargear'!J111, INDIRECT("'" &amp; 'Warband Sheet'!E$4 &amp; " Equipment'!C$2:C$200"), 0)), "")</f>
        <v/>
      </c>
      <c r="L111" s="207" t="str">
        <f ca="1">IFERROR(INDEX(INDIRECT("'" &amp; 'Warband Sheet'!E$4 &amp; " Equipment'!E$2:E$200"), MATCH('Reserve Wargear'!J111, INDIRECT("'" &amp; 'Warband Sheet'!E$4 &amp; " Equipment'!C$2:C$200"), 0)), "")</f>
        <v/>
      </c>
      <c r="M111" s="221" t="str">
        <f ca="1">IFERROR(INDEX(INDIRECT("'" &amp; 'Warband Sheet'!E$4 &amp; " Equipment'!F$2:F$200"), MATCH('Reserve Wargear'!J111, INDIRECT("'" &amp; 'Warband Sheet'!E$4 &amp; " Equipment'!C$2:C$200"), 0)), "")</f>
        <v/>
      </c>
      <c r="N111" s="221" t="str">
        <f ca="1">IFERROR(INDEX(INDIRECT("'" &amp; 'Warband Sheet'!E$4 &amp; " Equipment'!G$2:G$200"), MATCH('Reserve Wargear'!J111, INDIRECT("'" &amp; 'Warband Sheet'!E$4 &amp; " Equipment'!C$2:C$200"), 0)), "")</f>
        <v/>
      </c>
      <c r="O111" s="221"/>
      <c r="P111" s="190"/>
      <c r="Q111" s="92"/>
      <c r="R111" s="92"/>
      <c r="Z111" s="89"/>
      <c r="AE111" s="87"/>
      <c r="AF111" s="90" t="str">
        <f t="shared" ca="1" si="16"/>
        <v/>
      </c>
      <c r="AG111" s="90" t="str">
        <f t="shared" ca="1" si="17"/>
        <v/>
      </c>
      <c r="AH111" s="90" t="str">
        <f t="shared" ca="1" si="18"/>
        <v/>
      </c>
      <c r="AI111" s="90" t="str">
        <f t="shared" ca="1" si="19"/>
        <v/>
      </c>
      <c r="AJ111" s="87"/>
    </row>
    <row r="112" spans="1:36" ht="15.75" customHeight="1" x14ac:dyDescent="0.2">
      <c r="A112" s="239" t="str">
        <f t="shared" si="10"/>
        <v/>
      </c>
      <c r="B112" s="240" t="str">
        <f t="shared" si="11"/>
        <v/>
      </c>
      <c r="C112" s="218"/>
      <c r="D112" s="219"/>
      <c r="E112" s="218"/>
      <c r="F112" s="218"/>
      <c r="G112" s="211" t="str">
        <f ca="1">IFERROR(INDEX(INDIRECT("'" &amp; 'Warband Sheet'!E$4 &amp; " Equipment'!A$2:A$200"), MATCH(J112, INDIRECT("'" &amp; 'Warband Sheet'!E$4 &amp; " Equipment'!C$2:C$200"), 0)), "")</f>
        <v/>
      </c>
      <c r="H112" s="211" t="str">
        <f ca="1">IFERROR(INDEX(INDIRECT("'" &amp; 'Warband Sheet'!E$4 &amp; " Equipment'!B$2:B$200"), MATCH(J112, INDIRECT("'" &amp; 'Warband Sheet'!E$4 &amp; " Equipment'!C$2:C$200"), 0)), "")</f>
        <v/>
      </c>
      <c r="I112" s="217"/>
      <c r="J112" s="189"/>
      <c r="K112" s="206" t="str">
        <f ca="1">IFERROR(INDEX(INDIRECT("'" &amp; 'Warband Sheet'!E$4 &amp; " Equipment'!D$2:D$200"), MATCH('Reserve Wargear'!J112, INDIRECT("'" &amp; 'Warband Sheet'!E$4 &amp; " Equipment'!C$2:C$200"), 0)), "")</f>
        <v/>
      </c>
      <c r="L112" s="207" t="str">
        <f ca="1">IFERROR(INDEX(INDIRECT("'" &amp; 'Warband Sheet'!E$4 &amp; " Equipment'!E$2:E$200"), MATCH('Reserve Wargear'!J112, INDIRECT("'" &amp; 'Warband Sheet'!E$4 &amp; " Equipment'!C$2:C$200"), 0)), "")</f>
        <v/>
      </c>
      <c r="M112" s="221" t="str">
        <f ca="1">IFERROR(INDEX(INDIRECT("'" &amp; 'Warband Sheet'!E$4 &amp; " Equipment'!F$2:F$200"), MATCH('Reserve Wargear'!J112, INDIRECT("'" &amp; 'Warband Sheet'!E$4 &amp; " Equipment'!C$2:C$200"), 0)), "")</f>
        <v/>
      </c>
      <c r="N112" s="221" t="str">
        <f ca="1">IFERROR(INDEX(INDIRECT("'" &amp; 'Warband Sheet'!E$4 &amp; " Equipment'!G$2:G$200"), MATCH('Reserve Wargear'!J112, INDIRECT("'" &amp; 'Warband Sheet'!E$4 &amp; " Equipment'!C$2:C$200"), 0)), "")</f>
        <v/>
      </c>
      <c r="O112" s="221"/>
      <c r="P112" s="190"/>
      <c r="Q112" s="92"/>
      <c r="R112" s="92"/>
      <c r="Z112" s="89"/>
      <c r="AE112" s="87"/>
      <c r="AF112" s="90" t="str">
        <f t="shared" ca="1" si="16"/>
        <v/>
      </c>
      <c r="AG112" s="90" t="str">
        <f t="shared" ca="1" si="17"/>
        <v/>
      </c>
      <c r="AH112" s="90" t="str">
        <f t="shared" ca="1" si="18"/>
        <v/>
      </c>
      <c r="AI112" s="90" t="str">
        <f t="shared" ca="1" si="19"/>
        <v/>
      </c>
      <c r="AJ112" s="87"/>
    </row>
    <row r="113" spans="1:36" ht="15.75" customHeight="1" x14ac:dyDescent="0.2">
      <c r="A113" s="239" t="str">
        <f t="shared" si="10"/>
        <v/>
      </c>
      <c r="B113" s="240" t="str">
        <f t="shared" si="11"/>
        <v/>
      </c>
      <c r="C113" s="218"/>
      <c r="D113" s="219"/>
      <c r="E113" s="218"/>
      <c r="F113" s="218"/>
      <c r="G113" s="211" t="str">
        <f ca="1">IFERROR(INDEX(INDIRECT("'" &amp; 'Warband Sheet'!E$4 &amp; " Equipment'!A$2:A$200"), MATCH(J113, INDIRECT("'" &amp; 'Warband Sheet'!E$4 &amp; " Equipment'!C$2:C$200"), 0)), "")</f>
        <v/>
      </c>
      <c r="H113" s="211" t="str">
        <f ca="1">IFERROR(INDEX(INDIRECT("'" &amp; 'Warband Sheet'!E$4 &amp; " Equipment'!B$2:B$200"), MATCH(J113, INDIRECT("'" &amp; 'Warband Sheet'!E$4 &amp; " Equipment'!C$2:C$200"), 0)), "")</f>
        <v/>
      </c>
      <c r="I113" s="217"/>
      <c r="J113" s="189"/>
      <c r="K113" s="206" t="str">
        <f ca="1">IFERROR(INDEX(INDIRECT("'" &amp; 'Warband Sheet'!E$4 &amp; " Equipment'!D$2:D$200"), MATCH('Reserve Wargear'!J113, INDIRECT("'" &amp; 'Warband Sheet'!E$4 &amp; " Equipment'!C$2:C$200"), 0)), "")</f>
        <v/>
      </c>
      <c r="L113" s="207" t="str">
        <f ca="1">IFERROR(INDEX(INDIRECT("'" &amp; 'Warband Sheet'!E$4 &amp; " Equipment'!E$2:E$200"), MATCH('Reserve Wargear'!J113, INDIRECT("'" &amp; 'Warband Sheet'!E$4 &amp; " Equipment'!C$2:C$200"), 0)), "")</f>
        <v/>
      </c>
      <c r="M113" s="221" t="str">
        <f ca="1">IFERROR(INDEX(INDIRECT("'" &amp; 'Warband Sheet'!E$4 &amp; " Equipment'!F$2:F$200"), MATCH('Reserve Wargear'!J113, INDIRECT("'" &amp; 'Warband Sheet'!E$4 &amp; " Equipment'!C$2:C$200"), 0)), "")</f>
        <v/>
      </c>
      <c r="N113" s="221" t="str">
        <f ca="1">IFERROR(INDEX(INDIRECT("'" &amp; 'Warband Sheet'!E$4 &amp; " Equipment'!G$2:G$200"), MATCH('Reserve Wargear'!J113, INDIRECT("'" &amp; 'Warband Sheet'!E$4 &amp; " Equipment'!C$2:C$200"), 0)), "")</f>
        <v/>
      </c>
      <c r="O113" s="221"/>
      <c r="P113" s="190"/>
      <c r="Q113" s="92"/>
      <c r="R113" s="92"/>
      <c r="Z113" s="89"/>
      <c r="AE113" s="87"/>
      <c r="AF113" s="90" t="str">
        <f t="shared" ca="1" si="16"/>
        <v/>
      </c>
      <c r="AG113" s="90" t="str">
        <f t="shared" ca="1" si="17"/>
        <v/>
      </c>
      <c r="AH113" s="90" t="str">
        <f t="shared" ca="1" si="18"/>
        <v/>
      </c>
      <c r="AI113" s="90" t="str">
        <f t="shared" ca="1" si="19"/>
        <v/>
      </c>
      <c r="AJ113" s="87"/>
    </row>
    <row r="114" spans="1:36" ht="15.75" customHeight="1" x14ac:dyDescent="0.2">
      <c r="A114" s="239" t="str">
        <f t="shared" si="10"/>
        <v/>
      </c>
      <c r="B114" s="240" t="str">
        <f t="shared" si="11"/>
        <v/>
      </c>
      <c r="C114" s="218"/>
      <c r="D114" s="219"/>
      <c r="E114" s="218"/>
      <c r="F114" s="218"/>
      <c r="G114" s="211" t="str">
        <f ca="1">IFERROR(INDEX(INDIRECT("'" &amp; 'Warband Sheet'!E$4 &amp; " Equipment'!A$2:A$200"), MATCH(J114, INDIRECT("'" &amp; 'Warband Sheet'!E$4 &amp; " Equipment'!C$2:C$200"), 0)), "")</f>
        <v/>
      </c>
      <c r="H114" s="211" t="str">
        <f ca="1">IFERROR(INDEX(INDIRECT("'" &amp; 'Warband Sheet'!E$4 &amp; " Equipment'!B$2:B$200"), MATCH(J114, INDIRECT("'" &amp; 'Warband Sheet'!E$4 &amp; " Equipment'!C$2:C$200"), 0)), "")</f>
        <v/>
      </c>
      <c r="I114" s="217"/>
      <c r="J114" s="189"/>
      <c r="K114" s="206" t="str">
        <f ca="1">IFERROR(INDEX(INDIRECT("'" &amp; 'Warband Sheet'!E$4 &amp; " Equipment'!D$2:D$200"), MATCH('Reserve Wargear'!J114, INDIRECT("'" &amp; 'Warband Sheet'!E$4 &amp; " Equipment'!C$2:C$200"), 0)), "")</f>
        <v/>
      </c>
      <c r="L114" s="207" t="str">
        <f ca="1">IFERROR(INDEX(INDIRECT("'" &amp; 'Warband Sheet'!E$4 &amp; " Equipment'!E$2:E$200"), MATCH('Reserve Wargear'!J114, INDIRECT("'" &amp; 'Warband Sheet'!E$4 &amp; " Equipment'!C$2:C$200"), 0)), "")</f>
        <v/>
      </c>
      <c r="M114" s="221" t="str">
        <f ca="1">IFERROR(INDEX(INDIRECT("'" &amp; 'Warband Sheet'!E$4 &amp; " Equipment'!F$2:F$200"), MATCH('Reserve Wargear'!J114, INDIRECT("'" &amp; 'Warband Sheet'!E$4 &amp; " Equipment'!C$2:C$200"), 0)), "")</f>
        <v/>
      </c>
      <c r="N114" s="221" t="str">
        <f ca="1">IFERROR(INDEX(INDIRECT("'" &amp; 'Warband Sheet'!E$4 &amp; " Equipment'!G$2:G$200"), MATCH('Reserve Wargear'!J114, INDIRECT("'" &amp; 'Warband Sheet'!E$4 &amp; " Equipment'!C$2:C$200"), 0)), "")</f>
        <v/>
      </c>
      <c r="O114" s="221"/>
      <c r="P114" s="190"/>
      <c r="Q114" s="92"/>
      <c r="R114" s="92"/>
      <c r="Z114" s="89"/>
      <c r="AE114" s="87"/>
      <c r="AF114" s="90" t="str">
        <f t="shared" ca="1" si="16"/>
        <v/>
      </c>
      <c r="AG114" s="90" t="str">
        <f t="shared" ca="1" si="17"/>
        <v/>
      </c>
      <c r="AH114" s="90" t="str">
        <f t="shared" ca="1" si="18"/>
        <v/>
      </c>
      <c r="AI114" s="90" t="str">
        <f t="shared" ca="1" si="19"/>
        <v/>
      </c>
      <c r="AJ114" s="87"/>
    </row>
    <row r="115" spans="1:36" ht="15.75" customHeight="1" x14ac:dyDescent="0.2">
      <c r="A115" s="239" t="str">
        <f t="shared" si="10"/>
        <v/>
      </c>
      <c r="B115" s="240" t="str">
        <f t="shared" si="11"/>
        <v/>
      </c>
      <c r="C115" s="218"/>
      <c r="D115" s="219"/>
      <c r="E115" s="218"/>
      <c r="F115" s="218"/>
      <c r="G115" s="211" t="str">
        <f ca="1">IFERROR(INDEX(INDIRECT("'" &amp; 'Warband Sheet'!E$4 &amp; " Equipment'!A$2:A$200"), MATCH(J115, INDIRECT("'" &amp; 'Warband Sheet'!E$4 &amp; " Equipment'!C$2:C$200"), 0)), "")</f>
        <v/>
      </c>
      <c r="H115" s="211" t="str">
        <f ca="1">IFERROR(INDEX(INDIRECT("'" &amp; 'Warband Sheet'!E$4 &amp; " Equipment'!B$2:B$200"), MATCH(J115, INDIRECT("'" &amp; 'Warband Sheet'!E$4 &amp; " Equipment'!C$2:C$200"), 0)), "")</f>
        <v/>
      </c>
      <c r="I115" s="217"/>
      <c r="J115" s="189"/>
      <c r="K115" s="206" t="str">
        <f ca="1">IFERROR(INDEX(INDIRECT("'" &amp; 'Warband Sheet'!E$4 &amp; " Equipment'!D$2:D$200"), MATCH('Reserve Wargear'!J115, INDIRECT("'" &amp; 'Warband Sheet'!E$4 &amp; " Equipment'!C$2:C$200"), 0)), "")</f>
        <v/>
      </c>
      <c r="L115" s="207" t="str">
        <f ca="1">IFERROR(INDEX(INDIRECT("'" &amp; 'Warband Sheet'!E$4 &amp; " Equipment'!E$2:E$200"), MATCH('Reserve Wargear'!J115, INDIRECT("'" &amp; 'Warband Sheet'!E$4 &amp; " Equipment'!C$2:C$200"), 0)), "")</f>
        <v/>
      </c>
      <c r="M115" s="221" t="str">
        <f ca="1">IFERROR(INDEX(INDIRECT("'" &amp; 'Warband Sheet'!E$4 &amp; " Equipment'!F$2:F$200"), MATCH('Reserve Wargear'!J115, INDIRECT("'" &amp; 'Warband Sheet'!E$4 &amp; " Equipment'!C$2:C$200"), 0)), "")</f>
        <v/>
      </c>
      <c r="N115" s="221" t="str">
        <f ca="1">IFERROR(INDEX(INDIRECT("'" &amp; 'Warband Sheet'!E$4 &amp; " Equipment'!G$2:G$200"), MATCH('Reserve Wargear'!J115, INDIRECT("'" &amp; 'Warband Sheet'!E$4 &amp; " Equipment'!C$2:C$200"), 0)), "")</f>
        <v/>
      </c>
      <c r="O115" s="221"/>
      <c r="P115" s="190"/>
      <c r="Q115" s="92"/>
      <c r="R115" s="92"/>
      <c r="Z115" s="89"/>
      <c r="AE115" s="87"/>
      <c r="AF115" s="90" t="str">
        <f t="shared" ca="1" si="16"/>
        <v/>
      </c>
      <c r="AG115" s="90" t="str">
        <f t="shared" ca="1" si="17"/>
        <v/>
      </c>
      <c r="AH115" s="90" t="str">
        <f t="shared" ca="1" si="18"/>
        <v/>
      </c>
      <c r="AI115" s="90" t="str">
        <f t="shared" ca="1" si="19"/>
        <v/>
      </c>
      <c r="AJ115" s="87"/>
    </row>
    <row r="116" spans="1:36" ht="15.75" customHeight="1" x14ac:dyDescent="0.2">
      <c r="A116" s="239" t="str">
        <f t="shared" si="10"/>
        <v/>
      </c>
      <c r="B116" s="240" t="str">
        <f t="shared" si="11"/>
        <v/>
      </c>
      <c r="C116" s="218"/>
      <c r="D116" s="219"/>
      <c r="E116" s="218"/>
      <c r="F116" s="218"/>
      <c r="G116" s="211" t="str">
        <f ca="1">IFERROR(INDEX(INDIRECT("'" &amp; 'Warband Sheet'!E$4 &amp; " Equipment'!A$2:A$200"), MATCH(J116, INDIRECT("'" &amp; 'Warband Sheet'!E$4 &amp; " Equipment'!C$2:C$200"), 0)), "")</f>
        <v/>
      </c>
      <c r="H116" s="211" t="str">
        <f ca="1">IFERROR(INDEX(INDIRECT("'" &amp; 'Warband Sheet'!E$4 &amp; " Equipment'!B$2:B$200"), MATCH(J116, INDIRECT("'" &amp; 'Warband Sheet'!E$4 &amp; " Equipment'!C$2:C$200"), 0)), "")</f>
        <v/>
      </c>
      <c r="I116" s="217"/>
      <c r="J116" s="189"/>
      <c r="K116" s="206" t="str">
        <f ca="1">IFERROR(INDEX(INDIRECT("'" &amp; 'Warband Sheet'!E$4 &amp; " Equipment'!D$2:D$200"), MATCH('Reserve Wargear'!J116, INDIRECT("'" &amp; 'Warband Sheet'!E$4 &amp; " Equipment'!C$2:C$200"), 0)), "")</f>
        <v/>
      </c>
      <c r="L116" s="207" t="str">
        <f ca="1">IFERROR(INDEX(INDIRECT("'" &amp; 'Warband Sheet'!E$4 &amp; " Equipment'!E$2:E$200"), MATCH('Reserve Wargear'!J116, INDIRECT("'" &amp; 'Warband Sheet'!E$4 &amp; " Equipment'!C$2:C$200"), 0)), "")</f>
        <v/>
      </c>
      <c r="M116" s="221" t="str">
        <f ca="1">IFERROR(INDEX(INDIRECT("'" &amp; 'Warband Sheet'!E$4 &amp; " Equipment'!F$2:F$200"), MATCH('Reserve Wargear'!J116, INDIRECT("'" &amp; 'Warband Sheet'!E$4 &amp; " Equipment'!C$2:C$200"), 0)), "")</f>
        <v/>
      </c>
      <c r="N116" s="221" t="str">
        <f ca="1">IFERROR(INDEX(INDIRECT("'" &amp; 'Warband Sheet'!E$4 &amp; " Equipment'!G$2:G$200"), MATCH('Reserve Wargear'!J116, INDIRECT("'" &amp; 'Warband Sheet'!E$4 &amp; " Equipment'!C$2:C$200"), 0)), "")</f>
        <v/>
      </c>
      <c r="O116" s="221"/>
      <c r="P116" s="190"/>
      <c r="Q116" s="92"/>
      <c r="R116" s="92"/>
      <c r="Z116" s="89"/>
      <c r="AE116" s="87"/>
      <c r="AF116" s="90" t="str">
        <f t="shared" ca="1" si="16"/>
        <v/>
      </c>
      <c r="AG116" s="90" t="str">
        <f t="shared" ca="1" si="17"/>
        <v/>
      </c>
      <c r="AH116" s="90" t="str">
        <f t="shared" ca="1" si="18"/>
        <v/>
      </c>
      <c r="AI116" s="90" t="str">
        <f t="shared" ca="1" si="19"/>
        <v/>
      </c>
      <c r="AJ116" s="87"/>
    </row>
    <row r="117" spans="1:36" ht="15.75" customHeight="1" x14ac:dyDescent="0.2">
      <c r="A117" s="239" t="str">
        <f t="shared" si="10"/>
        <v/>
      </c>
      <c r="B117" s="240" t="str">
        <f t="shared" si="11"/>
        <v/>
      </c>
      <c r="C117" s="218"/>
      <c r="D117" s="219"/>
      <c r="E117" s="218"/>
      <c r="F117" s="218"/>
      <c r="G117" s="211" t="str">
        <f ca="1">IFERROR(INDEX(INDIRECT("'" &amp; 'Warband Sheet'!E$4 &amp; " Equipment'!A$2:A$200"), MATCH(J117, INDIRECT("'" &amp; 'Warband Sheet'!E$4 &amp; " Equipment'!C$2:C$200"), 0)), "")</f>
        <v/>
      </c>
      <c r="H117" s="211" t="str">
        <f ca="1">IFERROR(INDEX(INDIRECT("'" &amp; 'Warband Sheet'!E$4 &amp; " Equipment'!B$2:B$200"), MATCH(J117, INDIRECT("'" &amp; 'Warband Sheet'!E$4 &amp; " Equipment'!C$2:C$200"), 0)), "")</f>
        <v/>
      </c>
      <c r="I117" s="217"/>
      <c r="J117" s="189"/>
      <c r="K117" s="206" t="str">
        <f ca="1">IFERROR(INDEX(INDIRECT("'" &amp; 'Warband Sheet'!E$4 &amp; " Equipment'!D$2:D$200"), MATCH('Reserve Wargear'!J117, INDIRECT("'" &amp; 'Warband Sheet'!E$4 &amp; " Equipment'!C$2:C$200"), 0)), "")</f>
        <v/>
      </c>
      <c r="L117" s="207" t="str">
        <f ca="1">IFERROR(INDEX(INDIRECT("'" &amp; 'Warband Sheet'!E$4 &amp; " Equipment'!E$2:E$200"), MATCH('Reserve Wargear'!J117, INDIRECT("'" &amp; 'Warband Sheet'!E$4 &amp; " Equipment'!C$2:C$200"), 0)), "")</f>
        <v/>
      </c>
      <c r="M117" s="221" t="str">
        <f ca="1">IFERROR(INDEX(INDIRECT("'" &amp; 'Warband Sheet'!E$4 &amp; " Equipment'!F$2:F$200"), MATCH('Reserve Wargear'!J117, INDIRECT("'" &amp; 'Warband Sheet'!E$4 &amp; " Equipment'!C$2:C$200"), 0)), "")</f>
        <v/>
      </c>
      <c r="N117" s="221" t="str">
        <f ca="1">IFERROR(INDEX(INDIRECT("'" &amp; 'Warband Sheet'!E$4 &amp; " Equipment'!G$2:G$200"), MATCH('Reserve Wargear'!J117, INDIRECT("'" &amp; 'Warband Sheet'!E$4 &amp; " Equipment'!C$2:C$200"), 0)), "")</f>
        <v/>
      </c>
      <c r="O117" s="221"/>
      <c r="P117" s="190"/>
      <c r="Q117" s="92"/>
      <c r="R117" s="92"/>
      <c r="Z117" s="89"/>
      <c r="AE117" s="87"/>
      <c r="AF117" s="90" t="str">
        <f t="shared" ca="1" si="16"/>
        <v/>
      </c>
      <c r="AG117" s="90" t="str">
        <f t="shared" ca="1" si="17"/>
        <v/>
      </c>
      <c r="AH117" s="90" t="str">
        <f t="shared" ca="1" si="18"/>
        <v/>
      </c>
      <c r="AI117" s="90" t="str">
        <f t="shared" ca="1" si="19"/>
        <v/>
      </c>
      <c r="AJ117" s="87"/>
    </row>
    <row r="118" spans="1:36" ht="15.75" customHeight="1" x14ac:dyDescent="0.2">
      <c r="A118" s="239" t="str">
        <f t="shared" si="10"/>
        <v/>
      </c>
      <c r="B118" s="240" t="str">
        <f t="shared" si="11"/>
        <v/>
      </c>
      <c r="C118" s="218"/>
      <c r="D118" s="219"/>
      <c r="E118" s="218"/>
      <c r="F118" s="218"/>
      <c r="G118" s="211" t="str">
        <f ca="1">IFERROR(INDEX(INDIRECT("'" &amp; 'Warband Sheet'!E$4 &amp; " Equipment'!A$2:A$200"), MATCH(J118, INDIRECT("'" &amp; 'Warband Sheet'!E$4 &amp; " Equipment'!C$2:C$200"), 0)), "")</f>
        <v/>
      </c>
      <c r="H118" s="211" t="str">
        <f ca="1">IFERROR(INDEX(INDIRECT("'" &amp; 'Warband Sheet'!E$4 &amp; " Equipment'!B$2:B$200"), MATCH(J118, INDIRECT("'" &amp; 'Warband Sheet'!E$4 &amp; " Equipment'!C$2:C$200"), 0)), "")</f>
        <v/>
      </c>
      <c r="I118" s="217"/>
      <c r="J118" s="189"/>
      <c r="K118" s="206" t="str">
        <f ca="1">IFERROR(INDEX(INDIRECT("'" &amp; 'Warband Sheet'!E$4 &amp; " Equipment'!D$2:D$200"), MATCH('Reserve Wargear'!J118, INDIRECT("'" &amp; 'Warband Sheet'!E$4 &amp; " Equipment'!C$2:C$200"), 0)), "")</f>
        <v/>
      </c>
      <c r="L118" s="207" t="str">
        <f ca="1">IFERROR(INDEX(INDIRECT("'" &amp; 'Warband Sheet'!E$4 &amp; " Equipment'!E$2:E$200"), MATCH('Reserve Wargear'!J118, INDIRECT("'" &amp; 'Warband Sheet'!E$4 &amp; " Equipment'!C$2:C$200"), 0)), "")</f>
        <v/>
      </c>
      <c r="M118" s="221" t="str">
        <f ca="1">IFERROR(INDEX(INDIRECT("'" &amp; 'Warband Sheet'!E$4 &amp; " Equipment'!F$2:F$200"), MATCH('Reserve Wargear'!J118, INDIRECT("'" &amp; 'Warband Sheet'!E$4 &amp; " Equipment'!C$2:C$200"), 0)), "")</f>
        <v/>
      </c>
      <c r="N118" s="221" t="str">
        <f ca="1">IFERROR(INDEX(INDIRECT("'" &amp; 'Warband Sheet'!E$4 &amp; " Equipment'!G$2:G$200"), MATCH('Reserve Wargear'!J118, INDIRECT("'" &amp; 'Warband Sheet'!E$4 &amp; " Equipment'!C$2:C$200"), 0)), "")</f>
        <v/>
      </c>
      <c r="O118" s="221"/>
      <c r="P118" s="190"/>
      <c r="Q118" s="92"/>
      <c r="R118" s="92"/>
      <c r="Z118" s="89"/>
      <c r="AE118" s="87"/>
      <c r="AF118" s="90" t="str">
        <f t="shared" ca="1" si="16"/>
        <v/>
      </c>
      <c r="AG118" s="90" t="str">
        <f t="shared" ca="1" si="17"/>
        <v/>
      </c>
      <c r="AH118" s="90" t="str">
        <f t="shared" ca="1" si="18"/>
        <v/>
      </c>
      <c r="AI118" s="90" t="str">
        <f t="shared" ca="1" si="19"/>
        <v/>
      </c>
      <c r="AJ118" s="87"/>
    </row>
    <row r="119" spans="1:36" ht="15.75" customHeight="1" x14ac:dyDescent="0.2">
      <c r="A119" s="239" t="str">
        <f t="shared" si="10"/>
        <v/>
      </c>
      <c r="B119" s="240" t="str">
        <f t="shared" si="11"/>
        <v/>
      </c>
      <c r="C119" s="218"/>
      <c r="D119" s="219"/>
      <c r="E119" s="218"/>
      <c r="F119" s="218"/>
      <c r="G119" s="211" t="str">
        <f ca="1">IFERROR(INDEX(INDIRECT("'" &amp; 'Warband Sheet'!E$4 &amp; " Equipment'!A$2:A$200"), MATCH(J119, INDIRECT("'" &amp; 'Warband Sheet'!E$4 &amp; " Equipment'!C$2:C$200"), 0)), "")</f>
        <v/>
      </c>
      <c r="H119" s="211" t="str">
        <f ca="1">IFERROR(INDEX(INDIRECT("'" &amp; 'Warband Sheet'!E$4 &amp; " Equipment'!B$2:B$200"), MATCH(J119, INDIRECT("'" &amp; 'Warband Sheet'!E$4 &amp; " Equipment'!C$2:C$200"), 0)), "")</f>
        <v/>
      </c>
      <c r="I119" s="217"/>
      <c r="J119" s="189"/>
      <c r="K119" s="206" t="str">
        <f ca="1">IFERROR(INDEX(INDIRECT("'" &amp; 'Warband Sheet'!E$4 &amp; " Equipment'!D$2:D$200"), MATCH('Reserve Wargear'!J119, INDIRECT("'" &amp; 'Warband Sheet'!E$4 &amp; " Equipment'!C$2:C$200"), 0)), "")</f>
        <v/>
      </c>
      <c r="L119" s="207" t="str">
        <f ca="1">IFERROR(INDEX(INDIRECT("'" &amp; 'Warband Sheet'!E$4 &amp; " Equipment'!E$2:E$200"), MATCH('Reserve Wargear'!J119, INDIRECT("'" &amp; 'Warband Sheet'!E$4 &amp; " Equipment'!C$2:C$200"), 0)), "")</f>
        <v/>
      </c>
      <c r="M119" s="221" t="str">
        <f ca="1">IFERROR(INDEX(INDIRECT("'" &amp; 'Warband Sheet'!E$4 &amp; " Equipment'!F$2:F$200"), MATCH('Reserve Wargear'!J119, INDIRECT("'" &amp; 'Warband Sheet'!E$4 &amp; " Equipment'!C$2:C$200"), 0)), "")</f>
        <v/>
      </c>
      <c r="N119" s="221" t="str">
        <f ca="1">IFERROR(INDEX(INDIRECT("'" &amp; 'Warband Sheet'!E$4 &amp; " Equipment'!G$2:G$200"), MATCH('Reserve Wargear'!J119, INDIRECT("'" &amp; 'Warband Sheet'!E$4 &amp; " Equipment'!C$2:C$200"), 0)), "")</f>
        <v/>
      </c>
      <c r="O119" s="221"/>
      <c r="P119" s="190"/>
      <c r="Q119" s="92"/>
      <c r="R119" s="92"/>
      <c r="Z119" s="89"/>
      <c r="AE119" s="87"/>
      <c r="AF119" s="90" t="str">
        <f t="shared" ca="1" si="16"/>
        <v/>
      </c>
      <c r="AG119" s="90" t="str">
        <f t="shared" ca="1" si="17"/>
        <v/>
      </c>
      <c r="AH119" s="90" t="str">
        <f t="shared" ca="1" si="18"/>
        <v/>
      </c>
      <c r="AI119" s="90" t="str">
        <f t="shared" ca="1" si="19"/>
        <v/>
      </c>
      <c r="AJ119" s="87"/>
    </row>
    <row r="120" spans="1:36" ht="15.75" customHeight="1" x14ac:dyDescent="0.2">
      <c r="A120" s="239" t="str">
        <f t="shared" si="10"/>
        <v/>
      </c>
      <c r="B120" s="240" t="str">
        <f t="shared" si="11"/>
        <v/>
      </c>
      <c r="C120" s="218"/>
      <c r="D120" s="219"/>
      <c r="E120" s="218"/>
      <c r="F120" s="218"/>
      <c r="G120" s="211" t="str">
        <f ca="1">IFERROR(INDEX(INDIRECT("'" &amp; 'Warband Sheet'!E$4 &amp; " Equipment'!A$2:A$200"), MATCH(J120, INDIRECT("'" &amp; 'Warband Sheet'!E$4 &amp; " Equipment'!C$2:C$200"), 0)), "")</f>
        <v/>
      </c>
      <c r="H120" s="211" t="str">
        <f ca="1">IFERROR(INDEX(INDIRECT("'" &amp; 'Warband Sheet'!E$4 &amp; " Equipment'!B$2:B$200"), MATCH(J120, INDIRECT("'" &amp; 'Warband Sheet'!E$4 &amp; " Equipment'!C$2:C$200"), 0)), "")</f>
        <v/>
      </c>
      <c r="I120" s="217"/>
      <c r="J120" s="189"/>
      <c r="K120" s="206" t="str">
        <f ca="1">IFERROR(INDEX(INDIRECT("'" &amp; 'Warband Sheet'!E$4 &amp; " Equipment'!D$2:D$200"), MATCH('Reserve Wargear'!J120, INDIRECT("'" &amp; 'Warband Sheet'!E$4 &amp; " Equipment'!C$2:C$200"), 0)), "")</f>
        <v/>
      </c>
      <c r="L120" s="207" t="str">
        <f ca="1">IFERROR(INDEX(INDIRECT("'" &amp; 'Warband Sheet'!E$4 &amp; " Equipment'!E$2:E$200"), MATCH('Reserve Wargear'!J120, INDIRECT("'" &amp; 'Warband Sheet'!E$4 &amp; " Equipment'!C$2:C$200"), 0)), "")</f>
        <v/>
      </c>
      <c r="M120" s="221" t="str">
        <f ca="1">IFERROR(INDEX(INDIRECT("'" &amp; 'Warband Sheet'!E$4 &amp; " Equipment'!F$2:F$200"), MATCH('Reserve Wargear'!J120, INDIRECT("'" &amp; 'Warband Sheet'!E$4 &amp; " Equipment'!C$2:C$200"), 0)), "")</f>
        <v/>
      </c>
      <c r="N120" s="221" t="str">
        <f ca="1">IFERROR(INDEX(INDIRECT("'" &amp; 'Warband Sheet'!E$4 &amp; " Equipment'!G$2:G$200"), MATCH('Reserve Wargear'!J120, INDIRECT("'" &amp; 'Warband Sheet'!E$4 &amp; " Equipment'!C$2:C$200"), 0)), "")</f>
        <v/>
      </c>
      <c r="O120" s="221"/>
      <c r="P120" s="190"/>
      <c r="Q120" s="92"/>
      <c r="R120" s="92"/>
      <c r="Z120" s="89"/>
      <c r="AE120" s="87"/>
      <c r="AF120" s="90" t="str">
        <f t="shared" ca="1" si="16"/>
        <v/>
      </c>
      <c r="AG120" s="90" t="str">
        <f t="shared" ca="1" si="17"/>
        <v/>
      </c>
      <c r="AH120" s="90" t="str">
        <f t="shared" ca="1" si="18"/>
        <v/>
      </c>
      <c r="AI120" s="90" t="str">
        <f t="shared" ca="1" si="19"/>
        <v/>
      </c>
      <c r="AJ120" s="87"/>
    </row>
    <row r="121" spans="1:36" ht="15.75" customHeight="1" x14ac:dyDescent="0.2">
      <c r="A121" s="239" t="str">
        <f t="shared" si="10"/>
        <v/>
      </c>
      <c r="B121" s="240" t="str">
        <f t="shared" si="11"/>
        <v/>
      </c>
      <c r="C121" s="218"/>
      <c r="D121" s="219"/>
      <c r="E121" s="218"/>
      <c r="F121" s="218"/>
      <c r="G121" s="211" t="str">
        <f ca="1">IFERROR(INDEX(INDIRECT("'" &amp; 'Warband Sheet'!E$4 &amp; " Equipment'!A$2:A$200"), MATCH(J121, INDIRECT("'" &amp; 'Warband Sheet'!E$4 &amp; " Equipment'!C$2:C$200"), 0)), "")</f>
        <v/>
      </c>
      <c r="H121" s="211" t="str">
        <f ca="1">IFERROR(INDEX(INDIRECT("'" &amp; 'Warband Sheet'!E$4 &amp; " Equipment'!B$2:B$200"), MATCH(J121, INDIRECT("'" &amp; 'Warband Sheet'!E$4 &amp; " Equipment'!C$2:C$200"), 0)), "")</f>
        <v/>
      </c>
      <c r="I121" s="217"/>
      <c r="J121" s="189"/>
      <c r="K121" s="206" t="str">
        <f ca="1">IFERROR(INDEX(INDIRECT("'" &amp; 'Warband Sheet'!E$4 &amp; " Equipment'!D$2:D$200"), MATCH('Reserve Wargear'!J121, INDIRECT("'" &amp; 'Warband Sheet'!E$4 &amp; " Equipment'!C$2:C$200"), 0)), "")</f>
        <v/>
      </c>
      <c r="L121" s="207" t="str">
        <f ca="1">IFERROR(INDEX(INDIRECT("'" &amp; 'Warband Sheet'!E$4 &amp; " Equipment'!E$2:E$200"), MATCH('Reserve Wargear'!J121, INDIRECT("'" &amp; 'Warband Sheet'!E$4 &amp; " Equipment'!C$2:C$200"), 0)), "")</f>
        <v/>
      </c>
      <c r="M121" s="221" t="str">
        <f ca="1">IFERROR(INDEX(INDIRECT("'" &amp; 'Warband Sheet'!E$4 &amp; " Equipment'!F$2:F$200"), MATCH('Reserve Wargear'!J121, INDIRECT("'" &amp; 'Warband Sheet'!E$4 &amp; " Equipment'!C$2:C$200"), 0)), "")</f>
        <v/>
      </c>
      <c r="N121" s="221" t="str">
        <f ca="1">IFERROR(INDEX(INDIRECT("'" &amp; 'Warband Sheet'!E$4 &amp; " Equipment'!G$2:G$200"), MATCH('Reserve Wargear'!J121, INDIRECT("'" &amp; 'Warband Sheet'!E$4 &amp; " Equipment'!C$2:C$200"), 0)), "")</f>
        <v/>
      </c>
      <c r="O121" s="221"/>
      <c r="P121" s="190"/>
      <c r="Q121" s="92"/>
      <c r="R121" s="92"/>
      <c r="Z121" s="89"/>
      <c r="AE121" s="87"/>
      <c r="AF121" s="90" t="str">
        <f t="shared" ca="1" si="16"/>
        <v/>
      </c>
      <c r="AG121" s="90" t="str">
        <f t="shared" ca="1" si="17"/>
        <v/>
      </c>
      <c r="AH121" s="90" t="str">
        <f t="shared" ca="1" si="18"/>
        <v/>
      </c>
      <c r="AI121" s="90" t="str">
        <f t="shared" ca="1" si="19"/>
        <v/>
      </c>
      <c r="AJ121" s="87"/>
    </row>
    <row r="122" spans="1:36" ht="15.75" customHeight="1" x14ac:dyDescent="0.2">
      <c r="C122" s="191"/>
      <c r="D122" s="212"/>
      <c r="E122" s="191"/>
      <c r="F122" s="191"/>
      <c r="G122" s="87"/>
      <c r="H122" s="87"/>
      <c r="I122" s="213"/>
      <c r="J122" s="213"/>
      <c r="K122" s="194"/>
      <c r="L122" s="195"/>
      <c r="M122" s="195"/>
      <c r="N122" s="195"/>
      <c r="O122" s="196"/>
      <c r="P122" s="197"/>
      <c r="Q122" s="198"/>
    </row>
    <row r="123" spans="1:36" ht="15.75" customHeight="1" x14ac:dyDescent="0.2">
      <c r="C123" s="199"/>
      <c r="D123" s="192"/>
      <c r="F123" s="199"/>
      <c r="G123" s="87"/>
      <c r="H123" s="87"/>
    </row>
    <row r="124" spans="1:36" ht="15.75" customHeight="1" x14ac:dyDescent="0.2">
      <c r="C124" s="199"/>
      <c r="D124" s="192"/>
      <c r="F124" s="199"/>
      <c r="G124" s="87"/>
      <c r="H124" s="87"/>
    </row>
    <row r="125" spans="1:36" ht="15.75" customHeight="1" x14ac:dyDescent="0.2">
      <c r="C125" s="199"/>
      <c r="D125" s="192"/>
      <c r="F125" s="199"/>
      <c r="G125" s="87"/>
      <c r="H125" s="87"/>
    </row>
    <row r="126" spans="1:36" ht="15.75" customHeight="1" x14ac:dyDescent="0.2">
      <c r="C126" s="199"/>
      <c r="D126" s="192"/>
      <c r="F126" s="199"/>
      <c r="G126" s="87"/>
      <c r="H126" s="87"/>
    </row>
    <row r="127" spans="1:36" ht="15.75" customHeight="1" x14ac:dyDescent="0.2">
      <c r="C127" s="199"/>
      <c r="D127" s="192"/>
      <c r="F127" s="199"/>
      <c r="G127" s="87"/>
      <c r="H127" s="87"/>
    </row>
    <row r="128" spans="1:36" ht="15.75" customHeight="1" x14ac:dyDescent="0.2">
      <c r="C128" s="199"/>
      <c r="D128" s="192"/>
      <c r="F128" s="199"/>
      <c r="G128" s="87"/>
      <c r="H128" s="87"/>
    </row>
    <row r="129" spans="3:8" ht="15.75" customHeight="1" x14ac:dyDescent="0.2">
      <c r="C129" s="199"/>
      <c r="D129" s="192"/>
      <c r="F129" s="199"/>
      <c r="G129" s="87"/>
      <c r="H129" s="87"/>
    </row>
    <row r="130" spans="3:8" ht="15.75" customHeight="1" x14ac:dyDescent="0.2">
      <c r="C130" s="199"/>
      <c r="D130" s="192"/>
      <c r="F130" s="199"/>
      <c r="G130" s="87"/>
      <c r="H130" s="87"/>
    </row>
    <row r="131" spans="3:8" ht="15.75" customHeight="1" x14ac:dyDescent="0.2">
      <c r="C131" s="199"/>
      <c r="D131" s="192"/>
      <c r="F131" s="199"/>
      <c r="G131" s="87"/>
      <c r="H131" s="87"/>
    </row>
    <row r="132" spans="3:8" ht="15.75" customHeight="1" x14ac:dyDescent="0.2">
      <c r="C132" s="199"/>
      <c r="D132" s="192"/>
      <c r="F132" s="199"/>
      <c r="G132" s="87"/>
      <c r="H132" s="87"/>
    </row>
    <row r="133" spans="3:8" ht="15.75" customHeight="1" x14ac:dyDescent="0.2">
      <c r="C133" s="199"/>
      <c r="D133" s="192"/>
      <c r="F133" s="199"/>
      <c r="G133" s="87"/>
      <c r="H133" s="87"/>
    </row>
    <row r="134" spans="3:8" ht="15.75" customHeight="1" x14ac:dyDescent="0.2">
      <c r="C134" s="199"/>
      <c r="D134" s="192"/>
      <c r="F134" s="199"/>
      <c r="G134" s="87"/>
      <c r="H134" s="87"/>
    </row>
    <row r="135" spans="3:8" ht="15.75" customHeight="1" x14ac:dyDescent="0.2">
      <c r="C135" s="199"/>
      <c r="D135" s="192"/>
      <c r="F135" s="199"/>
      <c r="G135" s="87"/>
      <c r="H135" s="87"/>
    </row>
    <row r="136" spans="3:8" ht="15.75" customHeight="1" x14ac:dyDescent="0.2">
      <c r="C136" s="199"/>
      <c r="D136" s="192"/>
      <c r="F136" s="199"/>
      <c r="G136" s="87"/>
      <c r="H136" s="87"/>
    </row>
    <row r="137" spans="3:8" ht="15.75" customHeight="1" x14ac:dyDescent="0.2">
      <c r="C137" s="199"/>
      <c r="D137" s="192"/>
      <c r="F137" s="199"/>
      <c r="G137" s="87"/>
      <c r="H137" s="87"/>
    </row>
    <row r="138" spans="3:8" ht="15.75" customHeight="1" x14ac:dyDescent="0.2">
      <c r="C138" s="199"/>
      <c r="D138" s="192"/>
      <c r="F138" s="199"/>
      <c r="G138" s="87"/>
      <c r="H138" s="87"/>
    </row>
    <row r="139" spans="3:8" ht="15.75" customHeight="1" x14ac:dyDescent="0.2">
      <c r="C139" s="199"/>
      <c r="D139" s="192"/>
      <c r="F139" s="199"/>
      <c r="G139" s="87"/>
      <c r="H139" s="87"/>
    </row>
    <row r="140" spans="3:8" ht="15.75" customHeight="1" x14ac:dyDescent="0.2">
      <c r="C140" s="199"/>
      <c r="D140" s="192"/>
      <c r="F140" s="199"/>
      <c r="G140" s="87"/>
      <c r="H140" s="87"/>
    </row>
    <row r="141" spans="3:8" ht="15.75" customHeight="1" x14ac:dyDescent="0.2">
      <c r="C141" s="199"/>
      <c r="D141" s="192"/>
      <c r="F141" s="199"/>
      <c r="G141" s="87"/>
      <c r="H141" s="87"/>
    </row>
    <row r="142" spans="3:8" ht="15.75" customHeight="1" x14ac:dyDescent="0.2">
      <c r="C142" s="199"/>
      <c r="D142" s="192"/>
      <c r="F142" s="199"/>
      <c r="G142" s="87"/>
      <c r="H142" s="87"/>
    </row>
    <row r="143" spans="3:8" ht="15.75" customHeight="1" x14ac:dyDescent="0.2">
      <c r="C143" s="199"/>
      <c r="D143" s="192"/>
      <c r="F143" s="199"/>
      <c r="G143" s="87"/>
      <c r="H143" s="87"/>
    </row>
    <row r="144" spans="3:8" ht="15.75" customHeight="1" x14ac:dyDescent="0.2">
      <c r="C144" s="199"/>
      <c r="D144" s="192"/>
      <c r="F144" s="199"/>
      <c r="G144" s="87"/>
      <c r="H144" s="87"/>
    </row>
    <row r="145" spans="3:8" ht="15.75" customHeight="1" x14ac:dyDescent="0.2">
      <c r="C145" s="199"/>
      <c r="D145" s="192"/>
      <c r="F145" s="199"/>
      <c r="G145" s="87"/>
      <c r="H145" s="87"/>
    </row>
    <row r="146" spans="3:8" ht="15.75" customHeight="1" x14ac:dyDescent="0.2">
      <c r="C146" s="199"/>
      <c r="D146" s="192"/>
      <c r="F146" s="199"/>
      <c r="G146" s="87"/>
      <c r="H146" s="87"/>
    </row>
    <row r="147" spans="3:8" ht="15.75" customHeight="1" x14ac:dyDescent="0.2">
      <c r="C147" s="199"/>
      <c r="D147" s="192"/>
      <c r="F147" s="199"/>
      <c r="G147" s="87"/>
      <c r="H147" s="87"/>
    </row>
    <row r="148" spans="3:8" ht="15.75" customHeight="1" x14ac:dyDescent="0.2">
      <c r="C148" s="199"/>
      <c r="D148" s="192"/>
      <c r="F148" s="199"/>
      <c r="G148" s="87"/>
      <c r="H148" s="87"/>
    </row>
    <row r="149" spans="3:8" ht="15.75" customHeight="1" x14ac:dyDescent="0.2">
      <c r="C149" s="199"/>
      <c r="D149" s="192"/>
      <c r="F149" s="199"/>
      <c r="G149" s="87"/>
      <c r="H149" s="87"/>
    </row>
    <row r="150" spans="3:8" ht="15.75" customHeight="1" x14ac:dyDescent="0.2">
      <c r="C150" s="199"/>
      <c r="D150" s="192"/>
      <c r="F150" s="199"/>
      <c r="G150" s="87"/>
      <c r="H150" s="87"/>
    </row>
    <row r="151" spans="3:8" ht="15.75" customHeight="1" x14ac:dyDescent="0.2">
      <c r="C151" s="199"/>
      <c r="D151" s="192"/>
      <c r="F151" s="199"/>
      <c r="G151" s="87"/>
      <c r="H151" s="87"/>
    </row>
    <row r="152" spans="3:8" ht="15.75" customHeight="1" x14ac:dyDescent="0.2">
      <c r="C152" s="199"/>
      <c r="D152" s="192"/>
      <c r="F152" s="199"/>
      <c r="G152" s="87"/>
      <c r="H152" s="87"/>
    </row>
    <row r="153" spans="3:8" ht="15.75" customHeight="1" x14ac:dyDescent="0.2">
      <c r="C153" s="199"/>
      <c r="D153" s="192"/>
      <c r="F153" s="199"/>
      <c r="G153" s="87"/>
      <c r="H153" s="87"/>
    </row>
    <row r="154" spans="3:8" ht="15.75" customHeight="1" x14ac:dyDescent="0.2">
      <c r="C154" s="199"/>
      <c r="D154" s="192"/>
      <c r="F154" s="199"/>
      <c r="G154" s="87"/>
      <c r="H154" s="87"/>
    </row>
    <row r="155" spans="3:8" ht="15.75" customHeight="1" x14ac:dyDescent="0.2">
      <c r="C155" s="199"/>
      <c r="D155" s="192"/>
      <c r="F155" s="199"/>
      <c r="G155" s="87"/>
      <c r="H155" s="87"/>
    </row>
    <row r="156" spans="3:8" ht="15.75" customHeight="1" x14ac:dyDescent="0.2">
      <c r="C156" s="199"/>
      <c r="D156" s="192"/>
      <c r="F156" s="199"/>
      <c r="G156" s="87"/>
      <c r="H156" s="87"/>
    </row>
    <row r="157" spans="3:8" ht="15.75" customHeight="1" x14ac:dyDescent="0.2">
      <c r="C157" s="199"/>
      <c r="D157" s="192"/>
      <c r="F157" s="199"/>
      <c r="G157" s="87"/>
      <c r="H157" s="87"/>
    </row>
    <row r="158" spans="3:8" ht="15.75" customHeight="1" x14ac:dyDescent="0.2">
      <c r="C158" s="199"/>
      <c r="D158" s="192"/>
      <c r="F158" s="199"/>
      <c r="G158" s="87"/>
      <c r="H158" s="87"/>
    </row>
    <row r="159" spans="3:8" ht="15.75" customHeight="1" x14ac:dyDescent="0.2">
      <c r="C159" s="199"/>
      <c r="D159" s="192"/>
      <c r="F159" s="199"/>
      <c r="G159" s="87"/>
      <c r="H159" s="87"/>
    </row>
    <row r="160" spans="3:8" ht="15.75" customHeight="1" x14ac:dyDescent="0.2">
      <c r="C160" s="199"/>
      <c r="D160" s="192"/>
      <c r="F160" s="199"/>
      <c r="G160" s="87"/>
      <c r="H160" s="87"/>
    </row>
    <row r="161" spans="3:8" ht="15.75" customHeight="1" x14ac:dyDescent="0.2">
      <c r="C161" s="199"/>
      <c r="D161" s="192"/>
      <c r="F161" s="199"/>
      <c r="G161" s="87"/>
      <c r="H161" s="87"/>
    </row>
    <row r="162" spans="3:8" ht="15.75" customHeight="1" x14ac:dyDescent="0.2">
      <c r="C162" s="199"/>
      <c r="D162" s="192"/>
      <c r="F162" s="199"/>
      <c r="G162" s="87"/>
      <c r="H162" s="87"/>
    </row>
    <row r="163" spans="3:8" ht="15.75" customHeight="1" x14ac:dyDescent="0.2">
      <c r="C163" s="199"/>
      <c r="D163" s="192"/>
      <c r="F163" s="199"/>
      <c r="G163" s="87"/>
      <c r="H163" s="87"/>
    </row>
    <row r="164" spans="3:8" ht="15.75" customHeight="1" x14ac:dyDescent="0.2">
      <c r="C164" s="199"/>
      <c r="D164" s="192"/>
      <c r="F164" s="199"/>
      <c r="G164" s="87"/>
      <c r="H164" s="87"/>
    </row>
    <row r="165" spans="3:8" ht="15.75" customHeight="1" x14ac:dyDescent="0.2">
      <c r="C165" s="199"/>
      <c r="D165" s="192"/>
      <c r="F165" s="199"/>
      <c r="G165" s="87"/>
      <c r="H165" s="87"/>
    </row>
    <row r="166" spans="3:8" ht="15.75" customHeight="1" x14ac:dyDescent="0.2">
      <c r="C166" s="199"/>
      <c r="D166" s="192"/>
      <c r="F166" s="199"/>
      <c r="G166" s="87"/>
      <c r="H166" s="87"/>
    </row>
    <row r="167" spans="3:8" ht="15.75" customHeight="1" x14ac:dyDescent="0.2">
      <c r="C167" s="199"/>
      <c r="D167" s="192"/>
      <c r="F167" s="199"/>
      <c r="G167" s="87"/>
      <c r="H167" s="87"/>
    </row>
    <row r="168" spans="3:8" ht="15.75" customHeight="1" x14ac:dyDescent="0.2">
      <c r="C168" s="199"/>
      <c r="D168" s="192"/>
      <c r="F168" s="199"/>
      <c r="G168" s="87"/>
      <c r="H168" s="87"/>
    </row>
    <row r="169" spans="3:8" ht="15.75" customHeight="1" x14ac:dyDescent="0.2">
      <c r="C169" s="199"/>
      <c r="D169" s="192"/>
      <c r="F169" s="199"/>
      <c r="G169" s="87"/>
      <c r="H169" s="87"/>
    </row>
    <row r="170" spans="3:8" ht="15.75" customHeight="1" x14ac:dyDescent="0.2">
      <c r="C170" s="199"/>
      <c r="D170" s="192"/>
      <c r="F170" s="199"/>
      <c r="G170" s="87"/>
      <c r="H170" s="87"/>
    </row>
    <row r="171" spans="3:8" ht="15.75" customHeight="1" x14ac:dyDescent="0.2">
      <c r="C171" s="199"/>
      <c r="D171" s="192"/>
      <c r="F171" s="199"/>
      <c r="G171" s="87"/>
      <c r="H171" s="87"/>
    </row>
    <row r="172" spans="3:8" ht="15.75" customHeight="1" x14ac:dyDescent="0.2">
      <c r="C172" s="199"/>
      <c r="D172" s="192"/>
      <c r="F172" s="199"/>
      <c r="G172" s="87"/>
      <c r="H172" s="87"/>
    </row>
    <row r="173" spans="3:8" ht="15.75" customHeight="1" x14ac:dyDescent="0.2">
      <c r="C173" s="199"/>
      <c r="D173" s="192"/>
      <c r="F173" s="199"/>
      <c r="G173" s="87"/>
      <c r="H173" s="87"/>
    </row>
    <row r="174" spans="3:8" ht="15.75" customHeight="1" x14ac:dyDescent="0.2">
      <c r="C174" s="199"/>
      <c r="D174" s="192"/>
      <c r="F174" s="199"/>
      <c r="G174" s="87"/>
      <c r="H174" s="87"/>
    </row>
    <row r="175" spans="3:8" ht="15.75" customHeight="1" x14ac:dyDescent="0.2">
      <c r="C175" s="199"/>
      <c r="D175" s="192"/>
      <c r="F175" s="199"/>
      <c r="G175" s="87"/>
      <c r="H175" s="87"/>
    </row>
    <row r="176" spans="3:8" ht="15.75" customHeight="1" x14ac:dyDescent="0.2">
      <c r="C176" s="199"/>
      <c r="D176" s="192"/>
      <c r="F176" s="199"/>
      <c r="G176" s="87"/>
      <c r="H176" s="87"/>
    </row>
    <row r="177" spans="3:8" ht="15.75" customHeight="1" x14ac:dyDescent="0.2">
      <c r="C177" s="199"/>
      <c r="D177" s="192"/>
      <c r="F177" s="199"/>
      <c r="G177" s="87"/>
      <c r="H177" s="87"/>
    </row>
    <row r="178" spans="3:8" ht="15.75" customHeight="1" x14ac:dyDescent="0.2">
      <c r="C178" s="199"/>
      <c r="D178" s="192"/>
      <c r="F178" s="199"/>
      <c r="G178" s="87"/>
      <c r="H178" s="87"/>
    </row>
    <row r="179" spans="3:8" ht="15.75" customHeight="1" x14ac:dyDescent="0.2">
      <c r="C179" s="199"/>
      <c r="D179" s="192"/>
      <c r="F179" s="199"/>
      <c r="G179" s="87"/>
      <c r="H179" s="87"/>
    </row>
    <row r="180" spans="3:8" ht="15.75" customHeight="1" x14ac:dyDescent="0.2">
      <c r="C180" s="199"/>
      <c r="D180" s="192"/>
      <c r="F180" s="199"/>
      <c r="G180" s="87"/>
      <c r="H180" s="87"/>
    </row>
    <row r="181" spans="3:8" ht="15.75" customHeight="1" x14ac:dyDescent="0.2">
      <c r="C181" s="199"/>
      <c r="D181" s="192"/>
      <c r="F181" s="199"/>
      <c r="G181" s="87"/>
      <c r="H181" s="87"/>
    </row>
    <row r="182" spans="3:8" ht="15.75" customHeight="1" x14ac:dyDescent="0.2">
      <c r="C182" s="199"/>
      <c r="D182" s="192"/>
      <c r="F182" s="199"/>
      <c r="G182" s="87"/>
      <c r="H182" s="87"/>
    </row>
    <row r="183" spans="3:8" ht="15.75" customHeight="1" x14ac:dyDescent="0.2">
      <c r="C183" s="199"/>
      <c r="D183" s="192"/>
      <c r="F183" s="199"/>
      <c r="G183" s="87"/>
      <c r="H183" s="87"/>
    </row>
    <row r="184" spans="3:8" ht="15.75" customHeight="1" x14ac:dyDescent="0.2">
      <c r="C184" s="199"/>
      <c r="D184" s="192"/>
      <c r="F184" s="199"/>
      <c r="G184" s="87"/>
      <c r="H184" s="87"/>
    </row>
    <row r="185" spans="3:8" ht="15.75" customHeight="1" x14ac:dyDescent="0.2">
      <c r="C185" s="199"/>
      <c r="D185" s="192"/>
      <c r="F185" s="199"/>
      <c r="G185" s="87"/>
      <c r="H185" s="87"/>
    </row>
    <row r="186" spans="3:8" ht="15.75" customHeight="1" x14ac:dyDescent="0.2">
      <c r="C186" s="199"/>
      <c r="D186" s="192"/>
      <c r="F186" s="199"/>
      <c r="G186" s="87"/>
      <c r="H186" s="87"/>
    </row>
    <row r="187" spans="3:8" ht="15.75" customHeight="1" x14ac:dyDescent="0.2">
      <c r="C187" s="199"/>
      <c r="D187" s="192"/>
      <c r="F187" s="199"/>
      <c r="G187" s="87"/>
      <c r="H187" s="87"/>
    </row>
    <row r="188" spans="3:8" ht="15.75" customHeight="1" x14ac:dyDescent="0.2">
      <c r="C188" s="199"/>
      <c r="D188" s="192"/>
      <c r="F188" s="199"/>
      <c r="G188" s="87"/>
      <c r="H188" s="87"/>
    </row>
    <row r="189" spans="3:8" ht="15.75" customHeight="1" x14ac:dyDescent="0.2">
      <c r="C189" s="199"/>
      <c r="D189" s="192"/>
      <c r="F189" s="199"/>
      <c r="G189" s="87"/>
      <c r="H189" s="87"/>
    </row>
    <row r="190" spans="3:8" ht="15.75" customHeight="1" x14ac:dyDescent="0.2">
      <c r="C190" s="199"/>
      <c r="D190" s="192"/>
      <c r="F190" s="199"/>
      <c r="G190" s="87"/>
      <c r="H190" s="87"/>
    </row>
    <row r="191" spans="3:8" ht="15.75" customHeight="1" x14ac:dyDescent="0.2">
      <c r="C191" s="199"/>
      <c r="D191" s="192"/>
      <c r="F191" s="199"/>
      <c r="G191" s="87"/>
      <c r="H191" s="87"/>
    </row>
    <row r="192" spans="3:8" ht="15.75" customHeight="1" x14ac:dyDescent="0.2">
      <c r="C192" s="199"/>
      <c r="D192" s="192"/>
      <c r="F192" s="199"/>
      <c r="G192" s="87"/>
      <c r="H192" s="87"/>
    </row>
    <row r="193" spans="3:8" ht="15.75" customHeight="1" x14ac:dyDescent="0.2">
      <c r="C193" s="199"/>
      <c r="D193" s="192"/>
      <c r="F193" s="199"/>
      <c r="G193" s="87"/>
      <c r="H193" s="87"/>
    </row>
    <row r="194" spans="3:8" ht="15.75" customHeight="1" x14ac:dyDescent="0.2">
      <c r="C194" s="199"/>
      <c r="D194" s="192"/>
      <c r="F194" s="199"/>
      <c r="G194" s="87"/>
      <c r="H194" s="87"/>
    </row>
    <row r="195" spans="3:8" ht="15.75" customHeight="1" x14ac:dyDescent="0.2">
      <c r="C195" s="199"/>
      <c r="D195" s="192"/>
      <c r="F195" s="199"/>
      <c r="G195" s="87"/>
      <c r="H195" s="87"/>
    </row>
    <row r="196" spans="3:8" ht="15.75" customHeight="1" x14ac:dyDescent="0.2">
      <c r="C196" s="199"/>
      <c r="D196" s="192"/>
      <c r="F196" s="199"/>
      <c r="G196" s="87"/>
      <c r="H196" s="87"/>
    </row>
    <row r="197" spans="3:8" ht="15.75" customHeight="1" x14ac:dyDescent="0.2">
      <c r="C197" s="199"/>
      <c r="D197" s="192"/>
      <c r="F197" s="199"/>
      <c r="G197" s="87"/>
      <c r="H197" s="87"/>
    </row>
    <row r="198" spans="3:8" ht="15.75" customHeight="1" x14ac:dyDescent="0.2">
      <c r="C198" s="199"/>
      <c r="D198" s="192"/>
      <c r="F198" s="199"/>
      <c r="G198" s="87"/>
      <c r="H198" s="87"/>
    </row>
    <row r="199" spans="3:8" ht="15.75" customHeight="1" x14ac:dyDescent="0.2">
      <c r="C199" s="199"/>
      <c r="D199" s="192"/>
      <c r="F199" s="199"/>
      <c r="G199" s="87"/>
      <c r="H199" s="87"/>
    </row>
    <row r="200" spans="3:8" ht="15.75" customHeight="1" x14ac:dyDescent="0.2">
      <c r="C200" s="199"/>
      <c r="D200" s="192"/>
      <c r="F200" s="199"/>
      <c r="G200" s="87"/>
      <c r="H200" s="87"/>
    </row>
    <row r="201" spans="3:8" ht="15.75" customHeight="1" x14ac:dyDescent="0.2">
      <c r="C201" s="199"/>
      <c r="D201" s="192"/>
      <c r="F201" s="199"/>
      <c r="G201" s="87"/>
      <c r="H201" s="87"/>
    </row>
    <row r="202" spans="3:8" ht="15.75" customHeight="1" x14ac:dyDescent="0.2">
      <c r="C202" s="199"/>
      <c r="D202" s="192"/>
      <c r="F202" s="199"/>
      <c r="G202" s="87"/>
      <c r="H202" s="87"/>
    </row>
    <row r="203" spans="3:8" ht="15.75" customHeight="1" x14ac:dyDescent="0.2">
      <c r="C203" s="199"/>
      <c r="D203" s="192"/>
      <c r="F203" s="199"/>
      <c r="G203" s="87"/>
      <c r="H203" s="87"/>
    </row>
    <row r="204" spans="3:8" ht="15.75" customHeight="1" x14ac:dyDescent="0.2">
      <c r="C204" s="199"/>
      <c r="D204" s="192"/>
      <c r="F204" s="199"/>
      <c r="G204" s="87"/>
      <c r="H204" s="87"/>
    </row>
    <row r="205" spans="3:8" ht="15.75" customHeight="1" x14ac:dyDescent="0.2">
      <c r="C205" s="199"/>
      <c r="D205" s="192"/>
      <c r="F205" s="199"/>
      <c r="G205" s="87"/>
      <c r="H205" s="87"/>
    </row>
    <row r="206" spans="3:8" ht="15.75" customHeight="1" x14ac:dyDescent="0.2">
      <c r="C206" s="199"/>
      <c r="D206" s="192"/>
      <c r="F206" s="199"/>
      <c r="G206" s="87"/>
      <c r="H206" s="87"/>
    </row>
    <row r="207" spans="3:8" ht="15.75" customHeight="1" x14ac:dyDescent="0.2">
      <c r="C207" s="199"/>
      <c r="D207" s="192"/>
      <c r="F207" s="199"/>
      <c r="G207" s="87"/>
      <c r="H207" s="87"/>
    </row>
    <row r="208" spans="3:8" ht="15.75" customHeight="1" x14ac:dyDescent="0.2">
      <c r="C208" s="199"/>
      <c r="D208" s="192"/>
      <c r="F208" s="199"/>
      <c r="G208" s="87"/>
      <c r="H208" s="87"/>
    </row>
    <row r="209" spans="3:8" ht="15.75" customHeight="1" x14ac:dyDescent="0.2">
      <c r="C209" s="199"/>
      <c r="D209" s="192"/>
      <c r="F209" s="199"/>
      <c r="G209" s="87"/>
      <c r="H209" s="87"/>
    </row>
    <row r="210" spans="3:8" ht="15.75" customHeight="1" x14ac:dyDescent="0.2">
      <c r="C210" s="199"/>
      <c r="D210" s="192"/>
      <c r="F210" s="199"/>
      <c r="G210" s="87"/>
      <c r="H210" s="87"/>
    </row>
    <row r="211" spans="3:8" ht="15.75" customHeight="1" x14ac:dyDescent="0.2">
      <c r="C211" s="199"/>
      <c r="D211" s="192"/>
      <c r="F211" s="199"/>
      <c r="G211" s="87"/>
      <c r="H211" s="87"/>
    </row>
    <row r="212" spans="3:8" ht="15.75" customHeight="1" x14ac:dyDescent="0.2">
      <c r="C212" s="199"/>
      <c r="D212" s="192"/>
      <c r="F212" s="199"/>
      <c r="G212" s="87"/>
      <c r="H212" s="87"/>
    </row>
    <row r="213" spans="3:8" ht="15.75" customHeight="1" x14ac:dyDescent="0.2">
      <c r="C213" s="199"/>
      <c r="D213" s="192"/>
      <c r="F213" s="199"/>
      <c r="G213" s="87"/>
      <c r="H213" s="87"/>
    </row>
    <row r="214" spans="3:8" ht="15.75" customHeight="1" x14ac:dyDescent="0.2">
      <c r="C214" s="199"/>
      <c r="D214" s="192"/>
      <c r="F214" s="199"/>
      <c r="G214" s="87"/>
      <c r="H214" s="87"/>
    </row>
    <row r="215" spans="3:8" ht="15.75" customHeight="1" x14ac:dyDescent="0.2">
      <c r="C215" s="199"/>
      <c r="D215" s="192"/>
      <c r="F215" s="199"/>
      <c r="G215" s="87"/>
      <c r="H215" s="87"/>
    </row>
    <row r="216" spans="3:8" ht="15.75" customHeight="1" x14ac:dyDescent="0.2">
      <c r="C216" s="199"/>
      <c r="D216" s="192"/>
      <c r="F216" s="199"/>
      <c r="G216" s="87"/>
      <c r="H216" s="87"/>
    </row>
    <row r="217" spans="3:8" ht="15.75" customHeight="1" x14ac:dyDescent="0.2">
      <c r="C217" s="199"/>
      <c r="D217" s="192"/>
      <c r="F217" s="199"/>
      <c r="G217" s="87"/>
      <c r="H217" s="87"/>
    </row>
    <row r="218" spans="3:8" ht="15.75" customHeight="1" x14ac:dyDescent="0.2">
      <c r="C218" s="199"/>
      <c r="D218" s="192"/>
      <c r="F218" s="199"/>
      <c r="G218" s="87"/>
      <c r="H218" s="87"/>
    </row>
    <row r="219" spans="3:8" ht="15.75" customHeight="1" x14ac:dyDescent="0.2">
      <c r="C219" s="199"/>
      <c r="D219" s="192"/>
      <c r="F219" s="199"/>
      <c r="G219" s="87"/>
      <c r="H219" s="87"/>
    </row>
    <row r="220" spans="3:8" ht="15.75" customHeight="1" x14ac:dyDescent="0.2">
      <c r="C220" s="199"/>
      <c r="D220" s="192"/>
      <c r="F220" s="199"/>
      <c r="G220" s="87"/>
      <c r="H220" s="87"/>
    </row>
    <row r="221" spans="3:8" ht="15.75" customHeight="1" x14ac:dyDescent="0.2">
      <c r="C221" s="199"/>
      <c r="D221" s="192"/>
      <c r="F221" s="199"/>
      <c r="G221" s="87"/>
      <c r="H221" s="87"/>
    </row>
    <row r="222" spans="3:8" ht="15.75" customHeight="1" x14ac:dyDescent="0.2">
      <c r="G222" s="87"/>
      <c r="H222" s="87"/>
    </row>
    <row r="223" spans="3:8" ht="15.75" customHeight="1" x14ac:dyDescent="0.2">
      <c r="G223" s="87"/>
      <c r="H223" s="87"/>
    </row>
    <row r="224" spans="3:8" ht="15.75" customHeight="1" x14ac:dyDescent="0.2">
      <c r="G224" s="87"/>
      <c r="H224" s="87"/>
    </row>
    <row r="225" spans="7:8" ht="15.75" customHeight="1" x14ac:dyDescent="0.2">
      <c r="G225" s="87"/>
      <c r="H225" s="87"/>
    </row>
    <row r="226" spans="7:8" ht="15.75" customHeight="1" x14ac:dyDescent="0.2">
      <c r="G226" s="87"/>
      <c r="H226" s="87"/>
    </row>
    <row r="227" spans="7:8" ht="15.75" customHeight="1" x14ac:dyDescent="0.2">
      <c r="G227" s="87"/>
      <c r="H227" s="87"/>
    </row>
    <row r="228" spans="7:8" ht="15.75" customHeight="1" x14ac:dyDescent="0.2">
      <c r="G228" s="87"/>
      <c r="H228" s="87"/>
    </row>
    <row r="229" spans="7:8" ht="15.75" customHeight="1" x14ac:dyDescent="0.2">
      <c r="G229" s="87"/>
      <c r="H229" s="87"/>
    </row>
    <row r="230" spans="7:8" ht="15.75" customHeight="1" x14ac:dyDescent="0.2">
      <c r="G230" s="87"/>
      <c r="H230" s="87"/>
    </row>
    <row r="231" spans="7:8" ht="15.75" customHeight="1" x14ac:dyDescent="0.2">
      <c r="G231" s="87"/>
      <c r="H231" s="87"/>
    </row>
    <row r="232" spans="7:8" ht="15.75" customHeight="1" x14ac:dyDescent="0.2">
      <c r="G232" s="87"/>
      <c r="H232" s="87"/>
    </row>
    <row r="233" spans="7:8" ht="15.75" customHeight="1" x14ac:dyDescent="0.2">
      <c r="G233" s="87"/>
      <c r="H233" s="87"/>
    </row>
    <row r="234" spans="7:8" ht="15.75" customHeight="1" x14ac:dyDescent="0.2">
      <c r="G234" s="87"/>
      <c r="H234" s="87"/>
    </row>
    <row r="235" spans="7:8" ht="15.75" customHeight="1" x14ac:dyDescent="0.2">
      <c r="G235" s="87"/>
      <c r="H235" s="87"/>
    </row>
    <row r="236" spans="7:8" ht="15.75" customHeight="1" x14ac:dyDescent="0.2">
      <c r="G236" s="87"/>
      <c r="H236" s="87"/>
    </row>
    <row r="237" spans="7:8" ht="15.75" customHeight="1" x14ac:dyDescent="0.2">
      <c r="G237" s="87"/>
      <c r="H237" s="87"/>
    </row>
    <row r="238" spans="7:8" ht="15.75" customHeight="1" x14ac:dyDescent="0.2">
      <c r="G238" s="87"/>
      <c r="H238" s="87"/>
    </row>
    <row r="239" spans="7:8" ht="15.75" customHeight="1" x14ac:dyDescent="0.2">
      <c r="G239" s="87"/>
      <c r="H239" s="87"/>
    </row>
    <row r="240" spans="7:8" ht="15.75" customHeight="1" x14ac:dyDescent="0.2">
      <c r="G240" s="87"/>
      <c r="H240" s="87"/>
    </row>
    <row r="241" spans="7:8" ht="15.75" customHeight="1" x14ac:dyDescent="0.2">
      <c r="G241" s="87"/>
      <c r="H241" s="87"/>
    </row>
    <row r="242" spans="7:8" ht="15.75" customHeight="1" x14ac:dyDescent="0.2">
      <c r="G242" s="87"/>
      <c r="H242" s="87"/>
    </row>
    <row r="243" spans="7:8" ht="15.75" customHeight="1" x14ac:dyDescent="0.2">
      <c r="G243" s="87"/>
      <c r="H243" s="87"/>
    </row>
    <row r="244" spans="7:8" ht="15.75" customHeight="1" x14ac:dyDescent="0.2">
      <c r="G244" s="87"/>
      <c r="H244" s="87"/>
    </row>
    <row r="245" spans="7:8" ht="15.75" customHeight="1" x14ac:dyDescent="0.2">
      <c r="G245" s="87"/>
      <c r="H245" s="87"/>
    </row>
    <row r="246" spans="7:8" ht="15.75" customHeight="1" x14ac:dyDescent="0.2">
      <c r="G246" s="87"/>
      <c r="H246" s="87"/>
    </row>
    <row r="247" spans="7:8" ht="15.75" customHeight="1" x14ac:dyDescent="0.2">
      <c r="G247" s="87"/>
      <c r="H247" s="87"/>
    </row>
    <row r="248" spans="7:8" ht="15.75" customHeight="1" x14ac:dyDescent="0.2">
      <c r="G248" s="87"/>
      <c r="H248" s="87"/>
    </row>
    <row r="249" spans="7:8" ht="15.75" customHeight="1" x14ac:dyDescent="0.2">
      <c r="G249" s="87"/>
      <c r="H249" s="87"/>
    </row>
    <row r="250" spans="7:8" ht="15.75" customHeight="1" x14ac:dyDescent="0.2">
      <c r="G250" s="87"/>
      <c r="H250" s="87"/>
    </row>
    <row r="251" spans="7:8" ht="15.75" customHeight="1" x14ac:dyDescent="0.2">
      <c r="G251" s="87"/>
      <c r="H251" s="87"/>
    </row>
    <row r="252" spans="7:8" ht="15.75" customHeight="1" x14ac:dyDescent="0.2">
      <c r="G252" s="87"/>
      <c r="H252" s="87"/>
    </row>
    <row r="253" spans="7:8" ht="15.75" customHeight="1" x14ac:dyDescent="0.2">
      <c r="G253" s="87"/>
      <c r="H253" s="87"/>
    </row>
    <row r="254" spans="7:8" ht="15.75" customHeight="1" x14ac:dyDescent="0.2">
      <c r="G254" s="87"/>
      <c r="H254" s="87"/>
    </row>
    <row r="255" spans="7:8" ht="15.75" customHeight="1" x14ac:dyDescent="0.2">
      <c r="G255" s="87"/>
      <c r="H255" s="87"/>
    </row>
    <row r="256" spans="7:8" ht="15.75" customHeight="1" x14ac:dyDescent="0.2">
      <c r="G256" s="87"/>
      <c r="H256" s="87"/>
    </row>
    <row r="257" spans="7:8" ht="15.75" customHeight="1" x14ac:dyDescent="0.2">
      <c r="G257" s="87"/>
      <c r="H257" s="87"/>
    </row>
    <row r="258" spans="7:8" ht="15.75" customHeight="1" x14ac:dyDescent="0.2">
      <c r="G258" s="87"/>
      <c r="H258" s="87"/>
    </row>
    <row r="259" spans="7:8" ht="15.75" customHeight="1" x14ac:dyDescent="0.2">
      <c r="G259" s="87"/>
      <c r="H259" s="87"/>
    </row>
    <row r="260" spans="7:8" ht="15.75" customHeight="1" x14ac:dyDescent="0.2">
      <c r="G260" s="87"/>
      <c r="H260" s="87"/>
    </row>
    <row r="261" spans="7:8" ht="15.75" customHeight="1" x14ac:dyDescent="0.2">
      <c r="G261" s="87"/>
      <c r="H261" s="87"/>
    </row>
    <row r="262" spans="7:8" ht="15.75" customHeight="1" x14ac:dyDescent="0.2">
      <c r="G262" s="87"/>
      <c r="H262" s="87"/>
    </row>
    <row r="263" spans="7:8" ht="15.75" customHeight="1" x14ac:dyDescent="0.2">
      <c r="G263" s="87"/>
      <c r="H263" s="87"/>
    </row>
    <row r="264" spans="7:8" ht="15.75" customHeight="1" x14ac:dyDescent="0.2">
      <c r="G264" s="87"/>
      <c r="H264" s="87"/>
    </row>
    <row r="265" spans="7:8" ht="15.75" customHeight="1" x14ac:dyDescent="0.2">
      <c r="G265" s="87"/>
      <c r="H265" s="87"/>
    </row>
    <row r="266" spans="7:8" ht="15.75" customHeight="1" x14ac:dyDescent="0.2">
      <c r="G266" s="87"/>
      <c r="H266" s="87"/>
    </row>
    <row r="267" spans="7:8" ht="15.75" customHeight="1" x14ac:dyDescent="0.2">
      <c r="G267" s="87"/>
      <c r="H267" s="87"/>
    </row>
    <row r="268" spans="7:8" ht="15.75" customHeight="1" x14ac:dyDescent="0.2">
      <c r="G268" s="87"/>
      <c r="H268" s="87"/>
    </row>
    <row r="269" spans="7:8" ht="15.75" customHeight="1" x14ac:dyDescent="0.2">
      <c r="G269" s="87"/>
      <c r="H269" s="87"/>
    </row>
    <row r="270" spans="7:8" ht="15.75" customHeight="1" x14ac:dyDescent="0.2">
      <c r="G270" s="87"/>
      <c r="H270" s="87"/>
    </row>
    <row r="271" spans="7:8" ht="15.75" customHeight="1" x14ac:dyDescent="0.2">
      <c r="G271" s="87"/>
      <c r="H271" s="87"/>
    </row>
    <row r="272" spans="7:8" ht="15.75" customHeight="1" x14ac:dyDescent="0.2">
      <c r="G272" s="87"/>
      <c r="H272" s="87"/>
    </row>
    <row r="273" spans="7:8" ht="15.75" customHeight="1" x14ac:dyDescent="0.2">
      <c r="G273" s="87"/>
      <c r="H273" s="87"/>
    </row>
    <row r="274" spans="7:8" ht="15.75" customHeight="1" x14ac:dyDescent="0.2">
      <c r="G274" s="87"/>
      <c r="H274" s="87"/>
    </row>
    <row r="275" spans="7:8" ht="15.75" customHeight="1" x14ac:dyDescent="0.2">
      <c r="G275" s="87"/>
      <c r="H275" s="87"/>
    </row>
    <row r="276" spans="7:8" ht="15.75" customHeight="1" x14ac:dyDescent="0.2">
      <c r="G276" s="87"/>
      <c r="H276" s="87"/>
    </row>
    <row r="277" spans="7:8" ht="15.75" customHeight="1" x14ac:dyDescent="0.2">
      <c r="G277" s="87"/>
      <c r="H277" s="87"/>
    </row>
    <row r="278" spans="7:8" ht="15.75" customHeight="1" x14ac:dyDescent="0.2">
      <c r="G278" s="87"/>
      <c r="H278" s="87"/>
    </row>
    <row r="279" spans="7:8" ht="15.75" customHeight="1" x14ac:dyDescent="0.2">
      <c r="G279" s="87"/>
      <c r="H279" s="87"/>
    </row>
    <row r="280" spans="7:8" ht="15.75" customHeight="1" x14ac:dyDescent="0.2">
      <c r="G280" s="87"/>
      <c r="H280" s="87"/>
    </row>
    <row r="281" spans="7:8" ht="15.75" customHeight="1" x14ac:dyDescent="0.2">
      <c r="G281" s="87"/>
      <c r="H281" s="87"/>
    </row>
    <row r="282" spans="7:8" ht="15.75" customHeight="1" x14ac:dyDescent="0.2">
      <c r="G282" s="87"/>
      <c r="H282" s="87"/>
    </row>
    <row r="283" spans="7:8" ht="15.75" customHeight="1" x14ac:dyDescent="0.2">
      <c r="G283" s="87"/>
      <c r="H283" s="87"/>
    </row>
    <row r="284" spans="7:8" ht="15.75" customHeight="1" x14ac:dyDescent="0.2">
      <c r="G284" s="87"/>
      <c r="H284" s="87"/>
    </row>
    <row r="285" spans="7:8" ht="15.75" customHeight="1" x14ac:dyDescent="0.2">
      <c r="G285" s="87"/>
      <c r="H285" s="87"/>
    </row>
    <row r="286" spans="7:8" ht="15.75" customHeight="1" x14ac:dyDescent="0.2">
      <c r="G286" s="87"/>
      <c r="H286" s="87"/>
    </row>
    <row r="287" spans="7:8" ht="15.75" customHeight="1" x14ac:dyDescent="0.2">
      <c r="G287" s="87"/>
      <c r="H287" s="87"/>
    </row>
    <row r="288" spans="7:8" ht="15.75" customHeight="1" x14ac:dyDescent="0.2">
      <c r="G288" s="87"/>
      <c r="H288" s="87"/>
    </row>
    <row r="289" spans="7:8" ht="15.75" customHeight="1" x14ac:dyDescent="0.2">
      <c r="G289" s="87"/>
      <c r="H289" s="87"/>
    </row>
    <row r="290" spans="7:8" ht="15.75" customHeight="1" x14ac:dyDescent="0.2">
      <c r="G290" s="87"/>
      <c r="H290" s="87"/>
    </row>
    <row r="291" spans="7:8" ht="15.75" customHeight="1" x14ac:dyDescent="0.2">
      <c r="G291" s="87"/>
      <c r="H291" s="87"/>
    </row>
    <row r="292" spans="7:8" ht="15.75" customHeight="1" x14ac:dyDescent="0.2">
      <c r="G292" s="87"/>
      <c r="H292" s="87"/>
    </row>
    <row r="293" spans="7:8" ht="15.75" customHeight="1" x14ac:dyDescent="0.2">
      <c r="G293" s="87"/>
      <c r="H293" s="87"/>
    </row>
    <row r="294" spans="7:8" ht="15.75" customHeight="1" x14ac:dyDescent="0.2">
      <c r="G294" s="87"/>
      <c r="H294" s="87"/>
    </row>
    <row r="295" spans="7:8" ht="15.75" customHeight="1" x14ac:dyDescent="0.2">
      <c r="G295" s="87"/>
      <c r="H295" s="87"/>
    </row>
    <row r="296" spans="7:8" ht="15.75" customHeight="1" x14ac:dyDescent="0.2">
      <c r="G296" s="87"/>
      <c r="H296" s="87"/>
    </row>
    <row r="297" spans="7:8" ht="15.75" customHeight="1" x14ac:dyDescent="0.2">
      <c r="G297" s="87"/>
      <c r="H297" s="87"/>
    </row>
    <row r="298" spans="7:8" ht="15.75" customHeight="1" x14ac:dyDescent="0.2">
      <c r="G298" s="87"/>
      <c r="H298" s="87"/>
    </row>
    <row r="299" spans="7:8" ht="15.75" customHeight="1" x14ac:dyDescent="0.2">
      <c r="G299" s="87"/>
      <c r="H299" s="87"/>
    </row>
    <row r="300" spans="7:8" ht="15.75" customHeight="1" x14ac:dyDescent="0.2">
      <c r="G300" s="87"/>
      <c r="H300" s="87"/>
    </row>
    <row r="301" spans="7:8" ht="15.75" customHeight="1" x14ac:dyDescent="0.2">
      <c r="G301" s="87"/>
      <c r="H301" s="87"/>
    </row>
    <row r="302" spans="7:8" ht="15.75" customHeight="1" x14ac:dyDescent="0.2">
      <c r="G302" s="87"/>
      <c r="H302" s="87"/>
    </row>
    <row r="303" spans="7:8" ht="15.75" customHeight="1" x14ac:dyDescent="0.2">
      <c r="G303" s="87"/>
      <c r="H303" s="87"/>
    </row>
    <row r="304" spans="7:8" ht="15.75" customHeight="1" x14ac:dyDescent="0.2">
      <c r="G304" s="87"/>
      <c r="H304" s="87"/>
    </row>
    <row r="305" spans="7:8" ht="15.75" customHeight="1" x14ac:dyDescent="0.2">
      <c r="G305" s="87"/>
      <c r="H305" s="87"/>
    </row>
    <row r="306" spans="7:8" ht="15.75" customHeight="1" x14ac:dyDescent="0.2">
      <c r="G306" s="87"/>
      <c r="H306" s="87"/>
    </row>
    <row r="307" spans="7:8" ht="15.75" customHeight="1" x14ac:dyDescent="0.2">
      <c r="G307" s="87"/>
      <c r="H307" s="87"/>
    </row>
    <row r="308" spans="7:8" ht="15.75" customHeight="1" x14ac:dyDescent="0.2">
      <c r="G308" s="87"/>
      <c r="H308" s="87"/>
    </row>
    <row r="309" spans="7:8" ht="15.75" customHeight="1" x14ac:dyDescent="0.2">
      <c r="G309" s="87"/>
      <c r="H309" s="87"/>
    </row>
    <row r="310" spans="7:8" ht="15.75" customHeight="1" x14ac:dyDescent="0.2">
      <c r="G310" s="87"/>
      <c r="H310" s="87"/>
    </row>
    <row r="311" spans="7:8" ht="15.75" customHeight="1" x14ac:dyDescent="0.2">
      <c r="G311" s="87"/>
      <c r="H311" s="87"/>
    </row>
    <row r="312" spans="7:8" ht="15.75" customHeight="1" x14ac:dyDescent="0.2">
      <c r="G312" s="87"/>
      <c r="H312" s="87"/>
    </row>
    <row r="313" spans="7:8" ht="15.75" customHeight="1" x14ac:dyDescent="0.2">
      <c r="G313" s="87"/>
      <c r="H313" s="87"/>
    </row>
    <row r="314" spans="7:8" ht="15.75" customHeight="1" x14ac:dyDescent="0.2">
      <c r="G314" s="87"/>
      <c r="H314" s="87"/>
    </row>
    <row r="315" spans="7:8" ht="15.75" customHeight="1" x14ac:dyDescent="0.2">
      <c r="G315" s="87"/>
      <c r="H315" s="87"/>
    </row>
    <row r="316" spans="7:8" ht="15.75" customHeight="1" x14ac:dyDescent="0.2">
      <c r="G316" s="87"/>
      <c r="H316" s="87"/>
    </row>
    <row r="317" spans="7:8" ht="15.75" customHeight="1" x14ac:dyDescent="0.2">
      <c r="G317" s="87"/>
      <c r="H317" s="87"/>
    </row>
    <row r="318" spans="7:8" ht="15.75" customHeight="1" x14ac:dyDescent="0.2">
      <c r="G318" s="87"/>
      <c r="H318" s="87"/>
    </row>
    <row r="319" spans="7:8" ht="15.75" customHeight="1" x14ac:dyDescent="0.2">
      <c r="G319" s="87"/>
      <c r="H319" s="87"/>
    </row>
    <row r="320" spans="7:8" ht="15.75" customHeight="1" x14ac:dyDescent="0.2">
      <c r="G320" s="87"/>
      <c r="H320" s="87"/>
    </row>
    <row r="321" spans="7:8" ht="15.75" customHeight="1" x14ac:dyDescent="0.2">
      <c r="G321" s="87"/>
      <c r="H321" s="87"/>
    </row>
    <row r="322" spans="7:8" ht="15.75" customHeight="1" x14ac:dyDescent="0.2">
      <c r="G322" s="87"/>
      <c r="H322" s="87"/>
    </row>
    <row r="323" spans="7:8" ht="15.75" customHeight="1" x14ac:dyDescent="0.2">
      <c r="G323" s="87"/>
      <c r="H323" s="87"/>
    </row>
    <row r="324" spans="7:8" ht="15.75" customHeight="1" x14ac:dyDescent="0.2">
      <c r="G324" s="87"/>
      <c r="H324" s="87"/>
    </row>
    <row r="325" spans="7:8" ht="15.75" customHeight="1" x14ac:dyDescent="0.2">
      <c r="G325" s="87"/>
      <c r="H325" s="87"/>
    </row>
    <row r="326" spans="7:8" ht="15.75" customHeight="1" x14ac:dyDescent="0.2">
      <c r="G326" s="87"/>
      <c r="H326" s="87"/>
    </row>
    <row r="327" spans="7:8" ht="15.75" customHeight="1" x14ac:dyDescent="0.2">
      <c r="G327" s="87"/>
      <c r="H327" s="87"/>
    </row>
    <row r="328" spans="7:8" ht="15.75" customHeight="1" x14ac:dyDescent="0.2">
      <c r="G328" s="87"/>
      <c r="H328" s="87"/>
    </row>
    <row r="329" spans="7:8" ht="15.75" customHeight="1" x14ac:dyDescent="0.2">
      <c r="G329" s="87"/>
      <c r="H329" s="87"/>
    </row>
    <row r="330" spans="7:8" ht="15.75" customHeight="1" x14ac:dyDescent="0.2">
      <c r="G330" s="87"/>
      <c r="H330" s="87"/>
    </row>
    <row r="331" spans="7:8" ht="15.75" customHeight="1" x14ac:dyDescent="0.2">
      <c r="G331" s="87"/>
      <c r="H331" s="87"/>
    </row>
    <row r="332" spans="7:8" ht="15.75" customHeight="1" x14ac:dyDescent="0.2">
      <c r="G332" s="87"/>
      <c r="H332" s="87"/>
    </row>
    <row r="333" spans="7:8" ht="15.75" customHeight="1" x14ac:dyDescent="0.2">
      <c r="G333" s="87"/>
      <c r="H333" s="87"/>
    </row>
    <row r="334" spans="7:8" ht="15.75" customHeight="1" x14ac:dyDescent="0.2">
      <c r="G334" s="87"/>
      <c r="H334" s="87"/>
    </row>
    <row r="335" spans="7:8" ht="15.75" customHeight="1" x14ac:dyDescent="0.2">
      <c r="G335" s="87"/>
      <c r="H335" s="87"/>
    </row>
    <row r="336" spans="7:8" ht="15.75" customHeight="1" x14ac:dyDescent="0.2">
      <c r="G336" s="87"/>
      <c r="H336" s="87"/>
    </row>
    <row r="337" spans="7:8" ht="15.75" customHeight="1" x14ac:dyDescent="0.2">
      <c r="G337" s="87"/>
      <c r="H337" s="87"/>
    </row>
    <row r="338" spans="7:8" ht="15.75" customHeight="1" x14ac:dyDescent="0.2">
      <c r="G338" s="87"/>
      <c r="H338" s="87"/>
    </row>
    <row r="339" spans="7:8" ht="15.75" customHeight="1" x14ac:dyDescent="0.2">
      <c r="G339" s="87"/>
      <c r="H339" s="87"/>
    </row>
    <row r="340" spans="7:8" ht="15.75" customHeight="1" x14ac:dyDescent="0.2">
      <c r="G340" s="87"/>
      <c r="H340" s="87"/>
    </row>
    <row r="341" spans="7:8" ht="15.75" customHeight="1" x14ac:dyDescent="0.2">
      <c r="G341" s="87"/>
      <c r="H341" s="87"/>
    </row>
    <row r="342" spans="7:8" ht="15.75" customHeight="1" x14ac:dyDescent="0.2">
      <c r="G342" s="87"/>
      <c r="H342" s="87"/>
    </row>
    <row r="343" spans="7:8" ht="15.75" customHeight="1" x14ac:dyDescent="0.2">
      <c r="G343" s="87"/>
      <c r="H343" s="87"/>
    </row>
    <row r="344" spans="7:8" ht="15.75" customHeight="1" x14ac:dyDescent="0.2">
      <c r="G344" s="87"/>
      <c r="H344" s="87"/>
    </row>
    <row r="345" spans="7:8" ht="15.75" customHeight="1" x14ac:dyDescent="0.2">
      <c r="G345" s="87"/>
      <c r="H345" s="87"/>
    </row>
    <row r="346" spans="7:8" ht="15.75" customHeight="1" x14ac:dyDescent="0.2">
      <c r="G346" s="87"/>
      <c r="H346" s="87"/>
    </row>
    <row r="347" spans="7:8" ht="15.75" customHeight="1" x14ac:dyDescent="0.2">
      <c r="G347" s="87"/>
      <c r="H347" s="87"/>
    </row>
    <row r="348" spans="7:8" ht="15.75" customHeight="1" x14ac:dyDescent="0.2">
      <c r="G348" s="87"/>
      <c r="H348" s="87"/>
    </row>
    <row r="349" spans="7:8" ht="15.75" customHeight="1" x14ac:dyDescent="0.2">
      <c r="G349" s="87"/>
      <c r="H349" s="87"/>
    </row>
    <row r="350" spans="7:8" ht="15.75" customHeight="1" x14ac:dyDescent="0.2">
      <c r="G350" s="87"/>
      <c r="H350" s="87"/>
    </row>
    <row r="351" spans="7:8" ht="15.75" customHeight="1" x14ac:dyDescent="0.2">
      <c r="G351" s="87"/>
      <c r="H351" s="87"/>
    </row>
    <row r="352" spans="7:8" ht="15.75" customHeight="1" x14ac:dyDescent="0.2">
      <c r="G352" s="87"/>
      <c r="H352" s="87"/>
    </row>
    <row r="353" spans="7:8" ht="15.75" customHeight="1" x14ac:dyDescent="0.2">
      <c r="G353" s="87"/>
      <c r="H353" s="87"/>
    </row>
    <row r="354" spans="7:8" ht="15.75" customHeight="1" x14ac:dyDescent="0.2">
      <c r="G354" s="87"/>
      <c r="H354" s="87"/>
    </row>
    <row r="355" spans="7:8" ht="15.75" customHeight="1" x14ac:dyDescent="0.2">
      <c r="G355" s="87"/>
      <c r="H355" s="87"/>
    </row>
    <row r="356" spans="7:8" ht="15.75" customHeight="1" x14ac:dyDescent="0.2">
      <c r="G356" s="87"/>
      <c r="H356" s="87"/>
    </row>
    <row r="357" spans="7:8" ht="15.75" customHeight="1" x14ac:dyDescent="0.2">
      <c r="G357" s="87"/>
      <c r="H357" s="87"/>
    </row>
    <row r="358" spans="7:8" ht="15.75" customHeight="1" x14ac:dyDescent="0.2">
      <c r="G358" s="87"/>
      <c r="H358" s="87"/>
    </row>
    <row r="359" spans="7:8" ht="15.75" customHeight="1" x14ac:dyDescent="0.2">
      <c r="G359" s="87"/>
      <c r="H359" s="87"/>
    </row>
    <row r="360" spans="7:8" ht="15.75" customHeight="1" x14ac:dyDescent="0.2">
      <c r="G360" s="87"/>
      <c r="H360" s="87"/>
    </row>
    <row r="361" spans="7:8" ht="15.75" customHeight="1" x14ac:dyDescent="0.2">
      <c r="G361" s="87"/>
      <c r="H361" s="87"/>
    </row>
    <row r="362" spans="7:8" ht="15.75" customHeight="1" x14ac:dyDescent="0.2">
      <c r="G362" s="87"/>
      <c r="H362" s="87"/>
    </row>
    <row r="363" spans="7:8" ht="15.75" customHeight="1" x14ac:dyDescent="0.2">
      <c r="G363" s="87"/>
      <c r="H363" s="87"/>
    </row>
    <row r="364" spans="7:8" ht="15.75" customHeight="1" x14ac:dyDescent="0.2">
      <c r="G364" s="87"/>
      <c r="H364" s="87"/>
    </row>
    <row r="365" spans="7:8" ht="15.75" customHeight="1" x14ac:dyDescent="0.2">
      <c r="G365" s="87"/>
      <c r="H365" s="87"/>
    </row>
    <row r="366" spans="7:8" ht="15.75" customHeight="1" x14ac:dyDescent="0.2">
      <c r="G366" s="87"/>
      <c r="H366" s="87"/>
    </row>
    <row r="367" spans="7:8" ht="15.75" customHeight="1" x14ac:dyDescent="0.2">
      <c r="G367" s="87"/>
      <c r="H367" s="87"/>
    </row>
    <row r="368" spans="7:8" ht="15.75" customHeight="1" x14ac:dyDescent="0.2">
      <c r="G368" s="87"/>
      <c r="H368" s="87"/>
    </row>
    <row r="369" spans="7:8" ht="15.75" customHeight="1" x14ac:dyDescent="0.2">
      <c r="G369" s="87"/>
      <c r="H369" s="87"/>
    </row>
    <row r="370" spans="7:8" ht="15.75" customHeight="1" x14ac:dyDescent="0.2">
      <c r="G370" s="87"/>
      <c r="H370" s="87"/>
    </row>
    <row r="371" spans="7:8" ht="15.75" customHeight="1" x14ac:dyDescent="0.2">
      <c r="G371" s="87"/>
      <c r="H371" s="87"/>
    </row>
    <row r="372" spans="7:8" ht="15.75" customHeight="1" x14ac:dyDescent="0.2">
      <c r="G372" s="87"/>
      <c r="H372" s="87"/>
    </row>
    <row r="373" spans="7:8" ht="15.75" customHeight="1" x14ac:dyDescent="0.2">
      <c r="G373" s="87"/>
      <c r="H373" s="87"/>
    </row>
    <row r="374" spans="7:8" ht="15.75" customHeight="1" x14ac:dyDescent="0.2">
      <c r="G374" s="87"/>
      <c r="H374" s="87"/>
    </row>
    <row r="375" spans="7:8" ht="15.75" customHeight="1" x14ac:dyDescent="0.2">
      <c r="G375" s="87"/>
      <c r="H375" s="87"/>
    </row>
    <row r="376" spans="7:8" ht="15.75" customHeight="1" x14ac:dyDescent="0.2">
      <c r="G376" s="87"/>
      <c r="H376" s="87"/>
    </row>
    <row r="377" spans="7:8" ht="15.75" customHeight="1" x14ac:dyDescent="0.2">
      <c r="G377" s="87"/>
      <c r="H377" s="87"/>
    </row>
    <row r="378" spans="7:8" ht="15.75" customHeight="1" x14ac:dyDescent="0.2">
      <c r="G378" s="87"/>
      <c r="H378" s="87"/>
    </row>
    <row r="379" spans="7:8" ht="15.75" customHeight="1" x14ac:dyDescent="0.2">
      <c r="G379" s="87"/>
      <c r="H379" s="87"/>
    </row>
    <row r="380" spans="7:8" ht="15.75" customHeight="1" x14ac:dyDescent="0.2">
      <c r="G380" s="87"/>
      <c r="H380" s="87"/>
    </row>
    <row r="381" spans="7:8" ht="15.75" customHeight="1" x14ac:dyDescent="0.2">
      <c r="G381" s="87"/>
      <c r="H381" s="87"/>
    </row>
    <row r="382" spans="7:8" ht="15.75" customHeight="1" x14ac:dyDescent="0.2">
      <c r="G382" s="87"/>
      <c r="H382" s="87"/>
    </row>
    <row r="383" spans="7:8" ht="15.75" customHeight="1" x14ac:dyDescent="0.2">
      <c r="G383" s="87"/>
      <c r="H383" s="87"/>
    </row>
    <row r="384" spans="7:8" ht="15.75" customHeight="1" x14ac:dyDescent="0.2">
      <c r="G384" s="87"/>
      <c r="H384" s="87"/>
    </row>
    <row r="385" spans="7:8" ht="15.75" customHeight="1" x14ac:dyDescent="0.2">
      <c r="G385" s="87"/>
      <c r="H385" s="87"/>
    </row>
    <row r="386" spans="7:8" ht="15.75" customHeight="1" x14ac:dyDescent="0.2">
      <c r="G386" s="87"/>
      <c r="H386" s="87"/>
    </row>
    <row r="387" spans="7:8" ht="15.75" customHeight="1" x14ac:dyDescent="0.2">
      <c r="G387" s="87"/>
      <c r="H387" s="87"/>
    </row>
    <row r="388" spans="7:8" ht="15.75" customHeight="1" x14ac:dyDescent="0.2">
      <c r="G388" s="87"/>
      <c r="H388" s="87"/>
    </row>
    <row r="389" spans="7:8" ht="15.75" customHeight="1" x14ac:dyDescent="0.2">
      <c r="G389" s="87"/>
      <c r="H389" s="87"/>
    </row>
    <row r="390" spans="7:8" ht="15.75" customHeight="1" x14ac:dyDescent="0.2">
      <c r="G390" s="87"/>
      <c r="H390" s="87"/>
    </row>
    <row r="391" spans="7:8" ht="15.75" customHeight="1" x14ac:dyDescent="0.2">
      <c r="G391" s="87"/>
      <c r="H391" s="87"/>
    </row>
    <row r="392" spans="7:8" ht="15.75" customHeight="1" x14ac:dyDescent="0.2">
      <c r="G392" s="87"/>
      <c r="H392" s="87"/>
    </row>
    <row r="393" spans="7:8" ht="15.75" customHeight="1" x14ac:dyDescent="0.2">
      <c r="G393" s="87"/>
      <c r="H393" s="87"/>
    </row>
    <row r="394" spans="7:8" ht="15.75" customHeight="1" x14ac:dyDescent="0.2">
      <c r="G394" s="87"/>
      <c r="H394" s="87"/>
    </row>
    <row r="395" spans="7:8" ht="15.75" customHeight="1" x14ac:dyDescent="0.2">
      <c r="G395" s="87"/>
      <c r="H395" s="87"/>
    </row>
    <row r="396" spans="7:8" ht="15.75" customHeight="1" x14ac:dyDescent="0.2">
      <c r="G396" s="87"/>
      <c r="H396" s="87"/>
    </row>
    <row r="397" spans="7:8" ht="15.75" customHeight="1" x14ac:dyDescent="0.2">
      <c r="G397" s="87"/>
      <c r="H397" s="87"/>
    </row>
    <row r="398" spans="7:8" ht="15.75" customHeight="1" x14ac:dyDescent="0.2">
      <c r="G398" s="87"/>
      <c r="H398" s="87"/>
    </row>
    <row r="399" spans="7:8" ht="15.75" customHeight="1" x14ac:dyDescent="0.2">
      <c r="G399" s="87"/>
      <c r="H399" s="87"/>
    </row>
    <row r="400" spans="7:8" ht="15.75" customHeight="1" x14ac:dyDescent="0.2">
      <c r="G400" s="87"/>
      <c r="H400" s="87"/>
    </row>
    <row r="401" spans="7:8" ht="15.75" customHeight="1" x14ac:dyDescent="0.2">
      <c r="G401" s="87"/>
      <c r="H401" s="87"/>
    </row>
    <row r="402" spans="7:8" ht="15.75" customHeight="1" x14ac:dyDescent="0.2">
      <c r="G402" s="87"/>
      <c r="H402" s="87"/>
    </row>
    <row r="403" spans="7:8" ht="15.75" customHeight="1" x14ac:dyDescent="0.2">
      <c r="G403" s="87"/>
      <c r="H403" s="87"/>
    </row>
    <row r="404" spans="7:8" ht="15.75" customHeight="1" x14ac:dyDescent="0.2">
      <c r="G404" s="87"/>
      <c r="H404" s="87"/>
    </row>
    <row r="405" spans="7:8" ht="15.75" customHeight="1" x14ac:dyDescent="0.2">
      <c r="G405" s="87"/>
      <c r="H405" s="87"/>
    </row>
    <row r="406" spans="7:8" ht="15.75" customHeight="1" x14ac:dyDescent="0.2">
      <c r="G406" s="87"/>
      <c r="H406" s="87"/>
    </row>
    <row r="407" spans="7:8" ht="15.75" customHeight="1" x14ac:dyDescent="0.2">
      <c r="G407" s="87"/>
      <c r="H407" s="87"/>
    </row>
    <row r="408" spans="7:8" ht="15.75" customHeight="1" x14ac:dyDescent="0.2">
      <c r="G408" s="87"/>
      <c r="H408" s="87"/>
    </row>
    <row r="409" spans="7:8" ht="15.75" customHeight="1" x14ac:dyDescent="0.2">
      <c r="G409" s="87"/>
      <c r="H409" s="87"/>
    </row>
    <row r="410" spans="7:8" ht="15.75" customHeight="1" x14ac:dyDescent="0.2">
      <c r="G410" s="87"/>
      <c r="H410" s="87"/>
    </row>
    <row r="411" spans="7:8" ht="15.75" customHeight="1" x14ac:dyDescent="0.2">
      <c r="G411" s="87"/>
      <c r="H411" s="87"/>
    </row>
    <row r="412" spans="7:8" ht="15.75" customHeight="1" x14ac:dyDescent="0.2">
      <c r="G412" s="87"/>
      <c r="H412" s="87"/>
    </row>
    <row r="413" spans="7:8" ht="15.75" customHeight="1" x14ac:dyDescent="0.2">
      <c r="G413" s="87"/>
      <c r="H413" s="87"/>
    </row>
    <row r="414" spans="7:8" ht="15.75" customHeight="1" x14ac:dyDescent="0.2">
      <c r="G414" s="87"/>
      <c r="H414" s="87"/>
    </row>
    <row r="415" spans="7:8" ht="15.75" customHeight="1" x14ac:dyDescent="0.2">
      <c r="G415" s="87"/>
      <c r="H415" s="87"/>
    </row>
    <row r="416" spans="7:8" ht="15.75" customHeight="1" x14ac:dyDescent="0.2">
      <c r="G416" s="87"/>
      <c r="H416" s="87"/>
    </row>
    <row r="417" spans="7:8" ht="15.75" customHeight="1" x14ac:dyDescent="0.2">
      <c r="G417" s="87"/>
      <c r="H417" s="87"/>
    </row>
    <row r="418" spans="7:8" ht="15.75" customHeight="1" x14ac:dyDescent="0.2">
      <c r="G418" s="87"/>
      <c r="H418" s="87"/>
    </row>
    <row r="419" spans="7:8" ht="15.75" customHeight="1" x14ac:dyDescent="0.2">
      <c r="G419" s="87"/>
      <c r="H419" s="87"/>
    </row>
    <row r="420" spans="7:8" ht="15.75" customHeight="1" x14ac:dyDescent="0.2">
      <c r="G420" s="87"/>
      <c r="H420" s="87"/>
    </row>
    <row r="421" spans="7:8" ht="15.75" customHeight="1" x14ac:dyDescent="0.2">
      <c r="G421" s="87"/>
      <c r="H421" s="87"/>
    </row>
    <row r="422" spans="7:8" ht="15.75" customHeight="1" x14ac:dyDescent="0.2">
      <c r="G422" s="87"/>
      <c r="H422" s="87"/>
    </row>
    <row r="423" spans="7:8" ht="15.75" customHeight="1" x14ac:dyDescent="0.2">
      <c r="G423" s="87"/>
      <c r="H423" s="87"/>
    </row>
    <row r="424" spans="7:8" ht="15.75" customHeight="1" x14ac:dyDescent="0.2">
      <c r="G424" s="87"/>
      <c r="H424" s="87"/>
    </row>
    <row r="425" spans="7:8" ht="15.75" customHeight="1" x14ac:dyDescent="0.2">
      <c r="G425" s="87"/>
      <c r="H425" s="87"/>
    </row>
    <row r="426" spans="7:8" ht="15.75" customHeight="1" x14ac:dyDescent="0.2">
      <c r="G426" s="87"/>
      <c r="H426" s="87"/>
    </row>
    <row r="427" spans="7:8" ht="15.75" customHeight="1" x14ac:dyDescent="0.2">
      <c r="G427" s="87"/>
      <c r="H427" s="87"/>
    </row>
    <row r="428" spans="7:8" ht="15.75" customHeight="1" x14ac:dyDescent="0.2">
      <c r="G428" s="87"/>
      <c r="H428" s="87"/>
    </row>
    <row r="429" spans="7:8" ht="15.75" customHeight="1" x14ac:dyDescent="0.2">
      <c r="G429" s="87"/>
      <c r="H429" s="87"/>
    </row>
    <row r="430" spans="7:8" ht="15.75" customHeight="1" x14ac:dyDescent="0.2">
      <c r="G430" s="87"/>
      <c r="H430" s="87"/>
    </row>
    <row r="431" spans="7:8" ht="15.75" customHeight="1" x14ac:dyDescent="0.2">
      <c r="G431" s="87"/>
      <c r="H431" s="87"/>
    </row>
    <row r="432" spans="7:8" ht="15.75" customHeight="1" x14ac:dyDescent="0.2">
      <c r="G432" s="87"/>
      <c r="H432" s="87"/>
    </row>
    <row r="433" spans="7:8" ht="15.75" customHeight="1" x14ac:dyDescent="0.2">
      <c r="G433" s="87"/>
      <c r="H433" s="87"/>
    </row>
    <row r="434" spans="7:8" ht="15.75" customHeight="1" x14ac:dyDescent="0.2">
      <c r="G434" s="87"/>
      <c r="H434" s="87"/>
    </row>
    <row r="435" spans="7:8" ht="15.75" customHeight="1" x14ac:dyDescent="0.2">
      <c r="G435" s="87"/>
      <c r="H435" s="87"/>
    </row>
    <row r="436" spans="7:8" ht="15.75" customHeight="1" x14ac:dyDescent="0.2">
      <c r="G436" s="87"/>
      <c r="H436" s="87"/>
    </row>
    <row r="437" spans="7:8" ht="15.75" customHeight="1" x14ac:dyDescent="0.2">
      <c r="G437" s="87"/>
      <c r="H437" s="87"/>
    </row>
    <row r="438" spans="7:8" ht="15.75" customHeight="1" x14ac:dyDescent="0.2">
      <c r="G438" s="87"/>
      <c r="H438" s="87"/>
    </row>
    <row r="439" spans="7:8" ht="15.75" customHeight="1" x14ac:dyDescent="0.2">
      <c r="G439" s="87"/>
      <c r="H439" s="87"/>
    </row>
    <row r="440" spans="7:8" ht="15.75" customHeight="1" x14ac:dyDescent="0.2">
      <c r="G440" s="87"/>
      <c r="H440" s="87"/>
    </row>
    <row r="441" spans="7:8" ht="15.75" customHeight="1" x14ac:dyDescent="0.2">
      <c r="G441" s="87"/>
      <c r="H441" s="87"/>
    </row>
    <row r="442" spans="7:8" ht="15.75" customHeight="1" x14ac:dyDescent="0.2">
      <c r="G442" s="87"/>
      <c r="H442" s="87"/>
    </row>
    <row r="443" spans="7:8" ht="15.75" customHeight="1" x14ac:dyDescent="0.2">
      <c r="G443" s="87"/>
      <c r="H443" s="87"/>
    </row>
    <row r="444" spans="7:8" ht="15.75" customHeight="1" x14ac:dyDescent="0.2">
      <c r="G444" s="87"/>
      <c r="H444" s="87"/>
    </row>
    <row r="445" spans="7:8" ht="15.75" customHeight="1" x14ac:dyDescent="0.2">
      <c r="G445" s="87"/>
      <c r="H445" s="87"/>
    </row>
    <row r="446" spans="7:8" ht="15.75" customHeight="1" x14ac:dyDescent="0.2">
      <c r="G446" s="87"/>
      <c r="H446" s="87"/>
    </row>
    <row r="447" spans="7:8" ht="15.75" customHeight="1" x14ac:dyDescent="0.2">
      <c r="G447" s="87"/>
      <c r="H447" s="87"/>
    </row>
    <row r="448" spans="7:8" ht="15.75" customHeight="1" x14ac:dyDescent="0.2">
      <c r="G448" s="87"/>
      <c r="H448" s="87"/>
    </row>
    <row r="449" spans="7:8" ht="15.75" customHeight="1" x14ac:dyDescent="0.2">
      <c r="G449" s="87"/>
      <c r="H449" s="87"/>
    </row>
    <row r="450" spans="7:8" ht="15.75" customHeight="1" x14ac:dyDescent="0.2">
      <c r="G450" s="87"/>
      <c r="H450" s="87"/>
    </row>
    <row r="451" spans="7:8" ht="15.75" customHeight="1" x14ac:dyDescent="0.2">
      <c r="G451" s="87"/>
      <c r="H451" s="87"/>
    </row>
    <row r="452" spans="7:8" ht="15.75" customHeight="1" x14ac:dyDescent="0.2">
      <c r="G452" s="87"/>
      <c r="H452" s="87"/>
    </row>
    <row r="453" spans="7:8" ht="15.75" customHeight="1" x14ac:dyDescent="0.2">
      <c r="G453" s="87"/>
      <c r="H453" s="87"/>
    </row>
    <row r="454" spans="7:8" ht="15.75" customHeight="1" x14ac:dyDescent="0.2">
      <c r="G454" s="87"/>
      <c r="H454" s="87"/>
    </row>
    <row r="455" spans="7:8" ht="15.75" customHeight="1" x14ac:dyDescent="0.2">
      <c r="G455" s="87"/>
      <c r="H455" s="87"/>
    </row>
    <row r="456" spans="7:8" ht="15.75" customHeight="1" x14ac:dyDescent="0.2">
      <c r="G456" s="87"/>
      <c r="H456" s="87"/>
    </row>
    <row r="457" spans="7:8" ht="15.75" customHeight="1" x14ac:dyDescent="0.2">
      <c r="G457" s="87"/>
      <c r="H457" s="87"/>
    </row>
    <row r="458" spans="7:8" ht="15.75" customHeight="1" x14ac:dyDescent="0.2">
      <c r="G458" s="87"/>
      <c r="H458" s="87"/>
    </row>
    <row r="459" spans="7:8" ht="15.75" customHeight="1" x14ac:dyDescent="0.2">
      <c r="G459" s="87"/>
      <c r="H459" s="87"/>
    </row>
    <row r="460" spans="7:8" ht="15.75" customHeight="1" x14ac:dyDescent="0.2">
      <c r="G460" s="87"/>
      <c r="H460" s="87"/>
    </row>
    <row r="461" spans="7:8" ht="15.75" customHeight="1" x14ac:dyDescent="0.2">
      <c r="G461" s="87"/>
      <c r="H461" s="87"/>
    </row>
    <row r="462" spans="7:8" ht="15.75" customHeight="1" x14ac:dyDescent="0.2">
      <c r="G462" s="87"/>
      <c r="H462" s="87"/>
    </row>
    <row r="463" spans="7:8" ht="15.75" customHeight="1" x14ac:dyDescent="0.2">
      <c r="G463" s="87"/>
      <c r="H463" s="87"/>
    </row>
    <row r="464" spans="7:8" ht="15.75" customHeight="1" x14ac:dyDescent="0.2">
      <c r="G464" s="87"/>
      <c r="H464" s="87"/>
    </row>
    <row r="465" spans="7:8" ht="15.75" customHeight="1" x14ac:dyDescent="0.2">
      <c r="G465" s="87"/>
      <c r="H465" s="87"/>
    </row>
    <row r="466" spans="7:8" ht="15.75" customHeight="1" x14ac:dyDescent="0.2">
      <c r="G466" s="87"/>
      <c r="H466" s="87"/>
    </row>
    <row r="467" spans="7:8" ht="15.75" customHeight="1" x14ac:dyDescent="0.2">
      <c r="G467" s="87"/>
      <c r="H467" s="87"/>
    </row>
    <row r="468" spans="7:8" ht="15.75" customHeight="1" x14ac:dyDescent="0.2">
      <c r="G468" s="87"/>
      <c r="H468" s="87"/>
    </row>
    <row r="469" spans="7:8" ht="15.75" customHeight="1" x14ac:dyDescent="0.2">
      <c r="G469" s="87"/>
      <c r="H469" s="87"/>
    </row>
    <row r="470" spans="7:8" ht="15.75" customHeight="1" x14ac:dyDescent="0.2">
      <c r="G470" s="87"/>
      <c r="H470" s="87"/>
    </row>
    <row r="471" spans="7:8" ht="15.75" customHeight="1" x14ac:dyDescent="0.2">
      <c r="G471" s="87"/>
      <c r="H471" s="87"/>
    </row>
    <row r="472" spans="7:8" ht="15.75" customHeight="1" x14ac:dyDescent="0.2">
      <c r="G472" s="87"/>
      <c r="H472" s="87"/>
    </row>
    <row r="473" spans="7:8" ht="15.75" customHeight="1" x14ac:dyDescent="0.2">
      <c r="G473" s="87"/>
      <c r="H473" s="87"/>
    </row>
    <row r="474" spans="7:8" ht="15.75" customHeight="1" x14ac:dyDescent="0.2">
      <c r="G474" s="87"/>
      <c r="H474" s="87"/>
    </row>
    <row r="475" spans="7:8" ht="15.75" customHeight="1" x14ac:dyDescent="0.2">
      <c r="G475" s="87"/>
      <c r="H475" s="87"/>
    </row>
    <row r="476" spans="7:8" ht="15.75" customHeight="1" x14ac:dyDescent="0.2">
      <c r="G476" s="87"/>
      <c r="H476" s="87"/>
    </row>
    <row r="477" spans="7:8" ht="15.75" customHeight="1" x14ac:dyDescent="0.2">
      <c r="G477" s="87"/>
      <c r="H477" s="87"/>
    </row>
    <row r="478" spans="7:8" ht="15.75" customHeight="1" x14ac:dyDescent="0.2">
      <c r="G478" s="87"/>
      <c r="H478" s="87"/>
    </row>
    <row r="479" spans="7:8" ht="15.75" customHeight="1" x14ac:dyDescent="0.2">
      <c r="G479" s="87"/>
      <c r="H479" s="87"/>
    </row>
    <row r="480" spans="7:8" ht="15.75" customHeight="1" x14ac:dyDescent="0.2">
      <c r="G480" s="87"/>
      <c r="H480" s="87"/>
    </row>
    <row r="481" spans="7:8" ht="15.75" customHeight="1" x14ac:dyDescent="0.2">
      <c r="G481" s="87"/>
      <c r="H481" s="87"/>
    </row>
    <row r="482" spans="7:8" ht="15.75" customHeight="1" x14ac:dyDescent="0.2">
      <c r="G482" s="87"/>
      <c r="H482" s="87"/>
    </row>
    <row r="483" spans="7:8" ht="15.75" customHeight="1" x14ac:dyDescent="0.2">
      <c r="G483" s="87"/>
      <c r="H483" s="87"/>
    </row>
    <row r="484" spans="7:8" ht="15.75" customHeight="1" x14ac:dyDescent="0.2">
      <c r="G484" s="87"/>
      <c r="H484" s="87"/>
    </row>
    <row r="485" spans="7:8" ht="15.75" customHeight="1" x14ac:dyDescent="0.2">
      <c r="G485" s="87"/>
      <c r="H485" s="87"/>
    </row>
    <row r="486" spans="7:8" ht="15.75" customHeight="1" x14ac:dyDescent="0.2">
      <c r="G486" s="87"/>
      <c r="H486" s="87"/>
    </row>
    <row r="487" spans="7:8" ht="15.75" customHeight="1" x14ac:dyDescent="0.2">
      <c r="G487" s="87"/>
      <c r="H487" s="87"/>
    </row>
    <row r="488" spans="7:8" ht="15.75" customHeight="1" x14ac:dyDescent="0.2">
      <c r="G488" s="87"/>
      <c r="H488" s="87"/>
    </row>
    <row r="489" spans="7:8" ht="15.75" customHeight="1" x14ac:dyDescent="0.2">
      <c r="G489" s="87"/>
      <c r="H489" s="87"/>
    </row>
    <row r="490" spans="7:8" ht="15.75" customHeight="1" x14ac:dyDescent="0.2">
      <c r="G490" s="87"/>
      <c r="H490" s="87"/>
    </row>
    <row r="491" spans="7:8" ht="15.75" customHeight="1" x14ac:dyDescent="0.2">
      <c r="G491" s="87"/>
      <c r="H491" s="87"/>
    </row>
    <row r="492" spans="7:8" ht="15.75" customHeight="1" x14ac:dyDescent="0.2">
      <c r="G492" s="87"/>
      <c r="H492" s="87"/>
    </row>
    <row r="493" spans="7:8" ht="15.75" customHeight="1" x14ac:dyDescent="0.2">
      <c r="G493" s="87"/>
      <c r="H493" s="87"/>
    </row>
    <row r="494" spans="7:8" ht="15.75" customHeight="1" x14ac:dyDescent="0.2">
      <c r="G494" s="87"/>
      <c r="H494" s="87"/>
    </row>
    <row r="495" spans="7:8" ht="15.75" customHeight="1" x14ac:dyDescent="0.2">
      <c r="G495" s="87"/>
      <c r="H495" s="87"/>
    </row>
    <row r="496" spans="7:8" ht="15.75" customHeight="1" x14ac:dyDescent="0.2">
      <c r="G496" s="87"/>
      <c r="H496" s="87"/>
    </row>
    <row r="497" spans="7:8" ht="15.75" customHeight="1" x14ac:dyDescent="0.2">
      <c r="G497" s="87"/>
      <c r="H497" s="87"/>
    </row>
    <row r="498" spans="7:8" ht="15.75" customHeight="1" x14ac:dyDescent="0.2">
      <c r="G498" s="87"/>
      <c r="H498" s="87"/>
    </row>
    <row r="499" spans="7:8" ht="15.75" customHeight="1" x14ac:dyDescent="0.2">
      <c r="G499" s="87"/>
      <c r="H499" s="87"/>
    </row>
    <row r="500" spans="7:8" ht="15.75" customHeight="1" x14ac:dyDescent="0.2">
      <c r="G500" s="87"/>
      <c r="H500" s="87"/>
    </row>
    <row r="501" spans="7:8" ht="15.75" customHeight="1" x14ac:dyDescent="0.2">
      <c r="G501" s="87"/>
      <c r="H501" s="87"/>
    </row>
    <row r="502" spans="7:8" ht="15.75" customHeight="1" x14ac:dyDescent="0.2">
      <c r="G502" s="87"/>
      <c r="H502" s="87"/>
    </row>
    <row r="503" spans="7:8" ht="15.75" customHeight="1" x14ac:dyDescent="0.2">
      <c r="G503" s="87"/>
      <c r="H503" s="87"/>
    </row>
    <row r="504" spans="7:8" ht="15.75" customHeight="1" x14ac:dyDescent="0.2">
      <c r="G504" s="87"/>
      <c r="H504" s="87"/>
    </row>
    <row r="505" spans="7:8" ht="15.75" customHeight="1" x14ac:dyDescent="0.2">
      <c r="G505" s="87"/>
      <c r="H505" s="87"/>
    </row>
    <row r="506" spans="7:8" ht="15.75" customHeight="1" x14ac:dyDescent="0.2">
      <c r="G506" s="87"/>
      <c r="H506" s="87"/>
    </row>
    <row r="507" spans="7:8" ht="15.75" customHeight="1" x14ac:dyDescent="0.2">
      <c r="G507" s="87"/>
      <c r="H507" s="87"/>
    </row>
    <row r="508" spans="7:8" ht="15.75" customHeight="1" x14ac:dyDescent="0.2">
      <c r="G508" s="87"/>
      <c r="H508" s="87"/>
    </row>
    <row r="509" spans="7:8" ht="15.75" customHeight="1" x14ac:dyDescent="0.2">
      <c r="G509" s="87"/>
      <c r="H509" s="87"/>
    </row>
    <row r="510" spans="7:8" ht="15.75" customHeight="1" x14ac:dyDescent="0.2">
      <c r="G510" s="87"/>
      <c r="H510" s="87"/>
    </row>
    <row r="511" spans="7:8" ht="15.75" customHeight="1" x14ac:dyDescent="0.2">
      <c r="G511" s="87"/>
      <c r="H511" s="87"/>
    </row>
    <row r="512" spans="7:8" ht="15.75" customHeight="1" x14ac:dyDescent="0.2">
      <c r="G512" s="87"/>
      <c r="H512" s="87"/>
    </row>
    <row r="513" spans="7:8" ht="15.75" customHeight="1" x14ac:dyDescent="0.2">
      <c r="G513" s="87"/>
      <c r="H513" s="87"/>
    </row>
    <row r="514" spans="7:8" ht="15.75" customHeight="1" x14ac:dyDescent="0.2">
      <c r="G514" s="87"/>
      <c r="H514" s="87"/>
    </row>
    <row r="515" spans="7:8" ht="15.75" customHeight="1" x14ac:dyDescent="0.2">
      <c r="G515" s="87"/>
      <c r="H515" s="87"/>
    </row>
    <row r="516" spans="7:8" ht="15.75" customHeight="1" x14ac:dyDescent="0.2">
      <c r="G516" s="87"/>
      <c r="H516" s="87"/>
    </row>
    <row r="517" spans="7:8" ht="15.75" customHeight="1" x14ac:dyDescent="0.2">
      <c r="G517" s="87"/>
      <c r="H517" s="87"/>
    </row>
    <row r="518" spans="7:8" ht="15.75" customHeight="1" x14ac:dyDescent="0.2">
      <c r="G518" s="87"/>
      <c r="H518" s="87"/>
    </row>
    <row r="519" spans="7:8" ht="15.75" customHeight="1" x14ac:dyDescent="0.2">
      <c r="G519" s="87"/>
      <c r="H519" s="87"/>
    </row>
    <row r="520" spans="7:8" ht="15.75" customHeight="1" x14ac:dyDescent="0.2">
      <c r="G520" s="87"/>
      <c r="H520" s="87"/>
    </row>
    <row r="521" spans="7:8" ht="15.75" customHeight="1" x14ac:dyDescent="0.2">
      <c r="G521" s="87"/>
      <c r="H521" s="87"/>
    </row>
    <row r="522" spans="7:8" ht="15.75" customHeight="1" x14ac:dyDescent="0.2">
      <c r="G522" s="87"/>
      <c r="H522" s="87"/>
    </row>
    <row r="523" spans="7:8" ht="15.75" customHeight="1" x14ac:dyDescent="0.2">
      <c r="G523" s="87"/>
      <c r="H523" s="87"/>
    </row>
    <row r="524" spans="7:8" ht="15.75" customHeight="1" x14ac:dyDescent="0.2">
      <c r="G524" s="87"/>
      <c r="H524" s="87"/>
    </row>
    <row r="525" spans="7:8" ht="15.75" customHeight="1" x14ac:dyDescent="0.2">
      <c r="G525" s="87"/>
      <c r="H525" s="87"/>
    </row>
    <row r="526" spans="7:8" ht="15.75" customHeight="1" x14ac:dyDescent="0.2">
      <c r="G526" s="87"/>
      <c r="H526" s="87"/>
    </row>
    <row r="527" spans="7:8" ht="15.75" customHeight="1" x14ac:dyDescent="0.2">
      <c r="G527" s="87"/>
      <c r="H527" s="87"/>
    </row>
    <row r="528" spans="7:8" ht="15.75" customHeight="1" x14ac:dyDescent="0.2">
      <c r="G528" s="87"/>
      <c r="H528" s="87"/>
    </row>
    <row r="529" spans="7:8" ht="15.75" customHeight="1" x14ac:dyDescent="0.2">
      <c r="G529" s="87"/>
      <c r="H529" s="87"/>
    </row>
    <row r="530" spans="7:8" ht="15.75" customHeight="1" x14ac:dyDescent="0.2">
      <c r="G530" s="87"/>
      <c r="H530" s="87"/>
    </row>
    <row r="531" spans="7:8" ht="15.75" customHeight="1" x14ac:dyDescent="0.2">
      <c r="G531" s="87"/>
      <c r="H531" s="87"/>
    </row>
    <row r="532" spans="7:8" ht="15.75" customHeight="1" x14ac:dyDescent="0.2">
      <c r="G532" s="87"/>
      <c r="H532" s="87"/>
    </row>
    <row r="533" spans="7:8" ht="15.75" customHeight="1" x14ac:dyDescent="0.2">
      <c r="G533" s="87"/>
      <c r="H533" s="87"/>
    </row>
    <row r="534" spans="7:8" ht="15.75" customHeight="1" x14ac:dyDescent="0.2">
      <c r="G534" s="87"/>
      <c r="H534" s="87"/>
    </row>
    <row r="535" spans="7:8" ht="15.75" customHeight="1" x14ac:dyDescent="0.2">
      <c r="G535" s="87"/>
      <c r="H535" s="87"/>
    </row>
    <row r="536" spans="7:8" ht="15.75" customHeight="1" x14ac:dyDescent="0.2">
      <c r="G536" s="87"/>
      <c r="H536" s="87"/>
    </row>
    <row r="537" spans="7:8" ht="15.75" customHeight="1" x14ac:dyDescent="0.2">
      <c r="G537" s="87"/>
      <c r="H537" s="87"/>
    </row>
    <row r="538" spans="7:8" ht="15.75" customHeight="1" x14ac:dyDescent="0.2">
      <c r="G538" s="87"/>
      <c r="H538" s="87"/>
    </row>
    <row r="539" spans="7:8" ht="15.75" customHeight="1" x14ac:dyDescent="0.2">
      <c r="G539" s="87"/>
      <c r="H539" s="87"/>
    </row>
    <row r="540" spans="7:8" ht="15.75" customHeight="1" x14ac:dyDescent="0.2">
      <c r="G540" s="87"/>
      <c r="H540" s="87"/>
    </row>
    <row r="541" spans="7:8" ht="15.75" customHeight="1" x14ac:dyDescent="0.2">
      <c r="G541" s="87"/>
      <c r="H541" s="87"/>
    </row>
    <row r="542" spans="7:8" ht="15.75" customHeight="1" x14ac:dyDescent="0.2">
      <c r="G542" s="87"/>
      <c r="H542" s="87"/>
    </row>
    <row r="543" spans="7:8" ht="15.75" customHeight="1" x14ac:dyDescent="0.2">
      <c r="G543" s="87"/>
      <c r="H543" s="87"/>
    </row>
    <row r="544" spans="7:8" ht="15.75" customHeight="1" x14ac:dyDescent="0.2">
      <c r="G544" s="87"/>
      <c r="H544" s="87"/>
    </row>
    <row r="545" spans="7:8" ht="15.75" customHeight="1" x14ac:dyDescent="0.2">
      <c r="G545" s="87"/>
      <c r="H545" s="87"/>
    </row>
    <row r="546" spans="7:8" ht="15.75" customHeight="1" x14ac:dyDescent="0.2">
      <c r="G546" s="87"/>
      <c r="H546" s="87"/>
    </row>
    <row r="547" spans="7:8" ht="15.75" customHeight="1" x14ac:dyDescent="0.2">
      <c r="G547" s="87"/>
      <c r="H547" s="87"/>
    </row>
    <row r="548" spans="7:8" ht="15.75" customHeight="1" x14ac:dyDescent="0.2">
      <c r="G548" s="87"/>
      <c r="H548" s="87"/>
    </row>
    <row r="549" spans="7:8" ht="15.75" customHeight="1" x14ac:dyDescent="0.2">
      <c r="G549" s="87"/>
      <c r="H549" s="87"/>
    </row>
    <row r="550" spans="7:8" ht="15.75" customHeight="1" x14ac:dyDescent="0.2">
      <c r="G550" s="87"/>
      <c r="H550" s="87"/>
    </row>
    <row r="551" spans="7:8" ht="15.75" customHeight="1" x14ac:dyDescent="0.2">
      <c r="G551" s="87"/>
      <c r="H551" s="87"/>
    </row>
    <row r="552" spans="7:8" ht="15.75" customHeight="1" x14ac:dyDescent="0.2">
      <c r="G552" s="87"/>
      <c r="H552" s="87"/>
    </row>
    <row r="553" spans="7:8" ht="15.75" customHeight="1" x14ac:dyDescent="0.2">
      <c r="G553" s="87"/>
      <c r="H553" s="87"/>
    </row>
    <row r="554" spans="7:8" ht="15.75" customHeight="1" x14ac:dyDescent="0.2">
      <c r="G554" s="87"/>
      <c r="H554" s="87"/>
    </row>
    <row r="555" spans="7:8" ht="15.75" customHeight="1" x14ac:dyDescent="0.2">
      <c r="G555" s="87"/>
      <c r="H555" s="87"/>
    </row>
    <row r="556" spans="7:8" ht="15.75" customHeight="1" x14ac:dyDescent="0.2">
      <c r="G556" s="87"/>
      <c r="H556" s="87"/>
    </row>
    <row r="557" spans="7:8" ht="15.75" customHeight="1" x14ac:dyDescent="0.2">
      <c r="G557" s="87"/>
      <c r="H557" s="87"/>
    </row>
    <row r="558" spans="7:8" ht="15.75" customHeight="1" x14ac:dyDescent="0.2">
      <c r="G558" s="87"/>
      <c r="H558" s="87"/>
    </row>
    <row r="559" spans="7:8" ht="15.75" customHeight="1" x14ac:dyDescent="0.2">
      <c r="G559" s="87"/>
      <c r="H559" s="87"/>
    </row>
    <row r="560" spans="7:8" ht="15.75" customHeight="1" x14ac:dyDescent="0.2">
      <c r="G560" s="87"/>
      <c r="H560" s="87"/>
    </row>
    <row r="561" spans="7:8" ht="15.75" customHeight="1" x14ac:dyDescent="0.2">
      <c r="G561" s="87"/>
      <c r="H561" s="87"/>
    </row>
    <row r="562" spans="7:8" ht="15.75" customHeight="1" x14ac:dyDescent="0.2">
      <c r="G562" s="87"/>
      <c r="H562" s="87"/>
    </row>
    <row r="563" spans="7:8" ht="15.75" customHeight="1" x14ac:dyDescent="0.2">
      <c r="G563" s="87"/>
      <c r="H563" s="87"/>
    </row>
    <row r="564" spans="7:8" ht="15.75" customHeight="1" x14ac:dyDescent="0.2">
      <c r="G564" s="87"/>
      <c r="H564" s="87"/>
    </row>
    <row r="565" spans="7:8" ht="15.75" customHeight="1" x14ac:dyDescent="0.2">
      <c r="G565" s="87"/>
      <c r="H565" s="87"/>
    </row>
    <row r="566" spans="7:8" ht="15.75" customHeight="1" x14ac:dyDescent="0.2">
      <c r="G566" s="87"/>
      <c r="H566" s="87"/>
    </row>
    <row r="567" spans="7:8" ht="15.75" customHeight="1" x14ac:dyDescent="0.2">
      <c r="G567" s="87"/>
      <c r="H567" s="87"/>
    </row>
    <row r="568" spans="7:8" ht="15.75" customHeight="1" x14ac:dyDescent="0.2">
      <c r="G568" s="87"/>
      <c r="H568" s="87"/>
    </row>
    <row r="569" spans="7:8" ht="15.75" customHeight="1" x14ac:dyDescent="0.2">
      <c r="G569" s="87"/>
      <c r="H569" s="87"/>
    </row>
    <row r="570" spans="7:8" ht="15.75" customHeight="1" x14ac:dyDescent="0.2">
      <c r="G570" s="87"/>
      <c r="H570" s="87"/>
    </row>
    <row r="571" spans="7:8" ht="15.75" customHeight="1" x14ac:dyDescent="0.2">
      <c r="G571" s="87"/>
      <c r="H571" s="87"/>
    </row>
    <row r="572" spans="7:8" ht="15.75" customHeight="1" x14ac:dyDescent="0.2">
      <c r="G572" s="87"/>
      <c r="H572" s="87"/>
    </row>
    <row r="573" spans="7:8" ht="15.75" customHeight="1" x14ac:dyDescent="0.2">
      <c r="G573" s="87"/>
      <c r="H573" s="87"/>
    </row>
    <row r="574" spans="7:8" ht="15.75" customHeight="1" x14ac:dyDescent="0.2">
      <c r="G574" s="87"/>
      <c r="H574" s="87"/>
    </row>
    <row r="575" spans="7:8" ht="15.75" customHeight="1" x14ac:dyDescent="0.2">
      <c r="G575" s="87"/>
      <c r="H575" s="87"/>
    </row>
    <row r="576" spans="7:8" ht="15.75" customHeight="1" x14ac:dyDescent="0.2">
      <c r="G576" s="87"/>
      <c r="H576" s="87"/>
    </row>
    <row r="577" spans="7:8" ht="15.75" customHeight="1" x14ac:dyDescent="0.2">
      <c r="G577" s="87"/>
      <c r="H577" s="87"/>
    </row>
    <row r="578" spans="7:8" ht="15.75" customHeight="1" x14ac:dyDescent="0.2">
      <c r="G578" s="87"/>
      <c r="H578" s="87"/>
    </row>
    <row r="579" spans="7:8" ht="15.75" customHeight="1" x14ac:dyDescent="0.2">
      <c r="G579" s="87"/>
      <c r="H579" s="87"/>
    </row>
    <row r="580" spans="7:8" ht="15.75" customHeight="1" x14ac:dyDescent="0.2">
      <c r="G580" s="87"/>
      <c r="H580" s="87"/>
    </row>
    <row r="581" spans="7:8" ht="15.75" customHeight="1" x14ac:dyDescent="0.2">
      <c r="G581" s="87"/>
      <c r="H581" s="87"/>
    </row>
    <row r="582" spans="7:8" ht="15.75" customHeight="1" x14ac:dyDescent="0.2">
      <c r="G582" s="87"/>
      <c r="H582" s="87"/>
    </row>
    <row r="583" spans="7:8" ht="15.75" customHeight="1" x14ac:dyDescent="0.2">
      <c r="G583" s="87"/>
      <c r="H583" s="87"/>
    </row>
    <row r="584" spans="7:8" ht="15.75" customHeight="1" x14ac:dyDescent="0.2">
      <c r="G584" s="87"/>
      <c r="H584" s="87"/>
    </row>
    <row r="585" spans="7:8" ht="15.75" customHeight="1" x14ac:dyDescent="0.2">
      <c r="G585" s="87"/>
      <c r="H585" s="87"/>
    </row>
    <row r="586" spans="7:8" ht="15.75" customHeight="1" x14ac:dyDescent="0.2">
      <c r="G586" s="87"/>
      <c r="H586" s="87"/>
    </row>
    <row r="587" spans="7:8" ht="15.75" customHeight="1" x14ac:dyDescent="0.2">
      <c r="G587" s="87"/>
      <c r="H587" s="87"/>
    </row>
    <row r="588" spans="7:8" ht="15.75" customHeight="1" x14ac:dyDescent="0.2">
      <c r="G588" s="87"/>
      <c r="H588" s="87"/>
    </row>
    <row r="589" spans="7:8" ht="15.75" customHeight="1" x14ac:dyDescent="0.2">
      <c r="G589" s="87"/>
      <c r="H589" s="87"/>
    </row>
    <row r="590" spans="7:8" ht="15.75" customHeight="1" x14ac:dyDescent="0.2">
      <c r="G590" s="87"/>
      <c r="H590" s="87"/>
    </row>
    <row r="591" spans="7:8" ht="15.75" customHeight="1" x14ac:dyDescent="0.2">
      <c r="G591" s="87"/>
      <c r="H591" s="87"/>
    </row>
    <row r="592" spans="7:8" ht="15.75" customHeight="1" x14ac:dyDescent="0.2">
      <c r="G592" s="87"/>
      <c r="H592" s="87"/>
    </row>
    <row r="593" spans="7:8" ht="15.75" customHeight="1" x14ac:dyDescent="0.2">
      <c r="G593" s="87"/>
      <c r="H593" s="87"/>
    </row>
    <row r="594" spans="7:8" ht="15.75" customHeight="1" x14ac:dyDescent="0.2">
      <c r="G594" s="87"/>
      <c r="H594" s="87"/>
    </row>
    <row r="595" spans="7:8" ht="15.75" customHeight="1" x14ac:dyDescent="0.2">
      <c r="G595" s="87"/>
      <c r="H595" s="87"/>
    </row>
    <row r="596" spans="7:8" ht="15.75" customHeight="1" x14ac:dyDescent="0.2">
      <c r="G596" s="87"/>
      <c r="H596" s="87"/>
    </row>
    <row r="597" spans="7:8" ht="15.75" customHeight="1" x14ac:dyDescent="0.2">
      <c r="G597" s="87"/>
      <c r="H597" s="87"/>
    </row>
    <row r="598" spans="7:8" ht="15.75" customHeight="1" x14ac:dyDescent="0.2">
      <c r="G598" s="87"/>
      <c r="H598" s="87"/>
    </row>
    <row r="599" spans="7:8" ht="15.75" customHeight="1" x14ac:dyDescent="0.2">
      <c r="G599" s="87"/>
      <c r="H599" s="87"/>
    </row>
    <row r="600" spans="7:8" ht="15.75" customHeight="1" x14ac:dyDescent="0.2">
      <c r="G600" s="87"/>
      <c r="H600" s="87"/>
    </row>
    <row r="601" spans="7:8" ht="15.75" customHeight="1" x14ac:dyDescent="0.2">
      <c r="G601" s="87"/>
      <c r="H601" s="87"/>
    </row>
    <row r="602" spans="7:8" ht="15.75" customHeight="1" x14ac:dyDescent="0.2">
      <c r="G602" s="87"/>
      <c r="H602" s="87"/>
    </row>
    <row r="603" spans="7:8" ht="15.75" customHeight="1" x14ac:dyDescent="0.2">
      <c r="G603" s="87"/>
      <c r="H603" s="87"/>
    </row>
    <row r="604" spans="7:8" ht="15.75" customHeight="1" x14ac:dyDescent="0.2">
      <c r="G604" s="87"/>
      <c r="H604" s="87"/>
    </row>
    <row r="605" spans="7:8" ht="15.75" customHeight="1" x14ac:dyDescent="0.2">
      <c r="G605" s="87"/>
      <c r="H605" s="87"/>
    </row>
    <row r="606" spans="7:8" ht="15.75" customHeight="1" x14ac:dyDescent="0.2">
      <c r="G606" s="87"/>
      <c r="H606" s="87"/>
    </row>
    <row r="607" spans="7:8" ht="15.75" customHeight="1" x14ac:dyDescent="0.2">
      <c r="G607" s="87"/>
      <c r="H607" s="87"/>
    </row>
    <row r="608" spans="7:8" ht="15.75" customHeight="1" x14ac:dyDescent="0.2">
      <c r="G608" s="87"/>
      <c r="H608" s="87"/>
    </row>
    <row r="609" spans="7:8" ht="15.75" customHeight="1" x14ac:dyDescent="0.2">
      <c r="G609" s="87"/>
      <c r="H609" s="87"/>
    </row>
    <row r="610" spans="7:8" ht="15.75" customHeight="1" x14ac:dyDescent="0.2">
      <c r="G610" s="87"/>
      <c r="H610" s="87"/>
    </row>
    <row r="611" spans="7:8" ht="15.75" customHeight="1" x14ac:dyDescent="0.2">
      <c r="G611" s="87"/>
      <c r="H611" s="87"/>
    </row>
    <row r="612" spans="7:8" ht="15.75" customHeight="1" x14ac:dyDescent="0.2">
      <c r="G612" s="87"/>
      <c r="H612" s="87"/>
    </row>
    <row r="613" spans="7:8" ht="15.75" customHeight="1" x14ac:dyDescent="0.2">
      <c r="G613" s="87"/>
      <c r="H613" s="87"/>
    </row>
    <row r="614" spans="7:8" ht="15.75" customHeight="1" x14ac:dyDescent="0.2">
      <c r="G614" s="87"/>
      <c r="H614" s="87"/>
    </row>
    <row r="615" spans="7:8" ht="15.75" customHeight="1" x14ac:dyDescent="0.2">
      <c r="G615" s="87"/>
      <c r="H615" s="87"/>
    </row>
    <row r="616" spans="7:8" ht="15.75" customHeight="1" x14ac:dyDescent="0.2">
      <c r="G616" s="87"/>
      <c r="H616" s="87"/>
    </row>
    <row r="617" spans="7:8" ht="15.75" customHeight="1" x14ac:dyDescent="0.2">
      <c r="G617" s="87"/>
      <c r="H617" s="87"/>
    </row>
    <row r="618" spans="7:8" ht="15.75" customHeight="1" x14ac:dyDescent="0.2">
      <c r="G618" s="87"/>
      <c r="H618" s="87"/>
    </row>
    <row r="619" spans="7:8" ht="15.75" customHeight="1" x14ac:dyDescent="0.2">
      <c r="G619" s="87"/>
      <c r="H619" s="87"/>
    </row>
    <row r="620" spans="7:8" ht="15.75" customHeight="1" x14ac:dyDescent="0.2">
      <c r="G620" s="87"/>
      <c r="H620" s="87"/>
    </row>
    <row r="621" spans="7:8" ht="15.75" customHeight="1" x14ac:dyDescent="0.2">
      <c r="G621" s="87"/>
      <c r="H621" s="87"/>
    </row>
    <row r="622" spans="7:8" ht="15.75" customHeight="1" x14ac:dyDescent="0.2">
      <c r="G622" s="87"/>
      <c r="H622" s="87"/>
    </row>
    <row r="623" spans="7:8" ht="15.75" customHeight="1" x14ac:dyDescent="0.2">
      <c r="G623" s="87"/>
      <c r="H623" s="87"/>
    </row>
    <row r="624" spans="7:8" ht="15.75" customHeight="1" x14ac:dyDescent="0.2">
      <c r="G624" s="87"/>
      <c r="H624" s="87"/>
    </row>
    <row r="625" spans="7:8" ht="15.75" customHeight="1" x14ac:dyDescent="0.2">
      <c r="G625" s="87"/>
      <c r="H625" s="87"/>
    </row>
    <row r="626" spans="7:8" ht="15.75" customHeight="1" x14ac:dyDescent="0.2">
      <c r="G626" s="87"/>
      <c r="H626" s="87"/>
    </row>
    <row r="627" spans="7:8" ht="15.75" customHeight="1" x14ac:dyDescent="0.2">
      <c r="G627" s="87"/>
      <c r="H627" s="87"/>
    </row>
    <row r="628" spans="7:8" ht="15.75" customHeight="1" x14ac:dyDescent="0.2">
      <c r="G628" s="87"/>
      <c r="H628" s="87"/>
    </row>
    <row r="629" spans="7:8" ht="15.75" customHeight="1" x14ac:dyDescent="0.2">
      <c r="G629" s="87"/>
      <c r="H629" s="87"/>
    </row>
    <row r="630" spans="7:8" ht="15.75" customHeight="1" x14ac:dyDescent="0.2">
      <c r="G630" s="87"/>
      <c r="H630" s="87"/>
    </row>
    <row r="631" spans="7:8" ht="15.75" customHeight="1" x14ac:dyDescent="0.2">
      <c r="G631" s="87"/>
      <c r="H631" s="87"/>
    </row>
    <row r="632" spans="7:8" ht="15.75" customHeight="1" x14ac:dyDescent="0.2">
      <c r="G632" s="87"/>
      <c r="H632" s="87"/>
    </row>
    <row r="633" spans="7:8" ht="15.75" customHeight="1" x14ac:dyDescent="0.2">
      <c r="G633" s="87"/>
      <c r="H633" s="87"/>
    </row>
    <row r="634" spans="7:8" ht="15.75" customHeight="1" x14ac:dyDescent="0.2">
      <c r="G634" s="87"/>
      <c r="H634" s="87"/>
    </row>
    <row r="635" spans="7:8" ht="15.75" customHeight="1" x14ac:dyDescent="0.2">
      <c r="G635" s="87"/>
      <c r="H635" s="87"/>
    </row>
    <row r="636" spans="7:8" ht="15.75" customHeight="1" x14ac:dyDescent="0.2">
      <c r="G636" s="87"/>
      <c r="H636" s="87"/>
    </row>
    <row r="637" spans="7:8" ht="15.75" customHeight="1" x14ac:dyDescent="0.2">
      <c r="G637" s="87"/>
      <c r="H637" s="87"/>
    </row>
    <row r="638" spans="7:8" ht="15.75" customHeight="1" x14ac:dyDescent="0.2">
      <c r="G638" s="87"/>
      <c r="H638" s="87"/>
    </row>
    <row r="639" spans="7:8" ht="15.75" customHeight="1" x14ac:dyDescent="0.2">
      <c r="G639" s="87"/>
      <c r="H639" s="87"/>
    </row>
    <row r="640" spans="7:8" ht="15.75" customHeight="1" x14ac:dyDescent="0.2">
      <c r="G640" s="87"/>
      <c r="H640" s="87"/>
    </row>
    <row r="641" spans="7:8" ht="15.75" customHeight="1" x14ac:dyDescent="0.2">
      <c r="G641" s="87"/>
      <c r="H641" s="87"/>
    </row>
    <row r="642" spans="7:8" ht="15.75" customHeight="1" x14ac:dyDescent="0.2">
      <c r="G642" s="87"/>
      <c r="H642" s="87"/>
    </row>
    <row r="643" spans="7:8" ht="15.75" customHeight="1" x14ac:dyDescent="0.2">
      <c r="G643" s="87"/>
      <c r="H643" s="87"/>
    </row>
    <row r="644" spans="7:8" ht="15.75" customHeight="1" x14ac:dyDescent="0.2">
      <c r="G644" s="87"/>
      <c r="H644" s="87"/>
    </row>
    <row r="645" spans="7:8" ht="15.75" customHeight="1" x14ac:dyDescent="0.2">
      <c r="G645" s="87"/>
      <c r="H645" s="87"/>
    </row>
    <row r="646" spans="7:8" ht="15.75" customHeight="1" x14ac:dyDescent="0.2">
      <c r="G646" s="87"/>
      <c r="H646" s="87"/>
    </row>
    <row r="647" spans="7:8" ht="15.75" customHeight="1" x14ac:dyDescent="0.2">
      <c r="G647" s="87"/>
      <c r="H647" s="87"/>
    </row>
    <row r="648" spans="7:8" ht="15.75" customHeight="1" x14ac:dyDescent="0.2">
      <c r="G648" s="87"/>
      <c r="H648" s="87"/>
    </row>
    <row r="649" spans="7:8" ht="15.75" customHeight="1" x14ac:dyDescent="0.2">
      <c r="G649" s="87"/>
      <c r="H649" s="87"/>
    </row>
    <row r="650" spans="7:8" ht="15.75" customHeight="1" x14ac:dyDescent="0.2">
      <c r="G650" s="87"/>
      <c r="H650" s="87"/>
    </row>
    <row r="651" spans="7:8" ht="15.75" customHeight="1" x14ac:dyDescent="0.2">
      <c r="G651" s="87"/>
      <c r="H651" s="87"/>
    </row>
    <row r="652" spans="7:8" ht="15.75" customHeight="1" x14ac:dyDescent="0.2">
      <c r="G652" s="87"/>
      <c r="H652" s="87"/>
    </row>
    <row r="653" spans="7:8" ht="15.75" customHeight="1" x14ac:dyDescent="0.2">
      <c r="G653" s="87"/>
      <c r="H653" s="87"/>
    </row>
    <row r="654" spans="7:8" ht="15.75" customHeight="1" x14ac:dyDescent="0.2">
      <c r="G654" s="87"/>
      <c r="H654" s="87"/>
    </row>
    <row r="655" spans="7:8" ht="15.75" customHeight="1" x14ac:dyDescent="0.2">
      <c r="G655" s="87"/>
      <c r="H655" s="87"/>
    </row>
    <row r="656" spans="7:8" ht="15.75" customHeight="1" x14ac:dyDescent="0.2">
      <c r="G656" s="87"/>
      <c r="H656" s="87"/>
    </row>
    <row r="657" spans="7:8" ht="15.75" customHeight="1" x14ac:dyDescent="0.2">
      <c r="G657" s="87"/>
      <c r="H657" s="87"/>
    </row>
    <row r="658" spans="7:8" ht="15.75" customHeight="1" x14ac:dyDescent="0.2">
      <c r="G658" s="87"/>
      <c r="H658" s="87"/>
    </row>
    <row r="659" spans="7:8" ht="15.75" customHeight="1" x14ac:dyDescent="0.2">
      <c r="G659" s="87"/>
      <c r="H659" s="87"/>
    </row>
    <row r="660" spans="7:8" ht="15.75" customHeight="1" x14ac:dyDescent="0.2">
      <c r="G660" s="87"/>
      <c r="H660" s="87"/>
    </row>
    <row r="661" spans="7:8" ht="15.75" customHeight="1" x14ac:dyDescent="0.2">
      <c r="G661" s="87"/>
      <c r="H661" s="87"/>
    </row>
    <row r="662" spans="7:8" ht="15.75" customHeight="1" x14ac:dyDescent="0.2">
      <c r="G662" s="87"/>
      <c r="H662" s="87"/>
    </row>
    <row r="663" spans="7:8" ht="15.75" customHeight="1" x14ac:dyDescent="0.2">
      <c r="G663" s="87"/>
      <c r="H663" s="87"/>
    </row>
    <row r="664" spans="7:8" ht="15.75" customHeight="1" x14ac:dyDescent="0.2">
      <c r="G664" s="87"/>
      <c r="H664" s="87"/>
    </row>
    <row r="665" spans="7:8" ht="15.75" customHeight="1" x14ac:dyDescent="0.2">
      <c r="G665" s="87"/>
      <c r="H665" s="87"/>
    </row>
    <row r="666" spans="7:8" ht="15.75" customHeight="1" x14ac:dyDescent="0.2">
      <c r="G666" s="87"/>
      <c r="H666" s="87"/>
    </row>
    <row r="667" spans="7:8" ht="15.75" customHeight="1" x14ac:dyDescent="0.2">
      <c r="G667" s="87"/>
      <c r="H667" s="87"/>
    </row>
    <row r="668" spans="7:8" ht="15.75" customHeight="1" x14ac:dyDescent="0.2">
      <c r="G668" s="87"/>
      <c r="H668" s="87"/>
    </row>
    <row r="669" spans="7:8" ht="15.75" customHeight="1" x14ac:dyDescent="0.2">
      <c r="G669" s="87"/>
      <c r="H669" s="87"/>
    </row>
    <row r="670" spans="7:8" ht="15.75" customHeight="1" x14ac:dyDescent="0.2">
      <c r="G670" s="87"/>
      <c r="H670" s="87"/>
    </row>
    <row r="671" spans="7:8" ht="15.75" customHeight="1" x14ac:dyDescent="0.2">
      <c r="G671" s="87"/>
      <c r="H671" s="87"/>
    </row>
    <row r="672" spans="7:8" ht="15.75" customHeight="1" x14ac:dyDescent="0.2">
      <c r="G672" s="87"/>
      <c r="H672" s="87"/>
    </row>
    <row r="673" spans="7:8" ht="15.75" customHeight="1" x14ac:dyDescent="0.2">
      <c r="G673" s="87"/>
      <c r="H673" s="87"/>
    </row>
    <row r="674" spans="7:8" ht="15.75" customHeight="1" x14ac:dyDescent="0.2">
      <c r="G674" s="87"/>
      <c r="H674" s="87"/>
    </row>
    <row r="675" spans="7:8" ht="15.75" customHeight="1" x14ac:dyDescent="0.2">
      <c r="G675" s="87"/>
      <c r="H675" s="87"/>
    </row>
    <row r="676" spans="7:8" ht="15.75" customHeight="1" x14ac:dyDescent="0.2">
      <c r="G676" s="87"/>
      <c r="H676" s="87"/>
    </row>
    <row r="677" spans="7:8" ht="15.75" customHeight="1" x14ac:dyDescent="0.2">
      <c r="G677" s="87"/>
      <c r="H677" s="87"/>
    </row>
    <row r="678" spans="7:8" ht="15.75" customHeight="1" x14ac:dyDescent="0.2">
      <c r="G678" s="87"/>
      <c r="H678" s="87"/>
    </row>
    <row r="679" spans="7:8" ht="15.75" customHeight="1" x14ac:dyDescent="0.2">
      <c r="G679" s="87"/>
      <c r="H679" s="87"/>
    </row>
    <row r="680" spans="7:8" ht="15.75" customHeight="1" x14ac:dyDescent="0.2">
      <c r="G680" s="87"/>
      <c r="H680" s="87"/>
    </row>
    <row r="681" spans="7:8" ht="15.75" customHeight="1" x14ac:dyDescent="0.2">
      <c r="G681" s="87"/>
      <c r="H681" s="87"/>
    </row>
    <row r="682" spans="7:8" ht="15.75" customHeight="1" x14ac:dyDescent="0.2">
      <c r="G682" s="87"/>
      <c r="H682" s="87"/>
    </row>
    <row r="683" spans="7:8" ht="15.75" customHeight="1" x14ac:dyDescent="0.2">
      <c r="G683" s="87"/>
      <c r="H683" s="87"/>
    </row>
    <row r="684" spans="7:8" ht="15.75" customHeight="1" x14ac:dyDescent="0.2">
      <c r="G684" s="87"/>
      <c r="H684" s="87"/>
    </row>
    <row r="685" spans="7:8" ht="15.75" customHeight="1" x14ac:dyDescent="0.2">
      <c r="G685" s="87"/>
      <c r="H685" s="87"/>
    </row>
    <row r="686" spans="7:8" ht="15.75" customHeight="1" x14ac:dyDescent="0.2">
      <c r="G686" s="87"/>
      <c r="H686" s="87"/>
    </row>
    <row r="687" spans="7:8" ht="15.75" customHeight="1" x14ac:dyDescent="0.2">
      <c r="G687" s="87"/>
      <c r="H687" s="87"/>
    </row>
    <row r="688" spans="7:8" ht="15.75" customHeight="1" x14ac:dyDescent="0.2">
      <c r="G688" s="87"/>
      <c r="H688" s="87"/>
    </row>
    <row r="689" spans="7:8" ht="15.75" customHeight="1" x14ac:dyDescent="0.2">
      <c r="G689" s="87"/>
      <c r="H689" s="87"/>
    </row>
    <row r="690" spans="7:8" ht="15.75" customHeight="1" x14ac:dyDescent="0.2">
      <c r="G690" s="87"/>
      <c r="H690" s="87"/>
    </row>
    <row r="691" spans="7:8" ht="15.75" customHeight="1" x14ac:dyDescent="0.2">
      <c r="G691" s="87"/>
      <c r="H691" s="87"/>
    </row>
    <row r="692" spans="7:8" ht="15.75" customHeight="1" x14ac:dyDescent="0.2">
      <c r="G692" s="87"/>
      <c r="H692" s="87"/>
    </row>
    <row r="693" spans="7:8" ht="15.75" customHeight="1" x14ac:dyDescent="0.2">
      <c r="G693" s="87"/>
      <c r="H693" s="87"/>
    </row>
    <row r="694" spans="7:8" ht="15.75" customHeight="1" x14ac:dyDescent="0.2">
      <c r="G694" s="87"/>
      <c r="H694" s="87"/>
    </row>
    <row r="695" spans="7:8" ht="15.75" customHeight="1" x14ac:dyDescent="0.2">
      <c r="G695" s="87"/>
      <c r="H695" s="87"/>
    </row>
    <row r="696" spans="7:8" ht="15.75" customHeight="1" x14ac:dyDescent="0.2">
      <c r="G696" s="87"/>
      <c r="H696" s="87"/>
    </row>
    <row r="697" spans="7:8" ht="15.75" customHeight="1" x14ac:dyDescent="0.2">
      <c r="G697" s="87"/>
      <c r="H697" s="87"/>
    </row>
    <row r="698" spans="7:8" ht="15.75" customHeight="1" x14ac:dyDescent="0.2">
      <c r="G698" s="87"/>
      <c r="H698" s="87"/>
    </row>
    <row r="699" spans="7:8" ht="15.75" customHeight="1" x14ac:dyDescent="0.2">
      <c r="G699" s="87"/>
      <c r="H699" s="87"/>
    </row>
    <row r="700" spans="7:8" ht="15.75" customHeight="1" x14ac:dyDescent="0.2">
      <c r="G700" s="87"/>
      <c r="H700" s="87"/>
    </row>
    <row r="701" spans="7:8" ht="15.75" customHeight="1" x14ac:dyDescent="0.2">
      <c r="G701" s="87"/>
      <c r="H701" s="87"/>
    </row>
    <row r="702" spans="7:8" ht="15.75" customHeight="1" x14ac:dyDescent="0.2">
      <c r="G702" s="87"/>
      <c r="H702" s="87"/>
    </row>
    <row r="703" spans="7:8" ht="15.75" customHeight="1" x14ac:dyDescent="0.2">
      <c r="G703" s="87"/>
      <c r="H703" s="87"/>
    </row>
    <row r="704" spans="7:8" ht="15.75" customHeight="1" x14ac:dyDescent="0.2">
      <c r="G704" s="87"/>
      <c r="H704" s="87"/>
    </row>
    <row r="705" spans="7:8" ht="15.75" customHeight="1" x14ac:dyDescent="0.2">
      <c r="G705" s="87"/>
      <c r="H705" s="87"/>
    </row>
    <row r="706" spans="7:8" ht="15.75" customHeight="1" x14ac:dyDescent="0.2">
      <c r="G706" s="87"/>
      <c r="H706" s="87"/>
    </row>
    <row r="707" spans="7:8" ht="15.75" customHeight="1" x14ac:dyDescent="0.2">
      <c r="G707" s="87"/>
      <c r="H707" s="87"/>
    </row>
    <row r="708" spans="7:8" ht="15.75" customHeight="1" x14ac:dyDescent="0.2">
      <c r="G708" s="87"/>
      <c r="H708" s="87"/>
    </row>
    <row r="709" spans="7:8" ht="15.75" customHeight="1" x14ac:dyDescent="0.2">
      <c r="G709" s="87"/>
      <c r="H709" s="87"/>
    </row>
    <row r="710" spans="7:8" ht="15.75" customHeight="1" x14ac:dyDescent="0.2">
      <c r="G710" s="87"/>
      <c r="H710" s="87"/>
    </row>
    <row r="711" spans="7:8" ht="15.75" customHeight="1" x14ac:dyDescent="0.2">
      <c r="G711" s="87"/>
      <c r="H711" s="87"/>
    </row>
    <row r="712" spans="7:8" ht="15.75" customHeight="1" x14ac:dyDescent="0.2">
      <c r="G712" s="87"/>
      <c r="H712" s="87"/>
    </row>
    <row r="713" spans="7:8" ht="15.75" customHeight="1" x14ac:dyDescent="0.2">
      <c r="G713" s="87"/>
      <c r="H713" s="87"/>
    </row>
    <row r="714" spans="7:8" ht="15.75" customHeight="1" x14ac:dyDescent="0.2">
      <c r="G714" s="87"/>
      <c r="H714" s="87"/>
    </row>
    <row r="715" spans="7:8" ht="15.75" customHeight="1" x14ac:dyDescent="0.2">
      <c r="G715" s="87"/>
      <c r="H715" s="87"/>
    </row>
    <row r="716" spans="7:8" ht="15.75" customHeight="1" x14ac:dyDescent="0.2">
      <c r="G716" s="87"/>
      <c r="H716" s="87"/>
    </row>
    <row r="717" spans="7:8" ht="15.75" customHeight="1" x14ac:dyDescent="0.2">
      <c r="G717" s="87"/>
      <c r="H717" s="87"/>
    </row>
    <row r="718" spans="7:8" ht="15.75" customHeight="1" x14ac:dyDescent="0.2">
      <c r="G718" s="87"/>
      <c r="H718" s="87"/>
    </row>
    <row r="719" spans="7:8" ht="15.75" customHeight="1" x14ac:dyDescent="0.2">
      <c r="G719" s="87"/>
      <c r="H719" s="87"/>
    </row>
    <row r="720" spans="7:8" ht="15.75" customHeight="1" x14ac:dyDescent="0.2">
      <c r="G720" s="87"/>
      <c r="H720" s="87"/>
    </row>
    <row r="721" spans="7:8" ht="15.75" customHeight="1" x14ac:dyDescent="0.2">
      <c r="G721" s="87"/>
      <c r="H721" s="87"/>
    </row>
    <row r="722" spans="7:8" ht="15.75" customHeight="1" x14ac:dyDescent="0.2">
      <c r="G722" s="87"/>
      <c r="H722" s="87"/>
    </row>
    <row r="723" spans="7:8" ht="15.75" customHeight="1" x14ac:dyDescent="0.2">
      <c r="G723" s="87"/>
      <c r="H723" s="87"/>
    </row>
    <row r="724" spans="7:8" ht="15.75" customHeight="1" x14ac:dyDescent="0.2">
      <c r="G724" s="87"/>
      <c r="H724" s="87"/>
    </row>
    <row r="725" spans="7:8" ht="15.75" customHeight="1" x14ac:dyDescent="0.2">
      <c r="G725" s="87"/>
      <c r="H725" s="87"/>
    </row>
    <row r="726" spans="7:8" ht="15.75" customHeight="1" x14ac:dyDescent="0.2">
      <c r="G726" s="87"/>
      <c r="H726" s="87"/>
    </row>
    <row r="727" spans="7:8" ht="15.75" customHeight="1" x14ac:dyDescent="0.2">
      <c r="G727" s="87"/>
      <c r="H727" s="87"/>
    </row>
    <row r="728" spans="7:8" ht="15.75" customHeight="1" x14ac:dyDescent="0.2">
      <c r="G728" s="87"/>
      <c r="H728" s="87"/>
    </row>
    <row r="729" spans="7:8" ht="15.75" customHeight="1" x14ac:dyDescent="0.2">
      <c r="G729" s="87"/>
      <c r="H729" s="87"/>
    </row>
    <row r="730" spans="7:8" ht="15.75" customHeight="1" x14ac:dyDescent="0.2">
      <c r="G730" s="87"/>
      <c r="H730" s="87"/>
    </row>
    <row r="731" spans="7:8" ht="15.75" customHeight="1" x14ac:dyDescent="0.2">
      <c r="G731" s="87"/>
      <c r="H731" s="87"/>
    </row>
    <row r="732" spans="7:8" ht="15.75" customHeight="1" x14ac:dyDescent="0.2">
      <c r="G732" s="87"/>
      <c r="H732" s="87"/>
    </row>
    <row r="733" spans="7:8" ht="15.75" customHeight="1" x14ac:dyDescent="0.2">
      <c r="G733" s="87"/>
      <c r="H733" s="87"/>
    </row>
    <row r="734" spans="7:8" ht="15.75" customHeight="1" x14ac:dyDescent="0.2">
      <c r="G734" s="87"/>
      <c r="H734" s="87"/>
    </row>
    <row r="735" spans="7:8" ht="15.75" customHeight="1" x14ac:dyDescent="0.2">
      <c r="G735" s="87"/>
      <c r="H735" s="87"/>
    </row>
    <row r="736" spans="7:8" ht="15.75" customHeight="1" x14ac:dyDescent="0.2">
      <c r="G736" s="87"/>
      <c r="H736" s="87"/>
    </row>
    <row r="737" spans="7:8" ht="15.75" customHeight="1" x14ac:dyDescent="0.2">
      <c r="G737" s="87"/>
      <c r="H737" s="87"/>
    </row>
    <row r="738" spans="7:8" ht="15.75" customHeight="1" x14ac:dyDescent="0.2">
      <c r="G738" s="87"/>
      <c r="H738" s="87"/>
    </row>
    <row r="739" spans="7:8" ht="15.75" customHeight="1" x14ac:dyDescent="0.2">
      <c r="G739" s="87"/>
      <c r="H739" s="87"/>
    </row>
    <row r="740" spans="7:8" ht="15.75" customHeight="1" x14ac:dyDescent="0.2">
      <c r="G740" s="87"/>
      <c r="H740" s="87"/>
    </row>
    <row r="741" spans="7:8" ht="15.75" customHeight="1" x14ac:dyDescent="0.2">
      <c r="G741" s="87"/>
      <c r="H741" s="87"/>
    </row>
    <row r="742" spans="7:8" ht="15.75" customHeight="1" x14ac:dyDescent="0.2">
      <c r="G742" s="87"/>
      <c r="H742" s="87"/>
    </row>
    <row r="743" spans="7:8" ht="15.75" customHeight="1" x14ac:dyDescent="0.2">
      <c r="G743" s="87"/>
      <c r="H743" s="87"/>
    </row>
    <row r="744" spans="7:8" ht="15.75" customHeight="1" x14ac:dyDescent="0.2">
      <c r="G744" s="87"/>
      <c r="H744" s="87"/>
    </row>
    <row r="745" spans="7:8" ht="15.75" customHeight="1" x14ac:dyDescent="0.2">
      <c r="G745" s="87"/>
      <c r="H745" s="87"/>
    </row>
    <row r="746" spans="7:8" ht="15.75" customHeight="1" x14ac:dyDescent="0.2">
      <c r="G746" s="87"/>
      <c r="H746" s="87"/>
    </row>
    <row r="747" spans="7:8" ht="15.75" customHeight="1" x14ac:dyDescent="0.2">
      <c r="G747" s="87"/>
      <c r="H747" s="87"/>
    </row>
    <row r="748" spans="7:8" ht="15.75" customHeight="1" x14ac:dyDescent="0.2">
      <c r="G748" s="87"/>
      <c r="H748" s="87"/>
    </row>
    <row r="749" spans="7:8" ht="15.75" customHeight="1" x14ac:dyDescent="0.2">
      <c r="G749" s="87"/>
      <c r="H749" s="87"/>
    </row>
    <row r="750" spans="7:8" ht="15.75" customHeight="1" x14ac:dyDescent="0.2">
      <c r="G750" s="87"/>
      <c r="H750" s="87"/>
    </row>
    <row r="751" spans="7:8" ht="15.75" customHeight="1" x14ac:dyDescent="0.2">
      <c r="G751" s="87"/>
      <c r="H751" s="87"/>
    </row>
    <row r="752" spans="7:8" ht="15.75" customHeight="1" x14ac:dyDescent="0.2">
      <c r="G752" s="87"/>
      <c r="H752" s="87"/>
    </row>
    <row r="753" spans="7:8" ht="15.75" customHeight="1" x14ac:dyDescent="0.2">
      <c r="G753" s="87"/>
      <c r="H753" s="87"/>
    </row>
    <row r="754" spans="7:8" ht="15.75" customHeight="1" x14ac:dyDescent="0.2">
      <c r="G754" s="87"/>
      <c r="H754" s="87"/>
    </row>
    <row r="755" spans="7:8" ht="15.75" customHeight="1" x14ac:dyDescent="0.2">
      <c r="G755" s="87"/>
      <c r="H755" s="87"/>
    </row>
    <row r="756" spans="7:8" ht="15.75" customHeight="1" x14ac:dyDescent="0.2">
      <c r="G756" s="87"/>
      <c r="H756" s="87"/>
    </row>
    <row r="757" spans="7:8" ht="15.75" customHeight="1" x14ac:dyDescent="0.2">
      <c r="G757" s="87"/>
      <c r="H757" s="87"/>
    </row>
    <row r="758" spans="7:8" ht="15.75" customHeight="1" x14ac:dyDescent="0.2">
      <c r="G758" s="87"/>
      <c r="H758" s="87"/>
    </row>
    <row r="759" spans="7:8" ht="15.75" customHeight="1" x14ac:dyDescent="0.2">
      <c r="G759" s="87"/>
      <c r="H759" s="87"/>
    </row>
    <row r="760" spans="7:8" ht="15.75" customHeight="1" x14ac:dyDescent="0.2">
      <c r="G760" s="87"/>
      <c r="H760" s="87"/>
    </row>
    <row r="761" spans="7:8" ht="15.75" customHeight="1" x14ac:dyDescent="0.2">
      <c r="G761" s="87"/>
      <c r="H761" s="87"/>
    </row>
    <row r="762" spans="7:8" ht="15.75" customHeight="1" x14ac:dyDescent="0.2">
      <c r="G762" s="87"/>
      <c r="H762" s="87"/>
    </row>
    <row r="763" spans="7:8" ht="15.75" customHeight="1" x14ac:dyDescent="0.2">
      <c r="G763" s="87"/>
      <c r="H763" s="87"/>
    </row>
    <row r="764" spans="7:8" ht="15.75" customHeight="1" x14ac:dyDescent="0.2">
      <c r="G764" s="87"/>
      <c r="H764" s="87"/>
    </row>
    <row r="765" spans="7:8" ht="15.75" customHeight="1" x14ac:dyDescent="0.2">
      <c r="G765" s="87"/>
      <c r="H765" s="87"/>
    </row>
    <row r="766" spans="7:8" ht="15.75" customHeight="1" x14ac:dyDescent="0.2">
      <c r="G766" s="87"/>
      <c r="H766" s="87"/>
    </row>
    <row r="767" spans="7:8" ht="15.75" customHeight="1" x14ac:dyDescent="0.2">
      <c r="G767" s="87"/>
      <c r="H767" s="87"/>
    </row>
    <row r="768" spans="7:8" ht="15.75" customHeight="1" x14ac:dyDescent="0.2">
      <c r="G768" s="87"/>
      <c r="H768" s="87"/>
    </row>
    <row r="769" spans="7:8" ht="15.75" customHeight="1" x14ac:dyDescent="0.2">
      <c r="G769" s="87"/>
      <c r="H769" s="87"/>
    </row>
    <row r="770" spans="7:8" ht="15.75" customHeight="1" x14ac:dyDescent="0.2">
      <c r="G770" s="87"/>
      <c r="H770" s="87"/>
    </row>
    <row r="771" spans="7:8" ht="15.75" customHeight="1" x14ac:dyDescent="0.2">
      <c r="G771" s="87"/>
      <c r="H771" s="87"/>
    </row>
    <row r="772" spans="7:8" ht="15.75" customHeight="1" x14ac:dyDescent="0.2">
      <c r="G772" s="87"/>
      <c r="H772" s="87"/>
    </row>
    <row r="773" spans="7:8" ht="15.75" customHeight="1" x14ac:dyDescent="0.2">
      <c r="G773" s="87"/>
      <c r="H773" s="87"/>
    </row>
    <row r="774" spans="7:8" ht="15.75" customHeight="1" x14ac:dyDescent="0.2">
      <c r="G774" s="87"/>
      <c r="H774" s="87"/>
    </row>
    <row r="775" spans="7:8" ht="15.75" customHeight="1" x14ac:dyDescent="0.2">
      <c r="G775" s="87"/>
      <c r="H775" s="87"/>
    </row>
    <row r="776" spans="7:8" ht="15.75" customHeight="1" x14ac:dyDescent="0.2">
      <c r="G776" s="87"/>
      <c r="H776" s="87"/>
    </row>
    <row r="777" spans="7:8" ht="15.75" customHeight="1" x14ac:dyDescent="0.2">
      <c r="G777" s="87"/>
      <c r="H777" s="87"/>
    </row>
    <row r="778" spans="7:8" ht="15.75" customHeight="1" x14ac:dyDescent="0.2">
      <c r="G778" s="87"/>
      <c r="H778" s="87"/>
    </row>
    <row r="779" spans="7:8" ht="15.75" customHeight="1" x14ac:dyDescent="0.2">
      <c r="G779" s="87"/>
      <c r="H779" s="87"/>
    </row>
    <row r="780" spans="7:8" ht="15.75" customHeight="1" x14ac:dyDescent="0.2">
      <c r="G780" s="87"/>
      <c r="H780" s="87"/>
    </row>
    <row r="781" spans="7:8" ht="15.75" customHeight="1" x14ac:dyDescent="0.2">
      <c r="G781" s="87"/>
      <c r="H781" s="87"/>
    </row>
    <row r="782" spans="7:8" ht="15.75" customHeight="1" x14ac:dyDescent="0.2">
      <c r="G782" s="87"/>
      <c r="H782" s="87"/>
    </row>
    <row r="783" spans="7:8" ht="15.75" customHeight="1" x14ac:dyDescent="0.2">
      <c r="G783" s="87"/>
      <c r="H783" s="87"/>
    </row>
    <row r="784" spans="7:8" ht="15.75" customHeight="1" x14ac:dyDescent="0.2">
      <c r="G784" s="87"/>
      <c r="H784" s="87"/>
    </row>
    <row r="785" spans="7:8" ht="15.75" customHeight="1" x14ac:dyDescent="0.2">
      <c r="G785" s="87"/>
      <c r="H785" s="87"/>
    </row>
    <row r="786" spans="7:8" ht="15.75" customHeight="1" x14ac:dyDescent="0.2">
      <c r="G786" s="87"/>
      <c r="H786" s="87"/>
    </row>
    <row r="787" spans="7:8" ht="15.75" customHeight="1" x14ac:dyDescent="0.2">
      <c r="G787" s="87"/>
      <c r="H787" s="87"/>
    </row>
    <row r="788" spans="7:8" ht="15.75" customHeight="1" x14ac:dyDescent="0.2">
      <c r="G788" s="87"/>
      <c r="H788" s="87"/>
    </row>
    <row r="789" spans="7:8" ht="15.75" customHeight="1" x14ac:dyDescent="0.2">
      <c r="G789" s="87"/>
      <c r="H789" s="87"/>
    </row>
    <row r="790" spans="7:8" ht="15.75" customHeight="1" x14ac:dyDescent="0.2">
      <c r="G790" s="87"/>
      <c r="H790" s="87"/>
    </row>
    <row r="791" spans="7:8" ht="15.75" customHeight="1" x14ac:dyDescent="0.2">
      <c r="G791" s="87"/>
      <c r="H791" s="87"/>
    </row>
    <row r="792" spans="7:8" ht="15.75" customHeight="1" x14ac:dyDescent="0.2">
      <c r="G792" s="87"/>
      <c r="H792" s="87"/>
    </row>
    <row r="793" spans="7:8" ht="15.75" customHeight="1" x14ac:dyDescent="0.2">
      <c r="G793" s="87"/>
      <c r="H793" s="87"/>
    </row>
    <row r="794" spans="7:8" ht="15.75" customHeight="1" x14ac:dyDescent="0.2">
      <c r="G794" s="87"/>
      <c r="H794" s="87"/>
    </row>
    <row r="795" spans="7:8" ht="15.75" customHeight="1" x14ac:dyDescent="0.2">
      <c r="G795" s="87"/>
      <c r="H795" s="87"/>
    </row>
    <row r="796" spans="7:8" ht="15.75" customHeight="1" x14ac:dyDescent="0.2">
      <c r="G796" s="87"/>
      <c r="H796" s="87"/>
    </row>
    <row r="797" spans="7:8" ht="15.75" customHeight="1" x14ac:dyDescent="0.2">
      <c r="G797" s="87"/>
      <c r="H797" s="87"/>
    </row>
    <row r="798" spans="7:8" ht="15.75" customHeight="1" x14ac:dyDescent="0.2">
      <c r="G798" s="87"/>
      <c r="H798" s="87"/>
    </row>
    <row r="799" spans="7:8" ht="15.75" customHeight="1" x14ac:dyDescent="0.2">
      <c r="G799" s="87"/>
      <c r="H799" s="87"/>
    </row>
    <row r="800" spans="7:8" ht="15.75" customHeight="1" x14ac:dyDescent="0.2">
      <c r="G800" s="87"/>
      <c r="H800" s="87"/>
    </row>
    <row r="801" spans="7:8" ht="15.75" customHeight="1" x14ac:dyDescent="0.2">
      <c r="G801" s="87"/>
      <c r="H801" s="87"/>
    </row>
    <row r="802" spans="7:8" ht="15.75" customHeight="1" x14ac:dyDescent="0.2">
      <c r="G802" s="87"/>
      <c r="H802" s="87"/>
    </row>
    <row r="803" spans="7:8" ht="15.75" customHeight="1" x14ac:dyDescent="0.2">
      <c r="G803" s="87"/>
      <c r="H803" s="87"/>
    </row>
    <row r="804" spans="7:8" ht="15.75" customHeight="1" x14ac:dyDescent="0.2">
      <c r="G804" s="87"/>
      <c r="H804" s="87"/>
    </row>
    <row r="805" spans="7:8" ht="15.75" customHeight="1" x14ac:dyDescent="0.2">
      <c r="G805" s="87"/>
      <c r="H805" s="87"/>
    </row>
    <row r="806" spans="7:8" ht="15.75" customHeight="1" x14ac:dyDescent="0.2">
      <c r="G806" s="87"/>
      <c r="H806" s="87"/>
    </row>
    <row r="807" spans="7:8" ht="15.75" customHeight="1" x14ac:dyDescent="0.2">
      <c r="G807" s="87"/>
      <c r="H807" s="87"/>
    </row>
    <row r="808" spans="7:8" ht="15.75" customHeight="1" x14ac:dyDescent="0.2">
      <c r="G808" s="87"/>
      <c r="H808" s="87"/>
    </row>
    <row r="809" spans="7:8" ht="15.75" customHeight="1" x14ac:dyDescent="0.2">
      <c r="G809" s="87"/>
      <c r="H809" s="87"/>
    </row>
    <row r="810" spans="7:8" ht="15.75" customHeight="1" x14ac:dyDescent="0.2">
      <c r="G810" s="87"/>
      <c r="H810" s="87"/>
    </row>
    <row r="811" spans="7:8" ht="15.75" customHeight="1" x14ac:dyDescent="0.2">
      <c r="G811" s="87"/>
      <c r="H811" s="87"/>
    </row>
    <row r="812" spans="7:8" ht="15.75" customHeight="1" x14ac:dyDescent="0.2">
      <c r="G812" s="87"/>
      <c r="H812" s="87"/>
    </row>
    <row r="813" spans="7:8" ht="15.75" customHeight="1" x14ac:dyDescent="0.2">
      <c r="G813" s="87"/>
      <c r="H813" s="87"/>
    </row>
    <row r="814" spans="7:8" ht="15.75" customHeight="1" x14ac:dyDescent="0.2">
      <c r="G814" s="87"/>
      <c r="H814" s="87"/>
    </row>
    <row r="815" spans="7:8" ht="15.75" customHeight="1" x14ac:dyDescent="0.2">
      <c r="G815" s="87"/>
      <c r="H815" s="87"/>
    </row>
    <row r="816" spans="7:8" ht="15.75" customHeight="1" x14ac:dyDescent="0.2">
      <c r="G816" s="87"/>
      <c r="H816" s="87"/>
    </row>
    <row r="817" spans="7:8" ht="15.75" customHeight="1" x14ac:dyDescent="0.2">
      <c r="G817" s="87"/>
      <c r="H817" s="87"/>
    </row>
    <row r="818" spans="7:8" ht="15.75" customHeight="1" x14ac:dyDescent="0.2">
      <c r="G818" s="87"/>
      <c r="H818" s="87"/>
    </row>
    <row r="819" spans="7:8" ht="15.75" customHeight="1" x14ac:dyDescent="0.2">
      <c r="G819" s="87"/>
      <c r="H819" s="87"/>
    </row>
    <row r="820" spans="7:8" ht="15.75" customHeight="1" x14ac:dyDescent="0.2">
      <c r="G820" s="87"/>
      <c r="H820" s="87"/>
    </row>
    <row r="821" spans="7:8" ht="15.75" customHeight="1" x14ac:dyDescent="0.2">
      <c r="G821" s="87"/>
      <c r="H821" s="87"/>
    </row>
    <row r="822" spans="7:8" ht="15.75" customHeight="1" x14ac:dyDescent="0.2">
      <c r="G822" s="87"/>
      <c r="H822" s="87"/>
    </row>
    <row r="823" spans="7:8" ht="15.75" customHeight="1" x14ac:dyDescent="0.2">
      <c r="G823" s="87"/>
      <c r="H823" s="87"/>
    </row>
    <row r="824" spans="7:8" ht="15.75" customHeight="1" x14ac:dyDescent="0.2">
      <c r="G824" s="87"/>
      <c r="H824" s="87"/>
    </row>
    <row r="825" spans="7:8" ht="15.75" customHeight="1" x14ac:dyDescent="0.2">
      <c r="G825" s="87"/>
      <c r="H825" s="87"/>
    </row>
    <row r="826" spans="7:8" ht="15.75" customHeight="1" x14ac:dyDescent="0.2">
      <c r="G826" s="87"/>
      <c r="H826" s="87"/>
    </row>
    <row r="827" spans="7:8" ht="15.75" customHeight="1" x14ac:dyDescent="0.2">
      <c r="G827" s="87"/>
      <c r="H827" s="87"/>
    </row>
    <row r="828" spans="7:8" ht="15.75" customHeight="1" x14ac:dyDescent="0.2">
      <c r="G828" s="87"/>
      <c r="H828" s="87"/>
    </row>
    <row r="829" spans="7:8" ht="15.75" customHeight="1" x14ac:dyDescent="0.2">
      <c r="G829" s="87"/>
      <c r="H829" s="87"/>
    </row>
    <row r="830" spans="7:8" ht="15.75" customHeight="1" x14ac:dyDescent="0.2">
      <c r="G830" s="87"/>
      <c r="H830" s="87"/>
    </row>
    <row r="831" spans="7:8" ht="15.75" customHeight="1" x14ac:dyDescent="0.2">
      <c r="G831" s="87"/>
      <c r="H831" s="87"/>
    </row>
    <row r="832" spans="7:8" ht="15.75" customHeight="1" x14ac:dyDescent="0.2">
      <c r="G832" s="87"/>
      <c r="H832" s="87"/>
    </row>
    <row r="833" spans="7:8" ht="15.75" customHeight="1" x14ac:dyDescent="0.2">
      <c r="G833" s="87"/>
      <c r="H833" s="87"/>
    </row>
    <row r="834" spans="7:8" ht="15.75" customHeight="1" x14ac:dyDescent="0.2">
      <c r="G834" s="87"/>
      <c r="H834" s="87"/>
    </row>
    <row r="835" spans="7:8" ht="15.75" customHeight="1" x14ac:dyDescent="0.2">
      <c r="G835" s="87"/>
      <c r="H835" s="87"/>
    </row>
    <row r="836" spans="7:8" ht="15.75" customHeight="1" x14ac:dyDescent="0.2">
      <c r="G836" s="87"/>
      <c r="H836" s="87"/>
    </row>
    <row r="837" spans="7:8" ht="15.75" customHeight="1" x14ac:dyDescent="0.2">
      <c r="G837" s="87"/>
      <c r="H837" s="87"/>
    </row>
    <row r="838" spans="7:8" ht="15.75" customHeight="1" x14ac:dyDescent="0.2">
      <c r="G838" s="87"/>
      <c r="H838" s="87"/>
    </row>
    <row r="839" spans="7:8" ht="15.75" customHeight="1" x14ac:dyDescent="0.2">
      <c r="G839" s="87"/>
      <c r="H839" s="87"/>
    </row>
    <row r="840" spans="7:8" ht="15.75" customHeight="1" x14ac:dyDescent="0.2">
      <c r="G840" s="87"/>
      <c r="H840" s="87"/>
    </row>
    <row r="841" spans="7:8" ht="15.75" customHeight="1" x14ac:dyDescent="0.2">
      <c r="G841" s="87"/>
      <c r="H841" s="87"/>
    </row>
    <row r="842" spans="7:8" ht="15.75" customHeight="1" x14ac:dyDescent="0.2">
      <c r="G842" s="87"/>
      <c r="H842" s="87"/>
    </row>
    <row r="843" spans="7:8" ht="15.75" customHeight="1" x14ac:dyDescent="0.2">
      <c r="G843" s="87"/>
      <c r="H843" s="87"/>
    </row>
    <row r="844" spans="7:8" ht="15.75" customHeight="1" x14ac:dyDescent="0.2">
      <c r="G844" s="87"/>
      <c r="H844" s="87"/>
    </row>
    <row r="845" spans="7:8" ht="15.75" customHeight="1" x14ac:dyDescent="0.2">
      <c r="G845" s="87"/>
      <c r="H845" s="87"/>
    </row>
    <row r="846" spans="7:8" ht="15.75" customHeight="1" x14ac:dyDescent="0.2">
      <c r="G846" s="87"/>
      <c r="H846" s="87"/>
    </row>
    <row r="847" spans="7:8" ht="15.75" customHeight="1" x14ac:dyDescent="0.2">
      <c r="G847" s="87"/>
      <c r="H847" s="87"/>
    </row>
    <row r="848" spans="7:8" ht="15.75" customHeight="1" x14ac:dyDescent="0.2">
      <c r="G848" s="87"/>
      <c r="H848" s="87"/>
    </row>
    <row r="849" spans="7:8" ht="15.75" customHeight="1" x14ac:dyDescent="0.2">
      <c r="G849" s="87"/>
      <c r="H849" s="87"/>
    </row>
    <row r="850" spans="7:8" ht="15.75" customHeight="1" x14ac:dyDescent="0.2">
      <c r="G850" s="87"/>
      <c r="H850" s="87"/>
    </row>
    <row r="851" spans="7:8" ht="15.75" customHeight="1" x14ac:dyDescent="0.2">
      <c r="G851" s="87"/>
      <c r="H851" s="87"/>
    </row>
    <row r="852" spans="7:8" ht="15.75" customHeight="1" x14ac:dyDescent="0.2">
      <c r="G852" s="87"/>
      <c r="H852" s="87"/>
    </row>
    <row r="853" spans="7:8" ht="15.75" customHeight="1" x14ac:dyDescent="0.2">
      <c r="G853" s="87"/>
      <c r="H853" s="87"/>
    </row>
    <row r="854" spans="7:8" ht="15.75" customHeight="1" x14ac:dyDescent="0.2">
      <c r="G854" s="87"/>
      <c r="H854" s="87"/>
    </row>
    <row r="855" spans="7:8" ht="15.75" customHeight="1" x14ac:dyDescent="0.2">
      <c r="G855" s="87"/>
      <c r="H855" s="87"/>
    </row>
    <row r="856" spans="7:8" ht="15.75" customHeight="1" x14ac:dyDescent="0.2">
      <c r="G856" s="87"/>
      <c r="H856" s="87"/>
    </row>
    <row r="857" spans="7:8" ht="15.75" customHeight="1" x14ac:dyDescent="0.2">
      <c r="G857" s="87"/>
      <c r="H857" s="87"/>
    </row>
    <row r="858" spans="7:8" ht="15.75" customHeight="1" x14ac:dyDescent="0.2">
      <c r="G858" s="87"/>
      <c r="H858" s="87"/>
    </row>
    <row r="859" spans="7:8" ht="15.75" customHeight="1" x14ac:dyDescent="0.2">
      <c r="G859" s="87"/>
      <c r="H859" s="87"/>
    </row>
    <row r="860" spans="7:8" ht="15.75" customHeight="1" x14ac:dyDescent="0.2">
      <c r="G860" s="87"/>
      <c r="H860" s="87"/>
    </row>
    <row r="861" spans="7:8" ht="15.75" customHeight="1" x14ac:dyDescent="0.2">
      <c r="G861" s="87"/>
      <c r="H861" s="87"/>
    </row>
    <row r="862" spans="7:8" ht="15.75" customHeight="1" x14ac:dyDescent="0.2">
      <c r="G862" s="87"/>
      <c r="H862" s="87"/>
    </row>
    <row r="863" spans="7:8" ht="15.75" customHeight="1" x14ac:dyDescent="0.2">
      <c r="G863" s="87"/>
      <c r="H863" s="87"/>
    </row>
    <row r="864" spans="7:8" ht="15.75" customHeight="1" x14ac:dyDescent="0.2">
      <c r="G864" s="87"/>
      <c r="H864" s="87"/>
    </row>
    <row r="865" spans="7:8" ht="15.75" customHeight="1" x14ac:dyDescent="0.2">
      <c r="G865" s="87"/>
      <c r="H865" s="87"/>
    </row>
    <row r="866" spans="7:8" ht="15.75" customHeight="1" x14ac:dyDescent="0.2">
      <c r="G866" s="87"/>
      <c r="H866" s="87"/>
    </row>
    <row r="867" spans="7:8" ht="15.75" customHeight="1" x14ac:dyDescent="0.2">
      <c r="G867" s="87"/>
      <c r="H867" s="87"/>
    </row>
    <row r="868" spans="7:8" ht="15.75" customHeight="1" x14ac:dyDescent="0.2">
      <c r="G868" s="87"/>
      <c r="H868" s="87"/>
    </row>
    <row r="869" spans="7:8" ht="15.75" customHeight="1" x14ac:dyDescent="0.2">
      <c r="G869" s="87"/>
      <c r="H869" s="87"/>
    </row>
    <row r="870" spans="7:8" ht="15.75" customHeight="1" x14ac:dyDescent="0.2">
      <c r="G870" s="87"/>
      <c r="H870" s="87"/>
    </row>
    <row r="871" spans="7:8" ht="15.75" customHeight="1" x14ac:dyDescent="0.2">
      <c r="G871" s="87"/>
      <c r="H871" s="87"/>
    </row>
    <row r="872" spans="7:8" ht="15.75" customHeight="1" x14ac:dyDescent="0.2">
      <c r="G872" s="87"/>
      <c r="H872" s="87"/>
    </row>
    <row r="873" spans="7:8" ht="15.75" customHeight="1" x14ac:dyDescent="0.2">
      <c r="G873" s="87"/>
      <c r="H873" s="87"/>
    </row>
    <row r="874" spans="7:8" ht="15.75" customHeight="1" x14ac:dyDescent="0.2">
      <c r="G874" s="87"/>
      <c r="H874" s="87"/>
    </row>
    <row r="875" spans="7:8" ht="15.75" customHeight="1" x14ac:dyDescent="0.2">
      <c r="G875" s="87"/>
      <c r="H875" s="87"/>
    </row>
    <row r="876" spans="7:8" ht="15.75" customHeight="1" x14ac:dyDescent="0.2">
      <c r="G876" s="87"/>
      <c r="H876" s="87"/>
    </row>
    <row r="877" spans="7:8" ht="15.75" customHeight="1" x14ac:dyDescent="0.2">
      <c r="G877" s="87"/>
      <c r="H877" s="87"/>
    </row>
    <row r="878" spans="7:8" ht="15.75" customHeight="1" x14ac:dyDescent="0.2">
      <c r="G878" s="87"/>
      <c r="H878" s="87"/>
    </row>
    <row r="879" spans="7:8" ht="15.75" customHeight="1" x14ac:dyDescent="0.2">
      <c r="G879" s="87"/>
      <c r="H879" s="87"/>
    </row>
    <row r="880" spans="7:8" ht="15.75" customHeight="1" x14ac:dyDescent="0.2">
      <c r="G880" s="87"/>
      <c r="H880" s="87"/>
    </row>
    <row r="881" spans="7:8" ht="15.75" customHeight="1" x14ac:dyDescent="0.2">
      <c r="G881" s="87"/>
      <c r="H881" s="87"/>
    </row>
    <row r="882" spans="7:8" ht="15.75" customHeight="1" x14ac:dyDescent="0.2">
      <c r="G882" s="87"/>
      <c r="H882" s="87"/>
    </row>
    <row r="883" spans="7:8" ht="15.75" customHeight="1" x14ac:dyDescent="0.2">
      <c r="G883" s="87"/>
      <c r="H883" s="87"/>
    </row>
    <row r="884" spans="7:8" ht="15.75" customHeight="1" x14ac:dyDescent="0.2">
      <c r="G884" s="87"/>
      <c r="H884" s="87"/>
    </row>
    <row r="885" spans="7:8" ht="15.75" customHeight="1" x14ac:dyDescent="0.2">
      <c r="G885" s="87"/>
      <c r="H885" s="87"/>
    </row>
    <row r="886" spans="7:8" ht="15.75" customHeight="1" x14ac:dyDescent="0.2">
      <c r="G886" s="87"/>
      <c r="H886" s="87"/>
    </row>
    <row r="887" spans="7:8" ht="15.75" customHeight="1" x14ac:dyDescent="0.2">
      <c r="G887" s="87"/>
      <c r="H887" s="87"/>
    </row>
    <row r="888" spans="7:8" ht="15.75" customHeight="1" x14ac:dyDescent="0.2">
      <c r="G888" s="87"/>
      <c r="H888" s="87"/>
    </row>
    <row r="889" spans="7:8" ht="15.75" customHeight="1" x14ac:dyDescent="0.2">
      <c r="G889" s="87"/>
      <c r="H889" s="87"/>
    </row>
    <row r="890" spans="7:8" ht="15.75" customHeight="1" x14ac:dyDescent="0.2">
      <c r="G890" s="87"/>
      <c r="H890" s="87"/>
    </row>
    <row r="891" spans="7:8" ht="15.75" customHeight="1" x14ac:dyDescent="0.2">
      <c r="G891" s="87"/>
      <c r="H891" s="87"/>
    </row>
    <row r="892" spans="7:8" ht="15.75" customHeight="1" x14ac:dyDescent="0.2">
      <c r="G892" s="87"/>
      <c r="H892" s="87"/>
    </row>
    <row r="893" spans="7:8" ht="15.75" customHeight="1" x14ac:dyDescent="0.2">
      <c r="G893" s="87"/>
      <c r="H893" s="87"/>
    </row>
    <row r="894" spans="7:8" ht="15.75" customHeight="1" x14ac:dyDescent="0.2">
      <c r="G894" s="87"/>
      <c r="H894" s="87"/>
    </row>
    <row r="895" spans="7:8" ht="15.75" customHeight="1" x14ac:dyDescent="0.2">
      <c r="G895" s="87"/>
      <c r="H895" s="87"/>
    </row>
    <row r="896" spans="7:8" ht="15.75" customHeight="1" x14ac:dyDescent="0.2">
      <c r="G896" s="87"/>
      <c r="H896" s="87"/>
    </row>
    <row r="897" spans="7:8" ht="15.75" customHeight="1" x14ac:dyDescent="0.2">
      <c r="G897" s="87"/>
      <c r="H897" s="87"/>
    </row>
    <row r="898" spans="7:8" ht="15.75" customHeight="1" x14ac:dyDescent="0.2">
      <c r="G898" s="87"/>
      <c r="H898" s="87"/>
    </row>
    <row r="899" spans="7:8" ht="15.75" customHeight="1" x14ac:dyDescent="0.2">
      <c r="G899" s="87"/>
      <c r="H899" s="87"/>
    </row>
    <row r="900" spans="7:8" ht="15.75" customHeight="1" x14ac:dyDescent="0.2">
      <c r="G900" s="87"/>
      <c r="H900" s="87"/>
    </row>
    <row r="901" spans="7:8" ht="15.75" customHeight="1" x14ac:dyDescent="0.2">
      <c r="G901" s="87"/>
      <c r="H901" s="87"/>
    </row>
    <row r="902" spans="7:8" ht="15.75" customHeight="1" x14ac:dyDescent="0.2">
      <c r="G902" s="87"/>
      <c r="H902" s="87"/>
    </row>
    <row r="903" spans="7:8" ht="15.75" customHeight="1" x14ac:dyDescent="0.2">
      <c r="G903" s="87"/>
      <c r="H903" s="87"/>
    </row>
    <row r="904" spans="7:8" ht="15.75" customHeight="1" x14ac:dyDescent="0.2">
      <c r="G904" s="87"/>
      <c r="H904" s="87"/>
    </row>
    <row r="905" spans="7:8" ht="15.75" customHeight="1" x14ac:dyDescent="0.2">
      <c r="G905" s="87"/>
      <c r="H905" s="87"/>
    </row>
    <row r="906" spans="7:8" ht="15.75" customHeight="1" x14ac:dyDescent="0.2">
      <c r="G906" s="87"/>
      <c r="H906" s="87"/>
    </row>
    <row r="907" spans="7:8" ht="15.75" customHeight="1" x14ac:dyDescent="0.2">
      <c r="G907" s="87"/>
      <c r="H907" s="87"/>
    </row>
    <row r="908" spans="7:8" ht="15.75" customHeight="1" x14ac:dyDescent="0.2">
      <c r="G908" s="87"/>
      <c r="H908" s="87"/>
    </row>
    <row r="909" spans="7:8" ht="15.75" customHeight="1" x14ac:dyDescent="0.2">
      <c r="G909" s="87"/>
      <c r="H909" s="87"/>
    </row>
    <row r="910" spans="7:8" ht="15.75" customHeight="1" x14ac:dyDescent="0.2">
      <c r="G910" s="87"/>
      <c r="H910" s="87"/>
    </row>
    <row r="911" spans="7:8" ht="15.75" customHeight="1" x14ac:dyDescent="0.2">
      <c r="G911" s="87"/>
      <c r="H911" s="87"/>
    </row>
    <row r="912" spans="7:8" ht="15.75" customHeight="1" x14ac:dyDescent="0.2">
      <c r="G912" s="87"/>
      <c r="H912" s="87"/>
    </row>
    <row r="913" spans="7:8" ht="15.75" customHeight="1" x14ac:dyDescent="0.2">
      <c r="G913" s="87"/>
      <c r="H913" s="87"/>
    </row>
    <row r="914" spans="7:8" ht="15.75" customHeight="1" x14ac:dyDescent="0.2">
      <c r="G914" s="87"/>
      <c r="H914" s="87"/>
    </row>
    <row r="915" spans="7:8" ht="15.75" customHeight="1" x14ac:dyDescent="0.2">
      <c r="G915" s="87"/>
      <c r="H915" s="87"/>
    </row>
    <row r="916" spans="7:8" ht="15.75" customHeight="1" x14ac:dyDescent="0.2">
      <c r="G916" s="87"/>
      <c r="H916" s="87"/>
    </row>
    <row r="917" spans="7:8" ht="15.75" customHeight="1" x14ac:dyDescent="0.2">
      <c r="G917" s="87"/>
      <c r="H917" s="87"/>
    </row>
    <row r="918" spans="7:8" ht="15.75" customHeight="1" x14ac:dyDescent="0.2">
      <c r="G918" s="87"/>
      <c r="H918" s="87"/>
    </row>
    <row r="919" spans="7:8" ht="15.75" customHeight="1" x14ac:dyDescent="0.2">
      <c r="G919" s="87"/>
      <c r="H919" s="87"/>
    </row>
    <row r="920" spans="7:8" ht="15.75" customHeight="1" x14ac:dyDescent="0.2">
      <c r="G920" s="87"/>
      <c r="H920" s="87"/>
    </row>
    <row r="921" spans="7:8" ht="15.75" customHeight="1" x14ac:dyDescent="0.2">
      <c r="G921" s="87"/>
      <c r="H921" s="87"/>
    </row>
    <row r="922" spans="7:8" ht="15.75" customHeight="1" x14ac:dyDescent="0.2">
      <c r="G922" s="87"/>
      <c r="H922" s="87"/>
    </row>
    <row r="923" spans="7:8" ht="15.75" customHeight="1" x14ac:dyDescent="0.2">
      <c r="G923" s="87"/>
      <c r="H923" s="87"/>
    </row>
    <row r="924" spans="7:8" ht="15.75" customHeight="1" x14ac:dyDescent="0.2">
      <c r="G924" s="87"/>
      <c r="H924" s="87"/>
    </row>
    <row r="925" spans="7:8" ht="15.75" customHeight="1" x14ac:dyDescent="0.2">
      <c r="G925" s="87"/>
      <c r="H925" s="87"/>
    </row>
    <row r="926" spans="7:8" ht="15.75" customHeight="1" x14ac:dyDescent="0.2">
      <c r="G926" s="87"/>
      <c r="H926" s="87"/>
    </row>
    <row r="927" spans="7:8" ht="15.75" customHeight="1" x14ac:dyDescent="0.2">
      <c r="G927" s="87"/>
      <c r="H927" s="87"/>
    </row>
    <row r="928" spans="7:8" ht="15.75" customHeight="1" x14ac:dyDescent="0.2">
      <c r="G928" s="87"/>
      <c r="H928" s="87"/>
    </row>
    <row r="929" spans="7:8" ht="15.75" customHeight="1" x14ac:dyDescent="0.2">
      <c r="G929" s="87"/>
      <c r="H929" s="87"/>
    </row>
    <row r="930" spans="7:8" ht="15.75" customHeight="1" x14ac:dyDescent="0.2">
      <c r="G930" s="87"/>
      <c r="H930" s="87"/>
    </row>
    <row r="931" spans="7:8" ht="15.75" customHeight="1" x14ac:dyDescent="0.2">
      <c r="G931" s="87"/>
      <c r="H931" s="87"/>
    </row>
    <row r="932" spans="7:8" ht="15.75" customHeight="1" x14ac:dyDescent="0.2">
      <c r="G932" s="87"/>
      <c r="H932" s="87"/>
    </row>
    <row r="933" spans="7:8" ht="15.75" customHeight="1" x14ac:dyDescent="0.2">
      <c r="G933" s="87"/>
      <c r="H933" s="87"/>
    </row>
    <row r="934" spans="7:8" ht="15.75" customHeight="1" x14ac:dyDescent="0.2">
      <c r="G934" s="87"/>
      <c r="H934" s="87"/>
    </row>
    <row r="935" spans="7:8" ht="15.75" customHeight="1" x14ac:dyDescent="0.2">
      <c r="G935" s="87"/>
      <c r="H935" s="87"/>
    </row>
    <row r="936" spans="7:8" ht="15.75" customHeight="1" x14ac:dyDescent="0.2">
      <c r="G936" s="87"/>
      <c r="H936" s="87"/>
    </row>
    <row r="937" spans="7:8" ht="15.75" customHeight="1" x14ac:dyDescent="0.2">
      <c r="G937" s="87"/>
      <c r="H937" s="87"/>
    </row>
    <row r="938" spans="7:8" ht="15.75" customHeight="1" x14ac:dyDescent="0.2">
      <c r="G938" s="87"/>
      <c r="H938" s="87"/>
    </row>
    <row r="939" spans="7:8" ht="15.75" customHeight="1" x14ac:dyDescent="0.2">
      <c r="G939" s="87"/>
      <c r="H939" s="87"/>
    </row>
    <row r="940" spans="7:8" ht="15.75" customHeight="1" x14ac:dyDescent="0.2">
      <c r="G940" s="87"/>
      <c r="H940" s="87"/>
    </row>
    <row r="941" spans="7:8" ht="15.75" customHeight="1" x14ac:dyDescent="0.2">
      <c r="G941" s="87"/>
      <c r="H941" s="87"/>
    </row>
    <row r="942" spans="7:8" ht="15.75" customHeight="1" x14ac:dyDescent="0.2">
      <c r="G942" s="87"/>
      <c r="H942" s="87"/>
    </row>
    <row r="943" spans="7:8" ht="15.75" customHeight="1" x14ac:dyDescent="0.2">
      <c r="G943" s="87"/>
      <c r="H943" s="87"/>
    </row>
    <row r="944" spans="7:8" ht="15.75" customHeight="1" x14ac:dyDescent="0.2">
      <c r="G944" s="87"/>
      <c r="H944" s="87"/>
    </row>
    <row r="945" spans="7:8" ht="15.75" customHeight="1" x14ac:dyDescent="0.2">
      <c r="G945" s="87"/>
      <c r="H945" s="87"/>
    </row>
    <row r="946" spans="7:8" ht="15.75" customHeight="1" x14ac:dyDescent="0.2">
      <c r="G946" s="87"/>
      <c r="H946" s="87"/>
    </row>
    <row r="947" spans="7:8" ht="15.75" customHeight="1" x14ac:dyDescent="0.2">
      <c r="G947" s="87"/>
      <c r="H947" s="87"/>
    </row>
    <row r="948" spans="7:8" ht="15.75" customHeight="1" x14ac:dyDescent="0.2">
      <c r="G948" s="87"/>
      <c r="H948" s="87"/>
    </row>
    <row r="949" spans="7:8" ht="15.75" customHeight="1" x14ac:dyDescent="0.2">
      <c r="G949" s="87"/>
      <c r="H949" s="87"/>
    </row>
    <row r="950" spans="7:8" ht="15.75" customHeight="1" x14ac:dyDescent="0.2">
      <c r="G950" s="87"/>
      <c r="H950" s="87"/>
    </row>
    <row r="951" spans="7:8" ht="15.75" customHeight="1" x14ac:dyDescent="0.2">
      <c r="G951" s="87"/>
      <c r="H951" s="87"/>
    </row>
    <row r="952" spans="7:8" ht="15.75" customHeight="1" x14ac:dyDescent="0.2">
      <c r="G952" s="87"/>
      <c r="H952" s="87"/>
    </row>
    <row r="953" spans="7:8" ht="15.75" customHeight="1" x14ac:dyDescent="0.2">
      <c r="G953" s="87"/>
      <c r="H953" s="87"/>
    </row>
  </sheetData>
  <mergeCells count="4">
    <mergeCell ref="AG4:AL4"/>
    <mergeCell ref="G3:H3"/>
    <mergeCell ref="D3:E3"/>
    <mergeCell ref="C2:H2"/>
  </mergeCells>
  <conditionalFormatting sqref="C6:F121">
    <cfRule type="expression" dxfId="2" priority="1">
      <formula>C6&lt;&gt;""</formula>
    </cfRule>
  </conditionalFormatting>
  <conditionalFormatting sqref="D6:D113">
    <cfRule type="cellIs" dxfId="1" priority="2" operator="lessThan">
      <formula>0</formula>
    </cfRule>
    <cfRule type="cellIs" dxfId="0" priority="3" operator="greaterThan">
      <formula>0</formula>
    </cfRule>
  </conditionalFormatting>
  <dataValidations count="1">
    <dataValidation type="list" allowBlank="1" showInputMessage="1" showErrorMessage="1" sqref="C6:F121" xr:uid="{DED73A68-DA2E-4C48-A1E3-B70E33D034C5}">
      <formula1>selection</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EF5FA8F-0CC9-4194-9382-B6D495ED39BC}">
          <x14:formula1>
            <xm:f>INDIRECT('Warband Sheet'!$E$4 &amp; "_equip")</xm:f>
          </x14:formula1>
          <xm:sqref>J6:J121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outlinePr summaryBelow="0" summaryRight="0"/>
  </sheetPr>
  <dimension ref="A1:Z1000"/>
  <sheetViews>
    <sheetView workbookViewId="0">
      <selection activeCell="K8" sqref="K8"/>
    </sheetView>
  </sheetViews>
  <sheetFormatPr defaultColWidth="12.5703125" defaultRowHeight="15" customHeight="1" x14ac:dyDescent="0.2"/>
  <cols>
    <col min="1" max="1" width="4.85546875" style="1" customWidth="1"/>
    <col min="2" max="26" width="14.42578125" style="1" customWidth="1"/>
    <col min="27" max="16384" width="12.5703125" style="1"/>
  </cols>
  <sheetData>
    <row r="1" spans="1:26" ht="30" customHeight="1" x14ac:dyDescent="0.2">
      <c r="A1" s="414" t="s">
        <v>18</v>
      </c>
      <c r="B1" s="415"/>
      <c r="C1" s="415"/>
      <c r="D1" s="415"/>
      <c r="E1" s="415"/>
      <c r="F1" s="415"/>
      <c r="G1" s="8"/>
      <c r="H1" s="8"/>
      <c r="I1" s="8"/>
      <c r="J1" s="8"/>
      <c r="K1" s="8"/>
      <c r="L1" s="8"/>
      <c r="M1" s="8"/>
      <c r="N1" s="8"/>
      <c r="O1" s="8"/>
      <c r="P1" s="8"/>
      <c r="Q1" s="8"/>
      <c r="R1" s="8"/>
      <c r="S1" s="8"/>
      <c r="T1" s="8"/>
      <c r="U1" s="8"/>
      <c r="V1" s="8"/>
      <c r="W1" s="8"/>
      <c r="X1" s="8"/>
      <c r="Y1" s="8"/>
      <c r="Z1" s="8"/>
    </row>
    <row r="2" spans="1:26" ht="30" customHeight="1" x14ac:dyDescent="0.2">
      <c r="A2" s="415"/>
      <c r="B2" s="415"/>
      <c r="C2" s="415"/>
      <c r="D2" s="415"/>
      <c r="E2" s="415"/>
      <c r="F2" s="415"/>
      <c r="G2" s="8"/>
      <c r="H2" s="8"/>
      <c r="I2" s="8"/>
      <c r="J2" s="8"/>
      <c r="K2" s="8"/>
      <c r="L2" s="8"/>
      <c r="M2" s="8"/>
      <c r="N2" s="8"/>
      <c r="O2" s="8"/>
      <c r="P2" s="8"/>
      <c r="Q2" s="8"/>
      <c r="R2" s="8"/>
      <c r="S2" s="8"/>
      <c r="T2" s="8"/>
      <c r="U2" s="8"/>
      <c r="V2" s="8"/>
      <c r="W2" s="8"/>
      <c r="X2" s="8"/>
      <c r="Y2" s="8"/>
      <c r="Z2" s="8"/>
    </row>
    <row r="3" spans="1:26" ht="30" customHeight="1" x14ac:dyDescent="0.2">
      <c r="A3" s="416" t="s">
        <v>19</v>
      </c>
      <c r="B3" s="417"/>
      <c r="C3" s="417"/>
      <c r="D3" s="417"/>
      <c r="E3" s="417"/>
      <c r="F3" s="417"/>
      <c r="G3" s="8"/>
      <c r="H3" s="8"/>
      <c r="I3" s="8"/>
      <c r="J3" s="8"/>
      <c r="K3" s="8"/>
      <c r="L3" s="8"/>
      <c r="M3" s="8"/>
      <c r="N3" s="8"/>
      <c r="O3" s="8"/>
      <c r="P3" s="8"/>
      <c r="Q3" s="8"/>
      <c r="R3" s="8"/>
      <c r="S3" s="8"/>
      <c r="T3" s="8"/>
      <c r="U3" s="8"/>
      <c r="V3" s="8"/>
      <c r="W3" s="8"/>
      <c r="X3" s="8"/>
      <c r="Y3" s="8"/>
      <c r="Z3" s="8"/>
    </row>
    <row r="4" spans="1:26" ht="30" customHeight="1" x14ac:dyDescent="0.2">
      <c r="A4" s="417"/>
      <c r="B4" s="417"/>
      <c r="C4" s="417"/>
      <c r="D4" s="417"/>
      <c r="E4" s="417"/>
      <c r="F4" s="417"/>
      <c r="G4" s="8"/>
      <c r="H4" s="8"/>
      <c r="I4" s="8"/>
      <c r="J4" s="8"/>
      <c r="K4" s="8"/>
      <c r="L4" s="8"/>
      <c r="M4" s="8"/>
      <c r="N4" s="8"/>
      <c r="O4" s="8"/>
      <c r="P4" s="8"/>
      <c r="Q4" s="8"/>
      <c r="R4" s="8"/>
      <c r="S4" s="8"/>
      <c r="T4" s="8"/>
      <c r="U4" s="8"/>
      <c r="V4" s="8"/>
      <c r="W4" s="8"/>
      <c r="X4" s="8"/>
      <c r="Y4" s="8"/>
      <c r="Z4" s="8"/>
    </row>
    <row r="5" spans="1:26" ht="30" customHeight="1" x14ac:dyDescent="0.2">
      <c r="A5" s="8"/>
      <c r="B5" s="9" t="s">
        <v>398</v>
      </c>
      <c r="C5" s="8"/>
      <c r="D5" s="8"/>
      <c r="E5" s="8"/>
      <c r="F5" s="8"/>
      <c r="G5" s="8"/>
      <c r="H5" s="8"/>
      <c r="I5" s="8"/>
      <c r="J5" s="8"/>
      <c r="K5" s="8"/>
      <c r="L5" s="8"/>
      <c r="M5" s="8"/>
      <c r="N5" s="8"/>
      <c r="O5" s="8"/>
      <c r="P5" s="8"/>
      <c r="Q5" s="8"/>
      <c r="R5" s="8"/>
      <c r="S5" s="8"/>
      <c r="T5" s="8"/>
      <c r="U5" s="8"/>
      <c r="V5" s="8"/>
      <c r="W5" s="8"/>
      <c r="X5" s="8"/>
      <c r="Y5" s="8"/>
      <c r="Z5" s="8"/>
    </row>
    <row r="6" spans="1:26" ht="30" customHeight="1" x14ac:dyDescent="0.2">
      <c r="A6" s="8"/>
      <c r="B6" s="9" t="s">
        <v>399</v>
      </c>
      <c r="C6" s="8"/>
      <c r="D6" s="8"/>
      <c r="E6" s="8"/>
      <c r="F6" s="8"/>
      <c r="G6" s="8"/>
      <c r="H6" s="8"/>
      <c r="I6" s="8"/>
      <c r="J6" s="8"/>
      <c r="K6" s="8"/>
      <c r="L6" s="8"/>
      <c r="M6" s="8"/>
      <c r="N6" s="8"/>
      <c r="O6" s="8"/>
      <c r="P6" s="8"/>
      <c r="Q6" s="8"/>
      <c r="R6" s="8"/>
      <c r="S6" s="8"/>
      <c r="T6" s="8"/>
      <c r="U6" s="8"/>
      <c r="V6" s="8"/>
      <c r="W6" s="8"/>
      <c r="X6" s="8"/>
      <c r="Y6" s="8"/>
      <c r="Z6" s="8"/>
    </row>
    <row r="7" spans="1:26" ht="30" customHeight="1" x14ac:dyDescent="0.2">
      <c r="A7" s="8"/>
      <c r="B7" s="9" t="s">
        <v>400</v>
      </c>
      <c r="C7" s="8"/>
      <c r="D7" s="8"/>
      <c r="E7" s="8"/>
      <c r="F7" s="8"/>
      <c r="G7" s="8"/>
      <c r="H7" s="8"/>
      <c r="I7" s="8"/>
      <c r="J7" s="8"/>
      <c r="K7" s="8"/>
      <c r="L7" s="8"/>
      <c r="M7" s="8"/>
      <c r="N7" s="8"/>
      <c r="O7" s="8"/>
      <c r="P7" s="8"/>
      <c r="Q7" s="8"/>
      <c r="R7" s="8"/>
      <c r="S7" s="8"/>
      <c r="T7" s="8"/>
      <c r="U7" s="8"/>
      <c r="V7" s="8"/>
      <c r="W7" s="8"/>
      <c r="X7" s="8"/>
      <c r="Y7" s="8"/>
      <c r="Z7" s="8"/>
    </row>
    <row r="8" spans="1:26" ht="30" customHeight="1" x14ac:dyDescent="0.2">
      <c r="A8" s="8"/>
      <c r="B8" s="9" t="s">
        <v>401</v>
      </c>
      <c r="C8" s="8"/>
      <c r="D8" s="8"/>
      <c r="E8" s="8"/>
      <c r="F8" s="8"/>
      <c r="G8" s="8"/>
      <c r="H8" s="8"/>
      <c r="I8" s="8"/>
      <c r="J8" s="8"/>
      <c r="K8" s="8"/>
      <c r="L8" s="8"/>
      <c r="M8" s="8"/>
      <c r="N8" s="8"/>
      <c r="O8" s="8"/>
      <c r="P8" s="8"/>
      <c r="Q8" s="8"/>
      <c r="R8" s="8"/>
      <c r="S8" s="8"/>
      <c r="T8" s="8"/>
      <c r="U8" s="8"/>
      <c r="V8" s="8"/>
      <c r="W8" s="8"/>
      <c r="X8" s="8"/>
      <c r="Y8" s="8"/>
      <c r="Z8" s="8"/>
    </row>
    <row r="9" spans="1:26" ht="30" customHeight="1" x14ac:dyDescent="0.2">
      <c r="A9" s="8"/>
      <c r="B9" s="9" t="s">
        <v>402</v>
      </c>
      <c r="C9" s="8"/>
      <c r="D9" s="8"/>
      <c r="E9" s="8"/>
      <c r="F9" s="8"/>
      <c r="G9" s="8"/>
      <c r="H9" s="8"/>
      <c r="I9" s="8"/>
      <c r="J9" s="8"/>
      <c r="K9" s="8"/>
      <c r="L9" s="8"/>
      <c r="M9" s="8"/>
      <c r="N9" s="8"/>
      <c r="O9" s="8"/>
      <c r="P9" s="8"/>
      <c r="Q9" s="8"/>
      <c r="R9" s="8"/>
      <c r="S9" s="8"/>
      <c r="T9" s="8"/>
      <c r="U9" s="8"/>
      <c r="V9" s="8"/>
      <c r="W9" s="8"/>
      <c r="X9" s="8"/>
      <c r="Y9" s="8"/>
      <c r="Z9" s="8"/>
    </row>
    <row r="10" spans="1:26" ht="30" customHeight="1" x14ac:dyDescent="0.2">
      <c r="A10" s="8"/>
      <c r="B10" s="9" t="s">
        <v>403</v>
      </c>
      <c r="C10" s="8"/>
      <c r="D10" s="8"/>
      <c r="E10" s="8"/>
      <c r="F10" s="8"/>
      <c r="G10" s="8"/>
      <c r="H10" s="8"/>
      <c r="I10" s="8"/>
      <c r="J10" s="8"/>
      <c r="K10" s="8"/>
      <c r="L10" s="8"/>
      <c r="M10" s="8"/>
      <c r="N10" s="8"/>
      <c r="O10" s="8"/>
      <c r="P10" s="8"/>
      <c r="Q10" s="8"/>
      <c r="R10" s="8"/>
      <c r="S10" s="8"/>
      <c r="T10" s="8"/>
      <c r="U10" s="8"/>
      <c r="V10" s="8"/>
      <c r="W10" s="8"/>
      <c r="X10" s="8"/>
      <c r="Y10" s="8"/>
      <c r="Z10" s="8"/>
    </row>
    <row r="11" spans="1:26" ht="30" customHeight="1" x14ac:dyDescent="0.2">
      <c r="A11" s="8"/>
      <c r="B11" s="9" t="s">
        <v>404</v>
      </c>
      <c r="C11" s="8"/>
      <c r="D11" s="8"/>
      <c r="E11" s="8"/>
      <c r="F11" s="8"/>
      <c r="G11" s="8"/>
      <c r="H11" s="8"/>
      <c r="I11" s="8"/>
      <c r="J11" s="8"/>
      <c r="K11" s="8"/>
      <c r="L11" s="8"/>
      <c r="M11" s="8"/>
      <c r="N11" s="8"/>
      <c r="O11" s="8"/>
      <c r="P11" s="8"/>
      <c r="Q11" s="8"/>
      <c r="R11" s="8"/>
      <c r="S11" s="8"/>
      <c r="T11" s="8"/>
      <c r="U11" s="8"/>
      <c r="V11" s="8"/>
      <c r="W11" s="8"/>
      <c r="X11" s="8"/>
      <c r="Y11" s="8"/>
      <c r="Z11" s="8"/>
    </row>
    <row r="12" spans="1:26" ht="30" customHeight="1" x14ac:dyDescent="0.2">
      <c r="A12" s="8"/>
      <c r="B12" s="9" t="s">
        <v>405</v>
      </c>
      <c r="C12" s="8"/>
      <c r="D12" s="8"/>
      <c r="E12" s="8"/>
      <c r="F12" s="8"/>
      <c r="G12" s="8"/>
      <c r="H12" s="8"/>
      <c r="I12" s="8"/>
      <c r="J12" s="8"/>
      <c r="K12" s="8"/>
      <c r="L12" s="8"/>
      <c r="M12" s="8"/>
      <c r="N12" s="8"/>
      <c r="O12" s="8"/>
      <c r="P12" s="8"/>
      <c r="Q12" s="8"/>
      <c r="R12" s="8"/>
      <c r="S12" s="8"/>
      <c r="T12" s="8"/>
      <c r="U12" s="8"/>
      <c r="V12" s="8"/>
      <c r="W12" s="8"/>
      <c r="X12" s="8"/>
      <c r="Y12" s="8"/>
      <c r="Z12" s="8"/>
    </row>
    <row r="13" spans="1:26" ht="30" customHeight="1" x14ac:dyDescent="0.2">
      <c r="A13" s="8"/>
      <c r="B13" s="9" t="s">
        <v>406</v>
      </c>
      <c r="C13" s="8"/>
      <c r="D13" s="8"/>
      <c r="E13" s="8"/>
      <c r="F13" s="8"/>
      <c r="G13" s="8"/>
      <c r="H13" s="8"/>
      <c r="I13" s="8"/>
      <c r="J13" s="8"/>
      <c r="K13" s="8"/>
      <c r="L13" s="8"/>
      <c r="M13" s="8"/>
      <c r="N13" s="8"/>
      <c r="O13" s="8"/>
      <c r="P13" s="8"/>
      <c r="Q13" s="8"/>
      <c r="R13" s="8"/>
      <c r="S13" s="8"/>
      <c r="T13" s="8"/>
      <c r="U13" s="8"/>
      <c r="V13" s="8"/>
      <c r="W13" s="8"/>
      <c r="X13" s="8"/>
      <c r="Y13" s="8"/>
      <c r="Z13" s="8"/>
    </row>
    <row r="14" spans="1:26" ht="30" customHeight="1" x14ac:dyDescent="0.2">
      <c r="A14" s="8"/>
      <c r="B14" s="9" t="s">
        <v>407</v>
      </c>
      <c r="C14" s="8"/>
      <c r="D14" s="8"/>
      <c r="E14" s="8"/>
      <c r="F14" s="8"/>
      <c r="G14" s="8"/>
      <c r="H14" s="8"/>
      <c r="I14" s="8"/>
      <c r="J14" s="8"/>
      <c r="K14" s="8"/>
      <c r="L14" s="8"/>
      <c r="M14" s="8"/>
      <c r="N14" s="8"/>
      <c r="O14" s="8"/>
      <c r="P14" s="8"/>
      <c r="Q14" s="8"/>
      <c r="R14" s="8"/>
      <c r="S14" s="8"/>
      <c r="T14" s="8"/>
      <c r="U14" s="8"/>
      <c r="V14" s="8"/>
      <c r="W14" s="8"/>
      <c r="X14" s="8"/>
      <c r="Y14" s="8"/>
      <c r="Z14" s="8"/>
    </row>
    <row r="15" spans="1:26" ht="30" customHeight="1" x14ac:dyDescent="0.2">
      <c r="A15" s="8"/>
      <c r="B15" s="9" t="s">
        <v>408</v>
      </c>
      <c r="C15" s="8"/>
      <c r="D15" s="8"/>
      <c r="E15" s="8"/>
      <c r="F15" s="8"/>
      <c r="G15" s="8"/>
      <c r="H15" s="8"/>
      <c r="I15" s="8"/>
      <c r="J15" s="8"/>
      <c r="K15" s="8"/>
      <c r="L15" s="8"/>
      <c r="M15" s="8"/>
      <c r="N15" s="8"/>
      <c r="O15" s="8"/>
      <c r="P15" s="8"/>
      <c r="Q15" s="8"/>
      <c r="R15" s="8"/>
      <c r="S15" s="8"/>
      <c r="T15" s="8"/>
      <c r="U15" s="8"/>
      <c r="V15" s="8"/>
      <c r="W15" s="8"/>
      <c r="X15" s="8"/>
      <c r="Y15" s="8"/>
      <c r="Z15" s="8"/>
    </row>
    <row r="16" spans="1:26" ht="30" customHeight="1" x14ac:dyDescent="0.2">
      <c r="A16" s="8"/>
      <c r="B16" s="9" t="s">
        <v>409</v>
      </c>
      <c r="C16" s="8"/>
      <c r="D16" s="8"/>
      <c r="E16" s="8"/>
      <c r="F16" s="8"/>
      <c r="G16" s="8"/>
      <c r="H16" s="8"/>
      <c r="I16" s="8"/>
      <c r="J16" s="8"/>
      <c r="K16" s="8"/>
      <c r="L16" s="8"/>
      <c r="M16" s="8"/>
      <c r="N16" s="8"/>
      <c r="O16" s="8"/>
      <c r="P16" s="8"/>
      <c r="Q16" s="8"/>
      <c r="R16" s="8"/>
      <c r="S16" s="8"/>
      <c r="T16" s="8"/>
      <c r="U16" s="8"/>
      <c r="V16" s="8"/>
      <c r="W16" s="8"/>
      <c r="X16" s="8"/>
      <c r="Y16" s="8"/>
      <c r="Z16" s="8"/>
    </row>
    <row r="17" spans="1:26" ht="30" customHeight="1" x14ac:dyDescent="0.2">
      <c r="A17" s="8"/>
      <c r="B17" s="9" t="s">
        <v>410</v>
      </c>
      <c r="C17" s="8"/>
      <c r="D17" s="8"/>
      <c r="E17" s="8"/>
      <c r="F17" s="8"/>
      <c r="G17" s="8"/>
      <c r="H17" s="8"/>
      <c r="I17" s="8"/>
      <c r="J17" s="8"/>
      <c r="K17" s="8"/>
      <c r="L17" s="8"/>
      <c r="M17" s="8"/>
      <c r="N17" s="8"/>
      <c r="O17" s="8"/>
      <c r="P17" s="8"/>
      <c r="Q17" s="8"/>
      <c r="R17" s="8"/>
      <c r="S17" s="8"/>
      <c r="T17" s="8"/>
      <c r="U17" s="8"/>
      <c r="V17" s="8"/>
      <c r="W17" s="8"/>
      <c r="X17" s="8"/>
      <c r="Y17" s="8"/>
      <c r="Z17" s="8"/>
    </row>
    <row r="18" spans="1:26" ht="30" customHeight="1" x14ac:dyDescent="0.2">
      <c r="A18" s="8"/>
      <c r="B18" s="9" t="s">
        <v>411</v>
      </c>
      <c r="C18" s="8"/>
      <c r="D18" s="8"/>
      <c r="E18" s="8"/>
      <c r="F18" s="8"/>
      <c r="G18" s="8"/>
      <c r="H18" s="8"/>
      <c r="I18" s="8"/>
      <c r="J18" s="8"/>
      <c r="K18" s="8"/>
      <c r="L18" s="8"/>
      <c r="M18" s="8"/>
      <c r="N18" s="8"/>
      <c r="O18" s="8"/>
      <c r="P18" s="8"/>
      <c r="Q18" s="8"/>
      <c r="R18" s="8"/>
      <c r="S18" s="8"/>
      <c r="T18" s="8"/>
      <c r="U18" s="8"/>
      <c r="V18" s="8"/>
      <c r="W18" s="8"/>
      <c r="X18" s="8"/>
      <c r="Y18" s="8"/>
      <c r="Z18" s="8"/>
    </row>
    <row r="19" spans="1:26" ht="30" customHeight="1" x14ac:dyDescent="0.2">
      <c r="A19" s="8"/>
      <c r="B19" s="9" t="s">
        <v>412</v>
      </c>
      <c r="C19" s="8"/>
      <c r="D19" s="8"/>
      <c r="E19" s="8"/>
      <c r="F19" s="8"/>
      <c r="G19" s="8"/>
      <c r="H19" s="8"/>
      <c r="I19" s="8"/>
      <c r="J19" s="8"/>
      <c r="K19" s="8"/>
      <c r="L19" s="8"/>
      <c r="M19" s="8"/>
      <c r="N19" s="8"/>
      <c r="O19" s="8"/>
      <c r="P19" s="8"/>
      <c r="Q19" s="8"/>
      <c r="R19" s="8"/>
      <c r="S19" s="8"/>
      <c r="T19" s="8"/>
      <c r="U19" s="8"/>
      <c r="V19" s="8"/>
      <c r="W19" s="8"/>
      <c r="X19" s="8"/>
      <c r="Y19" s="8"/>
      <c r="Z19" s="8"/>
    </row>
    <row r="20" spans="1:26" ht="30" customHeight="1" x14ac:dyDescent="0.2">
      <c r="A20" s="8"/>
      <c r="B20" s="9" t="s">
        <v>413</v>
      </c>
      <c r="C20" s="8"/>
      <c r="D20" s="8"/>
      <c r="E20" s="8"/>
      <c r="F20" s="8"/>
      <c r="G20" s="8"/>
      <c r="H20" s="8"/>
      <c r="I20" s="8"/>
      <c r="J20" s="8"/>
      <c r="K20" s="8"/>
      <c r="L20" s="8"/>
      <c r="M20" s="8"/>
      <c r="N20" s="8"/>
      <c r="O20" s="8"/>
      <c r="P20" s="8"/>
      <c r="Q20" s="8"/>
      <c r="R20" s="8"/>
      <c r="S20" s="8"/>
      <c r="T20" s="8"/>
      <c r="U20" s="8"/>
      <c r="V20" s="8"/>
      <c r="W20" s="8"/>
      <c r="X20" s="8"/>
      <c r="Y20" s="8"/>
      <c r="Z20" s="8"/>
    </row>
    <row r="21" spans="1:26" ht="30" customHeight="1" x14ac:dyDescent="0.2">
      <c r="A21" s="8"/>
      <c r="B21" s="9" t="s">
        <v>414</v>
      </c>
      <c r="C21" s="8"/>
      <c r="D21" s="8"/>
      <c r="E21" s="8"/>
      <c r="F21" s="8"/>
      <c r="G21" s="8"/>
      <c r="H21" s="8"/>
      <c r="I21" s="8"/>
      <c r="J21" s="8"/>
      <c r="K21" s="8"/>
      <c r="L21" s="8"/>
      <c r="M21" s="8"/>
      <c r="N21" s="8"/>
      <c r="O21" s="8"/>
      <c r="P21" s="8"/>
      <c r="Q21" s="8"/>
      <c r="R21" s="8"/>
      <c r="S21" s="8"/>
      <c r="T21" s="8"/>
      <c r="U21" s="8"/>
      <c r="V21" s="8"/>
      <c r="W21" s="8"/>
      <c r="X21" s="8"/>
      <c r="Y21" s="8"/>
      <c r="Z21" s="8"/>
    </row>
    <row r="22" spans="1:26" ht="30" customHeight="1" x14ac:dyDescent="0.2">
      <c r="A22" s="8"/>
      <c r="B22" s="9" t="s">
        <v>415</v>
      </c>
      <c r="C22" s="8"/>
      <c r="D22" s="8"/>
      <c r="E22" s="8"/>
      <c r="F22" s="8"/>
      <c r="G22" s="8"/>
      <c r="H22" s="8"/>
      <c r="I22" s="8"/>
      <c r="J22" s="8"/>
      <c r="K22" s="8"/>
      <c r="L22" s="8"/>
      <c r="M22" s="8"/>
      <c r="N22" s="8"/>
      <c r="O22" s="8"/>
      <c r="P22" s="8"/>
      <c r="Q22" s="8"/>
      <c r="R22" s="8"/>
      <c r="S22" s="8"/>
      <c r="T22" s="8"/>
      <c r="U22" s="8"/>
      <c r="V22" s="8"/>
      <c r="W22" s="8"/>
      <c r="X22" s="8"/>
      <c r="Y22" s="8"/>
      <c r="Z22" s="8"/>
    </row>
    <row r="23" spans="1:26" ht="30" customHeight="1" x14ac:dyDescent="0.2">
      <c r="A23" s="8"/>
      <c r="B23" s="9" t="s">
        <v>416</v>
      </c>
      <c r="C23" s="8"/>
      <c r="D23" s="8"/>
      <c r="E23" s="8"/>
      <c r="F23" s="8"/>
      <c r="G23" s="8"/>
      <c r="H23" s="8"/>
      <c r="I23" s="8"/>
      <c r="J23" s="8"/>
      <c r="K23" s="8"/>
      <c r="L23" s="8"/>
      <c r="M23" s="8"/>
      <c r="N23" s="8"/>
      <c r="O23" s="8"/>
      <c r="P23" s="8"/>
      <c r="Q23" s="8"/>
      <c r="R23" s="8"/>
      <c r="S23" s="8"/>
      <c r="T23" s="8"/>
      <c r="U23" s="8"/>
      <c r="V23" s="8"/>
      <c r="W23" s="8"/>
      <c r="X23" s="8"/>
      <c r="Y23" s="8"/>
      <c r="Z23" s="8"/>
    </row>
    <row r="24" spans="1:26" ht="30" customHeight="1" x14ac:dyDescent="0.2">
      <c r="A24" s="8"/>
      <c r="B24" s="9" t="s">
        <v>417</v>
      </c>
      <c r="C24" s="8"/>
      <c r="D24" s="8"/>
      <c r="E24" s="8"/>
      <c r="F24" s="8"/>
      <c r="G24" s="8"/>
      <c r="H24" s="8"/>
      <c r="I24" s="8"/>
      <c r="J24" s="8"/>
      <c r="K24" s="8"/>
      <c r="L24" s="8"/>
      <c r="M24" s="8"/>
      <c r="N24" s="8"/>
      <c r="O24" s="8"/>
      <c r="P24" s="8"/>
      <c r="Q24" s="8"/>
      <c r="R24" s="8"/>
      <c r="S24" s="8"/>
      <c r="T24" s="8"/>
      <c r="U24" s="8"/>
      <c r="V24" s="8"/>
      <c r="W24" s="8"/>
      <c r="X24" s="8"/>
      <c r="Y24" s="8"/>
      <c r="Z24" s="8"/>
    </row>
    <row r="25" spans="1:26" ht="30" customHeight="1" x14ac:dyDescent="0.2">
      <c r="A25" s="8"/>
      <c r="B25" s="9" t="s">
        <v>418</v>
      </c>
      <c r="C25" s="8"/>
      <c r="D25" s="8"/>
      <c r="E25" s="8"/>
      <c r="F25" s="8"/>
      <c r="G25" s="8"/>
      <c r="H25" s="8"/>
      <c r="I25" s="8"/>
      <c r="J25" s="8"/>
      <c r="K25" s="8"/>
      <c r="L25" s="8"/>
      <c r="M25" s="8"/>
      <c r="N25" s="8"/>
      <c r="O25" s="8"/>
      <c r="P25" s="8"/>
      <c r="Q25" s="8"/>
      <c r="R25" s="8"/>
      <c r="S25" s="8"/>
      <c r="T25" s="8"/>
      <c r="U25" s="8"/>
      <c r="V25" s="8"/>
      <c r="W25" s="8"/>
      <c r="X25" s="8"/>
      <c r="Y25" s="8"/>
      <c r="Z25" s="8"/>
    </row>
    <row r="26" spans="1:26" ht="30" customHeight="1" x14ac:dyDescent="0.2">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30" customHeight="1" x14ac:dyDescent="0.2">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30" customHeight="1" x14ac:dyDescent="0.2">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30" customHeight="1"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30" customHeight="1" x14ac:dyDescent="0.2">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30" customHeight="1" x14ac:dyDescent="0.2">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30" customHeight="1" x14ac:dyDescent="0.2">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30" customHeight="1" x14ac:dyDescent="0.2">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30" customHeight="1" x14ac:dyDescent="0.2">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30" customHeight="1" x14ac:dyDescent="0.2">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30" customHeight="1" x14ac:dyDescent="0.2">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30" customHeight="1" x14ac:dyDescent="0.2">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30" customHeight="1" x14ac:dyDescent="0.2">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30" customHeight="1" x14ac:dyDescent="0.2">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30" customHeight="1" x14ac:dyDescent="0.2">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30" customHeight="1" x14ac:dyDescent="0.2">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30" customHeight="1" x14ac:dyDescent="0.2">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30" customHeight="1" x14ac:dyDescent="0.2">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30" customHeight="1" x14ac:dyDescent="0.2">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30" customHeight="1" x14ac:dyDescent="0.2">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30" customHeight="1" x14ac:dyDescent="0.2">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30" customHeight="1" x14ac:dyDescent="0.2">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30" customHeight="1" x14ac:dyDescent="0.2">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30" customHeight="1" x14ac:dyDescent="0.2">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30" customHeight="1" x14ac:dyDescent="0.2">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30" customHeight="1" x14ac:dyDescent="0.2">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30" customHeight="1" x14ac:dyDescent="0.2">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30" customHeight="1" x14ac:dyDescent="0.2">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30" customHeight="1" x14ac:dyDescent="0.2">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30" customHeight="1" x14ac:dyDescent="0.2">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30" customHeight="1" x14ac:dyDescent="0.2">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30" customHeight="1" x14ac:dyDescent="0.2">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30" customHeight="1" x14ac:dyDescent="0.2">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30" customHeight="1" x14ac:dyDescent="0.2">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30" customHeight="1" x14ac:dyDescent="0.2">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30" customHeight="1" x14ac:dyDescent="0.2">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30" customHeight="1" x14ac:dyDescent="0.2">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30" customHeight="1" x14ac:dyDescent="0.2">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30" customHeight="1" x14ac:dyDescent="0.2">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30" customHeight="1" x14ac:dyDescent="0.2">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30" customHeight="1" x14ac:dyDescent="0.2">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30" customHeight="1" x14ac:dyDescent="0.2">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30" customHeight="1" x14ac:dyDescent="0.2">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30" customHeight="1" x14ac:dyDescent="0.2">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30" customHeight="1" x14ac:dyDescent="0.2">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30" customHeight="1" x14ac:dyDescent="0.2">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30" customHeight="1" x14ac:dyDescent="0.2">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30" customHeight="1" x14ac:dyDescent="0.2">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30" customHeight="1" x14ac:dyDescent="0.2">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30" customHeight="1" x14ac:dyDescent="0.2">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30" customHeight="1" x14ac:dyDescent="0.2">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30" customHeight="1" x14ac:dyDescent="0.2">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30" customHeight="1" x14ac:dyDescent="0.2">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30" customHeight="1" x14ac:dyDescent="0.2">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30" customHeight="1" x14ac:dyDescent="0.2">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30" customHeight="1" x14ac:dyDescent="0.2">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30" customHeight="1" x14ac:dyDescent="0.2">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30" customHeight="1" x14ac:dyDescent="0.2">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30" customHeight="1" x14ac:dyDescent="0.2">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30" customHeight="1" x14ac:dyDescent="0.2">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30" customHeight="1" x14ac:dyDescent="0.2">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30" customHeight="1" x14ac:dyDescent="0.2">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30" customHeight="1" x14ac:dyDescent="0.2">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30" customHeight="1" x14ac:dyDescent="0.2">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30" customHeight="1" x14ac:dyDescent="0.2">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30" customHeight="1" x14ac:dyDescent="0.2">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30" customHeight="1" x14ac:dyDescent="0.2">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30" customHeight="1" x14ac:dyDescent="0.2">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30" customHeight="1" x14ac:dyDescent="0.2">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30" customHeight="1" x14ac:dyDescent="0.2">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30" customHeight="1" x14ac:dyDescent="0.2">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30" customHeight="1" x14ac:dyDescent="0.2">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30" customHeight="1" x14ac:dyDescent="0.2">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30" customHeight="1" x14ac:dyDescent="0.2">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30" customHeight="1"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30" customHeight="1"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30" customHeight="1"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30"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30"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30"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30"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30"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30"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30"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30"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30"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30"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30"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30"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30"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30"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30"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30"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30"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30"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30"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30"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30"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30"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30"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30"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30"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30"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30"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30"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30"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30"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30"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30"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30"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30"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30"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30"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30"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30"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30"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30"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30"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30"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30"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30"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30"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30"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30"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30"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30"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30"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30"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30"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30"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30"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30"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30"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30"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30"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30"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30"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30"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30"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30"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30"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30"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30"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30"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30"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30"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30"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30"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30"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30"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30"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30"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30"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30"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30"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30"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30"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30"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30"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30"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30"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30"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30"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30"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30"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30"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30"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30"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30"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30"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30"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30"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30"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30"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30"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30"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30"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30"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30"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30"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30"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30"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30"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30"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30"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30"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30"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30"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30"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30"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30"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30"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30"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30"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30"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30" customHeight="1"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30" customHeight="1"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30" customHeight="1"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30" customHeight="1"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30" customHeight="1"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30" customHeight="1"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30" customHeight="1"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30" customHeight="1"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30" customHeight="1"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30" customHeight="1"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30" customHeight="1"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30" customHeight="1"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30" customHeight="1"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30" customHeight="1"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30" customHeight="1"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30" customHeight="1"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30" customHeight="1"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30" customHeight="1"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30" customHeight="1"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30" customHeight="1"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30" customHeight="1"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30" customHeight="1"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30" customHeight="1"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30" customHeight="1"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30" customHeight="1"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30" customHeight="1"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30" customHeight="1"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30" customHeight="1"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30" customHeight="1"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30" customHeight="1"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30" customHeight="1"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30" customHeight="1"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30" customHeight="1"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30" customHeight="1"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30" customHeight="1"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30" customHeight="1"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30" customHeight="1"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30" customHeight="1"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30" customHeight="1"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30" customHeight="1"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30" customHeight="1"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30" customHeight="1"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30" customHeight="1"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30" customHeight="1"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30" customHeight="1"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30" customHeight="1"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30" customHeight="1"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30" customHeight="1"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30" customHeight="1"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30" customHeight="1"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30" customHeight="1"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30" customHeight="1"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30" customHeight="1"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30" customHeight="1"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30" customHeight="1"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30" customHeight="1"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30" customHeight="1"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30" customHeight="1"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30" customHeight="1"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30" customHeight="1"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30" customHeight="1"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30" customHeight="1"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30" customHeight="1"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30" customHeight="1"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30" customHeight="1"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30" customHeight="1"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30" customHeight="1"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30" customHeight="1"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30" customHeight="1"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30" customHeight="1"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30" customHeight="1"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30" customHeight="1"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30" customHeight="1"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30" customHeight="1"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30" customHeight="1"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30" customHeight="1"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30" customHeight="1"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30" customHeight="1"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30" customHeight="1"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30" customHeight="1"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30" customHeight="1"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30" customHeight="1"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30" customHeight="1"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30" customHeight="1"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30" customHeight="1"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30" customHeight="1"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30" customHeight="1"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30" customHeight="1"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30" customHeight="1"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30" customHeight="1"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30" customHeight="1"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30" customHeight="1"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30" customHeight="1"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30" customHeight="1"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30" customHeight="1"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30" customHeight="1"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30" customHeight="1"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30" customHeight="1"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30" customHeight="1"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30" customHeight="1"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30" customHeight="1"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30" customHeight="1"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30" customHeight="1"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30" customHeight="1"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30" customHeight="1"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30" customHeight="1"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30" customHeight="1"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30" customHeight="1"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30" customHeight="1"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30" customHeight="1"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30" customHeight="1"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30" customHeight="1"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30" customHeight="1"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30" customHeight="1"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30" customHeight="1"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30" customHeight="1"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30" customHeight="1"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30" customHeight="1"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30" customHeight="1"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30" customHeight="1"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30" customHeight="1"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30" customHeight="1"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30" customHeight="1"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30" customHeight="1"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30" customHeight="1"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30" customHeight="1"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30" customHeight="1"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30" customHeight="1"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30" customHeight="1"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30" customHeight="1"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30" customHeight="1"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30" customHeight="1"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30" customHeight="1"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30" customHeight="1"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30" customHeight="1"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30" customHeight="1"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30" customHeight="1"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30" customHeight="1"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30" customHeight="1"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30" customHeight="1"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30" customHeight="1"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30" customHeight="1"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30" customHeight="1"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30" customHeight="1"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30" customHeight="1"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30" customHeight="1"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30" customHeight="1"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30" customHeight="1"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30" customHeight="1"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30" customHeight="1"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30" customHeight="1"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30" customHeight="1"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30" customHeight="1"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30" customHeight="1"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30" customHeight="1"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30" customHeight="1"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30" customHeight="1"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30" customHeight="1"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30" customHeight="1"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30" customHeight="1"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30" customHeight="1"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30" customHeight="1"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30" customHeight="1"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30" customHeight="1"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30" customHeight="1"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30" customHeight="1"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30" customHeight="1"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30" customHeight="1"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30" customHeight="1"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30" customHeight="1"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30" customHeight="1"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30" customHeight="1"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30" customHeight="1"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30" customHeight="1"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30" customHeight="1"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30" customHeight="1"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30" customHeight="1"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30" customHeight="1"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30" customHeight="1"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30" customHeight="1"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30" customHeight="1"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30" customHeight="1"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30" customHeight="1"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30" customHeight="1"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30" customHeight="1"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30" customHeight="1"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30" customHeight="1"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30" customHeight="1"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30" customHeight="1"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30" customHeight="1"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30" customHeight="1"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30" customHeight="1"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30" customHeight="1"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30" customHeight="1"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30" customHeight="1"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30" customHeight="1"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30" customHeight="1"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30" customHeight="1"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30" customHeight="1"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30" customHeight="1"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30" customHeight="1"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30" customHeight="1"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30" customHeight="1"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30" customHeight="1"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30" customHeight="1"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30" customHeight="1"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30" customHeight="1"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30" customHeight="1"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30" customHeight="1"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30" customHeight="1"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30" customHeight="1"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30" customHeight="1"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30" customHeight="1"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30" customHeight="1"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30" customHeight="1"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30" customHeight="1"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30" customHeight="1"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30" customHeight="1"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30" customHeight="1"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30" customHeight="1"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30" customHeight="1"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30" customHeight="1"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30" customHeight="1"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30" customHeight="1"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30" customHeight="1"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30" customHeight="1"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30" customHeight="1"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30" customHeight="1"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30" customHeight="1"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30" customHeight="1"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30" customHeight="1"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30" customHeight="1"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30" customHeight="1"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30" customHeight="1"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30" customHeight="1"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30" customHeight="1"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30" customHeight="1"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30" customHeight="1"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30" customHeight="1"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30" customHeight="1"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30" customHeight="1"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30" customHeight="1"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30" customHeight="1"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30" customHeight="1"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30" customHeight="1"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30" customHeight="1"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30" customHeight="1"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30" customHeight="1"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30" customHeight="1"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30" customHeight="1"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30" customHeight="1"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30" customHeight="1"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30" customHeight="1"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30" customHeight="1"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30" customHeight="1"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30" customHeight="1"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30" customHeight="1"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30" customHeight="1"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30" customHeight="1"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30" customHeight="1"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30" customHeight="1"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30" customHeight="1"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30" customHeight="1"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30" customHeight="1"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30" customHeight="1"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30" customHeight="1"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30" customHeight="1"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30" customHeight="1"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30" customHeight="1"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30" customHeight="1"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30" customHeight="1"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30" customHeight="1"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30" customHeight="1"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30" customHeight="1"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30" customHeight="1"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30" customHeight="1"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30" customHeight="1"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30" customHeight="1"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30" customHeight="1"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30" customHeight="1"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30" customHeight="1"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30" customHeight="1"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30" customHeight="1"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30" customHeight="1"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30" customHeight="1"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30" customHeight="1"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30" customHeight="1"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30" customHeight="1"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30" customHeight="1"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30" customHeight="1"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30" customHeight="1"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30" customHeight="1"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30" customHeight="1"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30" customHeight="1"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30" customHeight="1"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30" customHeight="1"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30" customHeight="1"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30" customHeight="1"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30" customHeight="1"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30" customHeight="1"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30" customHeight="1"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30" customHeight="1"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30" customHeight="1"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30" customHeight="1"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30" customHeight="1"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30" customHeight="1"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30" customHeight="1"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30" customHeight="1"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30" customHeight="1"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30" customHeight="1"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30" customHeight="1"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30" customHeight="1"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30" customHeight="1"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30" customHeight="1"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30" customHeight="1"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30" customHeight="1"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30" customHeight="1"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30" customHeight="1"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30" customHeight="1"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30" customHeight="1"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30" customHeight="1"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30" customHeight="1"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30" customHeight="1"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30" customHeight="1"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30" customHeight="1"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30" customHeight="1"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30" customHeight="1"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30" customHeight="1"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30" customHeight="1"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30" customHeight="1"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30" customHeight="1"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30" customHeight="1"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30" customHeight="1"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30" customHeight="1"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30" customHeight="1"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30" customHeight="1"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30" customHeight="1"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30" customHeight="1"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30" customHeight="1"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30" customHeight="1"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30" customHeight="1"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30" customHeight="1"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30" customHeight="1"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30" customHeight="1"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30" customHeight="1"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30" customHeight="1"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30" customHeight="1"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30" customHeight="1"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30" customHeight="1"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30" customHeight="1"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30" customHeight="1"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30" customHeight="1"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30" customHeight="1"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30" customHeight="1"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30" customHeight="1"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30" customHeight="1"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30" customHeight="1"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30" customHeight="1"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30" customHeight="1"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30" customHeight="1"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30" customHeight="1"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30" customHeight="1"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30" customHeight="1"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30" customHeight="1"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30" customHeight="1"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30" customHeight="1"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30" customHeight="1"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30" customHeight="1"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30" customHeight="1"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30" customHeight="1"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30" customHeight="1"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30" customHeight="1"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30" customHeight="1"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30" customHeight="1"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30" customHeight="1"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30" customHeight="1"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30" customHeight="1"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30" customHeight="1"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30" customHeight="1"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30" customHeight="1"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30" customHeight="1"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30" customHeight="1"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30" customHeight="1"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30" customHeight="1"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30" customHeight="1"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30" customHeight="1"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30" customHeight="1"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30" customHeight="1"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30" customHeight="1"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30" customHeight="1"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30" customHeight="1"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30" customHeight="1"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30" customHeight="1"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30" customHeight="1"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30" customHeight="1"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30" customHeight="1"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30" customHeight="1"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30" customHeight="1"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30" customHeight="1"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30" customHeight="1"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30" customHeight="1"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30" customHeight="1"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30" customHeight="1"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30" customHeight="1"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30" customHeight="1"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30" customHeight="1"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30" customHeight="1"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30" customHeight="1"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30" customHeight="1"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30" customHeight="1"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30" customHeight="1"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30" customHeight="1"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30" customHeight="1"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30" customHeight="1"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30" customHeight="1"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30" customHeight="1"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30" customHeight="1"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30" customHeight="1"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30" customHeight="1"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30" customHeight="1"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30" customHeight="1"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30" customHeight="1"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30" customHeight="1"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30" customHeight="1"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30" customHeight="1"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30" customHeight="1"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30" customHeight="1"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30" customHeight="1"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30" customHeight="1"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30" customHeight="1"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30" customHeight="1"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30" customHeight="1"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30" customHeight="1"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30" customHeight="1"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30" customHeight="1"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30" customHeight="1"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30" customHeight="1"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30" customHeight="1"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30" customHeight="1"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30" customHeight="1"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30" customHeight="1"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30" customHeight="1"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30" customHeight="1"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30" customHeight="1"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30" customHeight="1"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30" customHeight="1"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30" customHeight="1"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30" customHeight="1"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30" customHeight="1"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30" customHeight="1"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30" customHeight="1"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30" customHeight="1"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30" customHeight="1"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30" customHeight="1"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30" customHeight="1"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30" customHeight="1"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30" customHeight="1"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30" customHeight="1"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30" customHeight="1"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30" customHeight="1"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30" customHeight="1"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30" customHeight="1"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30" customHeight="1"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30" customHeight="1"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30" customHeight="1"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30" customHeight="1"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30" customHeight="1"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30" customHeight="1"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30" customHeight="1"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30" customHeight="1"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30" customHeight="1"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30" customHeight="1"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30" customHeight="1"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30" customHeight="1"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30" customHeight="1"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30" customHeight="1"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30" customHeight="1"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30" customHeight="1"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30" customHeight="1"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30" customHeight="1"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30" customHeight="1"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30" customHeight="1"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30" customHeight="1"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30" customHeight="1"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30" customHeight="1"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30" customHeight="1"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30" customHeight="1"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30" customHeight="1"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30" customHeight="1"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30" customHeight="1"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30" customHeight="1"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30" customHeight="1"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30" customHeight="1"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30" customHeight="1"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30" customHeight="1"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30" customHeight="1"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30" customHeight="1"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30" customHeight="1"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30" customHeight="1"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30" customHeight="1"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30" customHeight="1"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30" customHeight="1"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30" customHeight="1"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30" customHeight="1"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30" customHeight="1"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30" customHeight="1"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30" customHeight="1"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30" customHeight="1"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30" customHeight="1"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30" customHeight="1"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30" customHeight="1"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30" customHeight="1"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30" customHeight="1"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30" customHeight="1"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30" customHeight="1"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30" customHeight="1"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30" customHeight="1"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30" customHeight="1"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30" customHeight="1"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30" customHeight="1"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30" customHeight="1"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30" customHeight="1"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30" customHeight="1"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30" customHeight="1"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30" customHeight="1"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30" customHeight="1"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30" customHeight="1"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30" customHeight="1"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30" customHeight="1"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30" customHeight="1"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30" customHeight="1"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30" customHeight="1"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30" customHeight="1"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30" customHeight="1"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30" customHeight="1"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30" customHeight="1"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30" customHeight="1"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30" customHeight="1"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30" customHeight="1"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30" customHeight="1"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30" customHeight="1"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30" customHeight="1"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30" customHeight="1"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30" customHeight="1"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30" customHeight="1"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30" customHeight="1"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30" customHeight="1"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30" customHeight="1"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30" customHeight="1"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30" customHeight="1"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30" customHeight="1"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30" customHeight="1"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30" customHeight="1"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30" customHeight="1"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30" customHeight="1"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30" customHeight="1"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30" customHeight="1"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30" customHeight="1"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30" customHeight="1"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30" customHeight="1"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30" customHeight="1"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30" customHeight="1"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30" customHeight="1"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30" customHeight="1"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30" customHeight="1"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30" customHeight="1"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30" customHeight="1"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30" customHeight="1"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30" customHeight="1"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30" customHeight="1"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30" customHeight="1"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30" customHeight="1"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30" customHeight="1"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30" customHeight="1"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30" customHeight="1"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30" customHeight="1"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30" customHeight="1"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30" customHeight="1"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30" customHeight="1"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30" customHeight="1"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30" customHeight="1"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30" customHeight="1"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30" customHeight="1"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30" customHeight="1"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30" customHeight="1"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30" customHeight="1"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30" customHeight="1"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30" customHeight="1"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30" customHeight="1"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30" customHeight="1"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30" customHeight="1"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30" customHeight="1"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30" customHeight="1"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30" customHeight="1"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30" customHeight="1"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30" customHeight="1"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30" customHeight="1"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30" customHeight="1"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30" customHeight="1"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30" customHeight="1"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30" customHeight="1"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30" customHeight="1"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30" customHeight="1"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30" customHeight="1"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30" customHeight="1"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30" customHeight="1"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30" customHeight="1"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30" customHeight="1"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30" customHeight="1"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30" customHeight="1"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30" customHeight="1"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30" customHeight="1"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30" customHeight="1"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30" customHeight="1"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30" customHeight="1"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30" customHeight="1"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30" customHeight="1"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30" customHeight="1"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30" customHeight="1"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30" customHeight="1"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30" customHeight="1"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30" customHeight="1"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30" customHeight="1"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30" customHeight="1"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30" customHeight="1"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30" customHeight="1"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30" customHeight="1"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30" customHeight="1"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30" customHeight="1"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30" customHeight="1"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30" customHeight="1"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30" customHeight="1"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30" customHeight="1"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30" customHeight="1"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30" customHeight="1"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30" customHeight="1"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30" customHeight="1"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30" customHeight="1"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30" customHeight="1"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30" customHeight="1"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30" customHeight="1"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30" customHeight="1"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30" customHeight="1"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30" customHeight="1"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30" customHeight="1"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30" customHeight="1"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30" customHeight="1"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30" customHeight="1"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30" customHeight="1"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30" customHeight="1"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30" customHeight="1"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30" customHeight="1"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30" customHeight="1"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30" customHeight="1"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30" customHeight="1"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30" customHeight="1"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30" customHeight="1"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30" customHeight="1"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30" customHeight="1"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30" customHeight="1"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30" customHeight="1"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30" customHeight="1"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30" customHeight="1"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30" customHeight="1"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30" customHeight="1"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30" customHeight="1"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30" customHeight="1"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30" customHeight="1"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30" customHeight="1"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30" customHeight="1"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30" customHeight="1"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30" customHeight="1"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30" customHeight="1"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30" customHeight="1"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30" customHeight="1"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30" customHeight="1"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30" customHeight="1"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30" customHeight="1"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30" customHeight="1"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30" customHeight="1"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30" customHeight="1"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30" customHeight="1"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30" customHeight="1"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30" customHeight="1"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30" customHeight="1"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30" customHeight="1"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30" customHeight="1"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30" customHeight="1"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30" customHeight="1"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30" customHeight="1"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30" customHeight="1"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30" customHeight="1"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30" customHeight="1"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30" customHeight="1"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30" customHeight="1"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30" customHeight="1"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30" customHeight="1"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30" customHeight="1"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30" customHeight="1"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30" customHeight="1"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30" customHeight="1"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30" customHeight="1"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30" customHeight="1"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30" customHeight="1"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30" customHeight="1"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30" customHeight="1"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30" customHeight="1"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30" customHeight="1"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30" customHeight="1"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30" customHeight="1"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30" customHeight="1"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30" customHeight="1"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30" customHeight="1"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30" customHeight="1"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30" customHeight="1"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30" customHeight="1"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30" customHeight="1"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30" customHeight="1"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30" customHeight="1"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30" customHeight="1"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30" customHeight="1"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30" customHeight="1"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30" customHeight="1"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30" customHeight="1"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30" customHeight="1"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30" customHeight="1"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30" customHeight="1"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30" customHeight="1"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30" customHeight="1"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30" customHeight="1"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30" customHeight="1"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30" customHeight="1"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30" customHeight="1"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30" customHeight="1"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30" customHeight="1"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30" customHeight="1"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30" customHeight="1"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30" customHeight="1"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30" customHeight="1"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30" customHeight="1"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30" customHeight="1"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30" customHeight="1"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30" customHeight="1"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30" customHeight="1"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30" customHeight="1"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30" customHeight="1"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30" customHeight="1"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30" customHeight="1"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30" customHeight="1"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30" customHeight="1"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30" customHeight="1"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30" customHeight="1"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30" customHeight="1"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30" customHeight="1"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30" customHeight="1"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30" customHeight="1"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30" customHeight="1"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30" customHeight="1"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30" customHeight="1"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30" customHeight="1"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30" customHeight="1"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30" customHeight="1"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30" customHeight="1"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30" customHeight="1"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30" customHeight="1"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30" customHeight="1"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30" customHeight="1"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30" customHeight="1"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30" customHeight="1"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30" customHeight="1"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30" customHeight="1"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30" customHeight="1"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30" customHeight="1"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30" customHeight="1"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30" customHeight="1" x14ac:dyDescent="0.2">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30" customHeight="1" x14ac:dyDescent="0.2">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30" customHeight="1" x14ac:dyDescent="0.2">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30" customHeight="1" x14ac:dyDescent="0.2">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30" customHeight="1" x14ac:dyDescent="0.2">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30" customHeight="1" x14ac:dyDescent="0.2">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2">
    <mergeCell ref="A1:F2"/>
    <mergeCell ref="A3:F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7520-7E03-4FFE-B655-1D44ADC8CF94}">
  <sheetPr codeName="Sheet12">
    <tabColor rgb="FFFF0000"/>
  </sheetPr>
  <dimension ref="A1:AC78"/>
  <sheetViews>
    <sheetView zoomScale="55" zoomScaleNormal="55" workbookViewId="0">
      <pane ySplit="1" topLeftCell="A9" activePane="bottomLeft" state="frozen"/>
      <selection activeCell="F55" sqref="F55"/>
      <selection pane="bottomLeft" activeCell="A11" sqref="A11:M16"/>
    </sheetView>
  </sheetViews>
  <sheetFormatPr defaultColWidth="9.140625" defaultRowHeight="12.75" x14ac:dyDescent="0.2"/>
  <cols>
    <col min="1" max="2" width="9.140625" style="113"/>
    <col min="3" max="3" width="39" style="105" customWidth="1"/>
    <col min="4" max="4" width="20.5703125" style="115" customWidth="1"/>
    <col min="5" max="6" width="9.140625" style="116" customWidth="1"/>
    <col min="7" max="7" width="9.140625" style="117" customWidth="1"/>
    <col min="8" max="8" width="9.140625" style="108" customWidth="1"/>
    <col min="9" max="9" width="54.5703125" style="112" customWidth="1"/>
    <col min="10" max="10" width="78.85546875" style="114" customWidth="1"/>
    <col min="11" max="11" width="34.140625" style="108" bestFit="1" customWidth="1"/>
    <col min="12" max="12" width="34.140625" style="108" customWidth="1"/>
    <col min="13" max="13" width="28.28515625" style="109" customWidth="1"/>
    <col min="14" max="16384" width="9.140625" style="109"/>
  </cols>
  <sheetData>
    <row r="1" spans="1:29" s="106" customFormat="1" ht="15" x14ac:dyDescent="0.2">
      <c r="A1" s="132" t="s">
        <v>2</v>
      </c>
      <c r="B1" s="132" t="s">
        <v>3</v>
      </c>
      <c r="C1" s="130" t="s">
        <v>799</v>
      </c>
      <c r="D1" s="130" t="s">
        <v>800</v>
      </c>
      <c r="E1" s="131" t="s">
        <v>8</v>
      </c>
      <c r="F1" s="131" t="s">
        <v>9</v>
      </c>
      <c r="G1" s="130" t="s">
        <v>125</v>
      </c>
      <c r="H1" s="130" t="s">
        <v>801</v>
      </c>
      <c r="I1" s="133" t="s">
        <v>21</v>
      </c>
      <c r="J1" s="134" t="s">
        <v>15</v>
      </c>
      <c r="K1" s="130" t="s">
        <v>6</v>
      </c>
      <c r="L1" s="130" t="s">
        <v>55</v>
      </c>
      <c r="M1" s="138" t="s">
        <v>837</v>
      </c>
      <c r="N1" s="183" t="s">
        <v>5</v>
      </c>
    </row>
    <row r="2" spans="1:29" s="106" customFormat="1" ht="89.25" x14ac:dyDescent="0.2">
      <c r="A2" s="107">
        <v>80</v>
      </c>
      <c r="B2" s="107"/>
      <c r="C2" s="140" t="s">
        <v>838</v>
      </c>
      <c r="D2" s="115" t="s">
        <v>802</v>
      </c>
      <c r="E2" s="116" t="s">
        <v>805</v>
      </c>
      <c r="F2" s="116" t="s">
        <v>805</v>
      </c>
      <c r="G2" s="117">
        <v>0</v>
      </c>
      <c r="H2" s="108" t="s">
        <v>803</v>
      </c>
      <c r="I2" s="112" t="s">
        <v>804</v>
      </c>
      <c r="J2" s="114" t="s">
        <v>806</v>
      </c>
      <c r="K2" s="108" t="s">
        <v>807</v>
      </c>
      <c r="L2" s="108"/>
      <c r="M2" s="109" t="s">
        <v>971</v>
      </c>
      <c r="N2" s="106" t="str">
        <f>IF(AND(K2&lt;&gt;"", ISNUMBER(SEARCH("ELITE", K2))), "Elite", IF(K2&lt;&gt;"", "Troop", ""))</f>
        <v>Elite</v>
      </c>
      <c r="AB2" s="106" t="str" cm="1">
        <f t="array" ref="AB2:AB4">INDEX(_xlfn._xlws.FILTER('Heretic Troops'!$C$2:$C$900, 'Heretic Troops'!$N$2:$N$900="Elite"), 0)</f>
        <v>Heretic Preist (1)
---
Your Warband must include a Heretic Priest when it is created</v>
      </c>
      <c r="AC2" s="106" t="str" cm="1">
        <f t="array" ref="AC2:AC9">INDEX(_xlfn._xlws.FILTER('Heretic Troops'!$C$2:$C$900, 'Heretic Troops'!$N$2:$N$900="Troop"), 0)</f>
        <v>Heretic Trooper</v>
      </c>
    </row>
    <row r="3" spans="1:29" s="106" customFormat="1" ht="153" x14ac:dyDescent="0.2">
      <c r="A3" s="121">
        <v>90</v>
      </c>
      <c r="B3" s="121"/>
      <c r="C3" s="122" t="s">
        <v>439</v>
      </c>
      <c r="D3" s="123" t="s">
        <v>802</v>
      </c>
      <c r="E3" s="124" t="s">
        <v>808</v>
      </c>
      <c r="F3" s="124" t="s">
        <v>805</v>
      </c>
      <c r="G3" s="123">
        <v>0</v>
      </c>
      <c r="H3" s="125" t="s">
        <v>803</v>
      </c>
      <c r="I3" s="126" t="s">
        <v>809</v>
      </c>
      <c r="J3" s="127" t="s">
        <v>810</v>
      </c>
      <c r="K3" s="125" t="s">
        <v>811</v>
      </c>
      <c r="L3" s="125"/>
      <c r="M3" s="139" t="s">
        <v>971</v>
      </c>
      <c r="N3" s="106" t="str">
        <f t="shared" ref="N3:N16" si="0">IF(AND(K3&lt;&gt;"", ISNUMBER(SEARCH("ELITE", K3))), "Elite", IF(K3&lt;&gt;"", "Troop", ""))</f>
        <v>Elite</v>
      </c>
      <c r="AB3" s="106" t="str">
        <v>Heretic Death Commando (0-1)</v>
      </c>
      <c r="AC3" s="106" t="str">
        <v>Legionaire Upgrade (0-Half Troopers)</v>
      </c>
    </row>
    <row r="4" spans="1:29" ht="51" x14ac:dyDescent="0.2">
      <c r="A4" s="107">
        <v>65</v>
      </c>
      <c r="B4" s="107"/>
      <c r="C4" s="106" t="s">
        <v>440</v>
      </c>
      <c r="D4" s="115" t="s">
        <v>802</v>
      </c>
      <c r="E4" s="116" t="s">
        <v>812</v>
      </c>
      <c r="F4" s="116" t="s">
        <v>805</v>
      </c>
      <c r="G4" s="117">
        <v>0</v>
      </c>
      <c r="H4" s="108" t="s">
        <v>803</v>
      </c>
      <c r="I4" s="112" t="s">
        <v>813</v>
      </c>
      <c r="J4" s="114" t="s">
        <v>835</v>
      </c>
      <c r="K4" s="108" t="s">
        <v>814</v>
      </c>
      <c r="M4" s="109" t="s">
        <v>971</v>
      </c>
      <c r="N4" s="106" t="str">
        <f t="shared" si="0"/>
        <v>Elite</v>
      </c>
      <c r="AB4" s="109" t="str">
        <v>Heretic Chorister (0-1)</v>
      </c>
      <c r="AC4" s="109" t="str">
        <v>Annointed Heavy Infantry (0-5)</v>
      </c>
    </row>
    <row r="5" spans="1:29" ht="102" x14ac:dyDescent="0.2">
      <c r="A5" s="121">
        <v>30</v>
      </c>
      <c r="B5" s="121"/>
      <c r="C5" s="122" t="s">
        <v>441</v>
      </c>
      <c r="D5" s="123" t="s">
        <v>802</v>
      </c>
      <c r="E5" s="124" t="s">
        <v>815</v>
      </c>
      <c r="F5" s="124" t="s">
        <v>815</v>
      </c>
      <c r="G5" s="128">
        <v>0</v>
      </c>
      <c r="H5" s="125" t="s">
        <v>816</v>
      </c>
      <c r="I5" s="126" t="s">
        <v>817</v>
      </c>
      <c r="J5" s="129" t="s">
        <v>64</v>
      </c>
      <c r="K5" s="125" t="s">
        <v>818</v>
      </c>
      <c r="L5" s="125"/>
      <c r="M5" s="139" t="s">
        <v>971</v>
      </c>
      <c r="N5" s="106" t="str">
        <f t="shared" si="0"/>
        <v>Troop</v>
      </c>
      <c r="AC5" s="109" t="str">
        <v>War Wolf Assault Beast (0-1)</v>
      </c>
    </row>
    <row r="6" spans="1:29" ht="102" x14ac:dyDescent="0.2">
      <c r="A6" s="107">
        <v>10</v>
      </c>
      <c r="B6" s="107"/>
      <c r="C6" s="110" t="s">
        <v>836</v>
      </c>
      <c r="D6" s="115" t="s">
        <v>802</v>
      </c>
      <c r="E6" s="119" t="s">
        <v>808</v>
      </c>
      <c r="F6" s="116" t="s">
        <v>808</v>
      </c>
      <c r="G6" s="117">
        <v>0</v>
      </c>
      <c r="H6" s="108" t="s">
        <v>816</v>
      </c>
      <c r="I6" s="112" t="s">
        <v>833</v>
      </c>
      <c r="J6" s="120" t="s">
        <v>64</v>
      </c>
      <c r="K6" s="108" t="s">
        <v>818</v>
      </c>
      <c r="M6" s="109" t="s">
        <v>971</v>
      </c>
      <c r="N6" s="106" t="str">
        <f t="shared" si="0"/>
        <v>Troop</v>
      </c>
      <c r="AC6" s="109" t="str">
        <v>Artillery Witches (0-1)</v>
      </c>
    </row>
    <row r="7" spans="1:29" ht="89.25" x14ac:dyDescent="0.2">
      <c r="A7" s="121">
        <v>95</v>
      </c>
      <c r="B7" s="121"/>
      <c r="C7" s="122" t="s">
        <v>442</v>
      </c>
      <c r="D7" s="123" t="s">
        <v>802</v>
      </c>
      <c r="E7" s="124" t="s">
        <v>808</v>
      </c>
      <c r="F7" s="124" t="s">
        <v>808</v>
      </c>
      <c r="G7" s="128">
        <v>-2</v>
      </c>
      <c r="H7" s="125" t="s">
        <v>803</v>
      </c>
      <c r="I7" s="126" t="s">
        <v>834</v>
      </c>
      <c r="J7" s="127" t="s">
        <v>819</v>
      </c>
      <c r="K7" s="125" t="s">
        <v>820</v>
      </c>
      <c r="L7" s="125"/>
      <c r="M7" s="139" t="s">
        <v>971</v>
      </c>
      <c r="N7" s="106" t="str">
        <f t="shared" si="0"/>
        <v>Troop</v>
      </c>
      <c r="AC7" s="109" t="str">
        <v>Wretched</v>
      </c>
    </row>
    <row r="8" spans="1:29" ht="306" x14ac:dyDescent="0.2">
      <c r="A8" s="107">
        <v>140</v>
      </c>
      <c r="B8" s="107"/>
      <c r="C8" s="106" t="s">
        <v>443</v>
      </c>
      <c r="D8" s="115" t="s">
        <v>821</v>
      </c>
      <c r="E8" s="116" t="s">
        <v>64</v>
      </c>
      <c r="F8" s="116" t="s">
        <v>805</v>
      </c>
      <c r="G8" s="117">
        <v>-3</v>
      </c>
      <c r="H8" s="108" t="s">
        <v>822</v>
      </c>
      <c r="I8" s="112" t="s">
        <v>823</v>
      </c>
      <c r="J8" s="114" t="s">
        <v>824</v>
      </c>
      <c r="K8" s="108" t="s">
        <v>825</v>
      </c>
      <c r="M8" s="109" t="s">
        <v>971</v>
      </c>
      <c r="N8" s="106" t="str">
        <f t="shared" si="0"/>
        <v>Troop</v>
      </c>
      <c r="AC8" s="109" t="str">
        <v>Sin Eater (0-1)</v>
      </c>
    </row>
    <row r="9" spans="1:29" ht="267.75" x14ac:dyDescent="0.2">
      <c r="A9" s="121">
        <v>90</v>
      </c>
      <c r="B9" s="121"/>
      <c r="C9" s="122" t="s">
        <v>444</v>
      </c>
      <c r="D9" s="123" t="s">
        <v>802</v>
      </c>
      <c r="E9" s="124" t="s">
        <v>64</v>
      </c>
      <c r="F9" s="124" t="s">
        <v>826</v>
      </c>
      <c r="G9" s="128" t="s">
        <v>827</v>
      </c>
      <c r="H9" s="125" t="s">
        <v>816</v>
      </c>
      <c r="I9" s="126" t="s">
        <v>828</v>
      </c>
      <c r="J9" s="127" t="s">
        <v>829</v>
      </c>
      <c r="K9" s="125" t="s">
        <v>830</v>
      </c>
      <c r="L9" s="125"/>
      <c r="M9" s="139" t="s">
        <v>971</v>
      </c>
      <c r="N9" s="106" t="str">
        <f t="shared" si="0"/>
        <v>Troop</v>
      </c>
      <c r="AC9" s="109" t="str">
        <v>Goetic Warlock (0-1)</v>
      </c>
    </row>
    <row r="10" spans="1:29" ht="102" x14ac:dyDescent="0.2">
      <c r="A10" s="107">
        <v>25</v>
      </c>
      <c r="B10" s="107"/>
      <c r="C10" s="106" t="s">
        <v>552</v>
      </c>
      <c r="D10" s="115" t="s">
        <v>802</v>
      </c>
      <c r="E10" s="116" t="s">
        <v>826</v>
      </c>
      <c r="F10" s="116" t="s">
        <v>826</v>
      </c>
      <c r="G10" s="117">
        <v>0</v>
      </c>
      <c r="H10" s="108" t="s">
        <v>816</v>
      </c>
      <c r="I10" s="112" t="s">
        <v>831</v>
      </c>
      <c r="J10" s="114" t="s">
        <v>832</v>
      </c>
      <c r="K10" s="115" t="s">
        <v>64</v>
      </c>
      <c r="L10" s="115"/>
      <c r="M10" s="109" t="s">
        <v>971</v>
      </c>
      <c r="N10" s="106" t="str">
        <f t="shared" si="0"/>
        <v>Troop</v>
      </c>
    </row>
    <row r="11" spans="1:29" ht="306" x14ac:dyDescent="0.2">
      <c r="A11" s="121"/>
      <c r="B11" s="121">
        <v>6</v>
      </c>
      <c r="C11" s="122" t="s">
        <v>662</v>
      </c>
      <c r="D11" s="123" t="s">
        <v>802</v>
      </c>
      <c r="E11" s="124" t="s">
        <v>860</v>
      </c>
      <c r="F11" s="124" t="s">
        <v>805</v>
      </c>
      <c r="G11" s="128">
        <v>-2</v>
      </c>
      <c r="H11" s="125" t="s">
        <v>822</v>
      </c>
      <c r="I11" s="126" t="s">
        <v>980</v>
      </c>
      <c r="J11" s="127" t="s">
        <v>981</v>
      </c>
      <c r="K11" s="125" t="s">
        <v>982</v>
      </c>
      <c r="L11" s="125" t="s">
        <v>983</v>
      </c>
      <c r="M11" s="139" t="s">
        <v>984</v>
      </c>
      <c r="N11" s="106" t="str">
        <f t="shared" si="0"/>
        <v>Troop</v>
      </c>
    </row>
    <row r="12" spans="1:29" ht="204" x14ac:dyDescent="0.2">
      <c r="A12" s="107"/>
      <c r="B12" s="107">
        <v>4</v>
      </c>
      <c r="C12" s="106" t="s">
        <v>480</v>
      </c>
      <c r="D12" s="115" t="s">
        <v>802</v>
      </c>
      <c r="E12" s="116" t="s">
        <v>808</v>
      </c>
      <c r="F12" s="116" t="s">
        <v>808</v>
      </c>
      <c r="G12" s="117">
        <v>-2</v>
      </c>
      <c r="H12" s="108" t="s">
        <v>851</v>
      </c>
      <c r="I12" s="112" t="s">
        <v>985</v>
      </c>
      <c r="J12" s="114" t="s">
        <v>986</v>
      </c>
      <c r="K12" s="108" t="s">
        <v>987</v>
      </c>
      <c r="L12" s="108" t="s">
        <v>983</v>
      </c>
      <c r="M12" s="109" t="s">
        <v>984</v>
      </c>
      <c r="N12" s="106" t="str">
        <f t="shared" si="0"/>
        <v>Troop</v>
      </c>
    </row>
    <row r="13" spans="1:29" x14ac:dyDescent="0.2">
      <c r="A13" s="121"/>
      <c r="B13" s="121">
        <v>1</v>
      </c>
      <c r="C13" s="122" t="s">
        <v>438</v>
      </c>
      <c r="D13" s="123"/>
      <c r="E13" s="124"/>
      <c r="F13" s="124"/>
      <c r="G13" s="128"/>
      <c r="H13" s="125"/>
      <c r="I13" s="126"/>
      <c r="J13" s="127"/>
      <c r="K13" s="125"/>
      <c r="L13" s="125"/>
      <c r="M13" s="139"/>
      <c r="N13" s="106" t="str">
        <f t="shared" si="0"/>
        <v/>
      </c>
    </row>
    <row r="14" spans="1:29" x14ac:dyDescent="0.2">
      <c r="A14" s="107"/>
      <c r="B14" s="107">
        <v>2</v>
      </c>
      <c r="C14" s="106" t="s">
        <v>474</v>
      </c>
      <c r="K14" s="115"/>
      <c r="L14" s="115"/>
      <c r="N14" s="106" t="str">
        <f t="shared" si="0"/>
        <v/>
      </c>
    </row>
    <row r="15" spans="1:29" x14ac:dyDescent="0.2">
      <c r="A15" s="121"/>
      <c r="B15" s="121">
        <v>2</v>
      </c>
      <c r="C15" s="122" t="s">
        <v>475</v>
      </c>
      <c r="D15" s="123"/>
      <c r="E15" s="124"/>
      <c r="F15" s="124"/>
      <c r="G15" s="128"/>
      <c r="H15" s="125"/>
      <c r="I15" s="126"/>
      <c r="J15" s="127"/>
      <c r="K15" s="125"/>
      <c r="L15" s="125"/>
      <c r="M15" s="139"/>
      <c r="N15" s="106" t="str">
        <f t="shared" si="0"/>
        <v/>
      </c>
    </row>
    <row r="16" spans="1:29" x14ac:dyDescent="0.2">
      <c r="A16" s="107"/>
      <c r="B16" s="107">
        <v>2</v>
      </c>
      <c r="C16" s="106" t="s">
        <v>472</v>
      </c>
      <c r="N16" s="106" t="str">
        <f t="shared" si="0"/>
        <v/>
      </c>
    </row>
    <row r="17" spans="1:6" x14ac:dyDescent="0.2">
      <c r="A17" s="107"/>
      <c r="B17" s="107"/>
    </row>
    <row r="18" spans="1:6" x14ac:dyDescent="0.2">
      <c r="A18" s="107"/>
      <c r="B18" s="107"/>
    </row>
    <row r="19" spans="1:6" x14ac:dyDescent="0.2">
      <c r="A19" s="107"/>
      <c r="B19" s="107"/>
      <c r="C19" s="111"/>
    </row>
    <row r="20" spans="1:6" x14ac:dyDescent="0.2">
      <c r="A20" s="107"/>
      <c r="B20" s="107"/>
    </row>
    <row r="21" spans="1:6" x14ac:dyDescent="0.2">
      <c r="A21" s="107"/>
      <c r="B21" s="107"/>
    </row>
    <row r="22" spans="1:6" x14ac:dyDescent="0.2">
      <c r="A22" s="107"/>
      <c r="B22" s="107"/>
    </row>
    <row r="23" spans="1:6" x14ac:dyDescent="0.2">
      <c r="A23" s="107"/>
      <c r="B23" s="107"/>
    </row>
    <row r="24" spans="1:6" x14ac:dyDescent="0.2">
      <c r="A24" s="107"/>
      <c r="B24" s="107"/>
    </row>
    <row r="25" spans="1:6" x14ac:dyDescent="0.2">
      <c r="A25" s="107"/>
      <c r="B25" s="107"/>
    </row>
    <row r="26" spans="1:6" ht="12" customHeight="1" x14ac:dyDescent="0.2">
      <c r="A26" s="107"/>
      <c r="B26" s="107"/>
      <c r="F26" s="118"/>
    </row>
    <row r="27" spans="1:6" x14ac:dyDescent="0.2">
      <c r="A27" s="107"/>
      <c r="B27" s="107"/>
    </row>
    <row r="28" spans="1:6" x14ac:dyDescent="0.2">
      <c r="A28" s="107"/>
      <c r="B28" s="107"/>
      <c r="C28" s="111"/>
    </row>
    <row r="29" spans="1:6" x14ac:dyDescent="0.2">
      <c r="A29" s="107"/>
      <c r="B29" s="107"/>
    </row>
    <row r="30" spans="1:6" x14ac:dyDescent="0.2">
      <c r="A30" s="107"/>
      <c r="B30" s="107"/>
    </row>
    <row r="31" spans="1:6" x14ac:dyDescent="0.2">
      <c r="A31" s="107"/>
      <c r="B31" s="107"/>
    </row>
    <row r="32" spans="1:6" x14ac:dyDescent="0.2">
      <c r="A32" s="107"/>
      <c r="B32" s="107"/>
    </row>
    <row r="33" spans="1:2" x14ac:dyDescent="0.2">
      <c r="A33" s="107"/>
      <c r="B33" s="107"/>
    </row>
    <row r="34" spans="1:2" x14ac:dyDescent="0.2">
      <c r="A34" s="107"/>
      <c r="B34" s="107"/>
    </row>
    <row r="35" spans="1:2" x14ac:dyDescent="0.2">
      <c r="A35" s="107"/>
      <c r="B35" s="107"/>
    </row>
    <row r="36" spans="1:2" x14ac:dyDescent="0.2">
      <c r="A36" s="107"/>
      <c r="B36" s="107"/>
    </row>
    <row r="37" spans="1:2" x14ac:dyDescent="0.2">
      <c r="A37" s="107"/>
      <c r="B37" s="107"/>
    </row>
    <row r="38" spans="1:2" x14ac:dyDescent="0.2">
      <c r="A38" s="107"/>
      <c r="B38" s="107"/>
    </row>
    <row r="39" spans="1:2" x14ac:dyDescent="0.2">
      <c r="A39" s="107"/>
      <c r="B39" s="107"/>
    </row>
    <row r="40" spans="1:2" x14ac:dyDescent="0.2">
      <c r="A40" s="107"/>
      <c r="B40" s="107"/>
    </row>
    <row r="41" spans="1:2" x14ac:dyDescent="0.2">
      <c r="A41" s="107"/>
      <c r="B41" s="107"/>
    </row>
    <row r="42" spans="1:2" x14ac:dyDescent="0.2">
      <c r="A42" s="107"/>
      <c r="B42" s="107"/>
    </row>
    <row r="43" spans="1:2" x14ac:dyDescent="0.2">
      <c r="A43" s="107"/>
      <c r="B43" s="107"/>
    </row>
    <row r="44" spans="1:2" x14ac:dyDescent="0.2">
      <c r="A44" s="107"/>
      <c r="B44" s="107"/>
    </row>
    <row r="45" spans="1:2" x14ac:dyDescent="0.2">
      <c r="A45" s="107"/>
      <c r="B45" s="107"/>
    </row>
    <row r="46" spans="1:2" x14ac:dyDescent="0.2">
      <c r="A46" s="107"/>
      <c r="B46" s="107"/>
    </row>
    <row r="47" spans="1:2" x14ac:dyDescent="0.2">
      <c r="A47" s="107"/>
      <c r="B47" s="107"/>
    </row>
    <row r="48" spans="1:2" x14ac:dyDescent="0.2">
      <c r="A48" s="107"/>
      <c r="B48" s="107"/>
    </row>
    <row r="49" spans="1:2" x14ac:dyDescent="0.2">
      <c r="A49" s="107"/>
      <c r="B49" s="107"/>
    </row>
    <row r="50" spans="1:2" x14ac:dyDescent="0.2">
      <c r="A50" s="107"/>
      <c r="B50" s="107"/>
    </row>
    <row r="51" spans="1:2" x14ac:dyDescent="0.2">
      <c r="A51" s="107"/>
      <c r="B51" s="107"/>
    </row>
    <row r="52" spans="1:2" x14ac:dyDescent="0.2">
      <c r="A52" s="107"/>
      <c r="B52" s="107"/>
    </row>
    <row r="53" spans="1:2" x14ac:dyDescent="0.2">
      <c r="A53" s="107"/>
      <c r="B53" s="107"/>
    </row>
    <row r="54" spans="1:2" x14ac:dyDescent="0.2">
      <c r="A54" s="107"/>
      <c r="B54" s="107"/>
    </row>
    <row r="55" spans="1:2" x14ac:dyDescent="0.2">
      <c r="A55" s="107"/>
      <c r="B55" s="107"/>
    </row>
    <row r="56" spans="1:2" x14ac:dyDescent="0.2">
      <c r="A56" s="107"/>
      <c r="B56" s="107"/>
    </row>
    <row r="57" spans="1:2" x14ac:dyDescent="0.2">
      <c r="A57" s="107"/>
      <c r="B57" s="107"/>
    </row>
    <row r="58" spans="1:2" x14ac:dyDescent="0.2">
      <c r="A58" s="107"/>
      <c r="B58" s="107"/>
    </row>
    <row r="59" spans="1:2" x14ac:dyDescent="0.2">
      <c r="A59" s="107"/>
      <c r="B59" s="107"/>
    </row>
    <row r="60" spans="1:2" x14ac:dyDescent="0.2">
      <c r="A60" s="107"/>
      <c r="B60" s="107"/>
    </row>
    <row r="61" spans="1:2" x14ac:dyDescent="0.2">
      <c r="A61" s="107"/>
      <c r="B61" s="107"/>
    </row>
    <row r="62" spans="1:2" x14ac:dyDescent="0.2">
      <c r="A62" s="107"/>
      <c r="B62" s="107"/>
    </row>
    <row r="63" spans="1:2" x14ac:dyDescent="0.2">
      <c r="A63" s="107"/>
      <c r="B63" s="107"/>
    </row>
    <row r="64" spans="1:2" x14ac:dyDescent="0.2">
      <c r="A64" s="107"/>
      <c r="B64" s="107"/>
    </row>
    <row r="65" spans="1:2" x14ac:dyDescent="0.2">
      <c r="A65" s="107"/>
      <c r="B65" s="107"/>
    </row>
    <row r="66" spans="1:2" x14ac:dyDescent="0.2">
      <c r="A66" s="107"/>
      <c r="B66" s="107"/>
    </row>
    <row r="67" spans="1:2" x14ac:dyDescent="0.2">
      <c r="A67" s="107"/>
      <c r="B67" s="107"/>
    </row>
    <row r="68" spans="1:2" x14ac:dyDescent="0.2">
      <c r="A68" s="107"/>
      <c r="B68" s="107"/>
    </row>
    <row r="69" spans="1:2" x14ac:dyDescent="0.2">
      <c r="A69" s="107"/>
      <c r="B69" s="107"/>
    </row>
    <row r="70" spans="1:2" x14ac:dyDescent="0.2">
      <c r="A70" s="107"/>
      <c r="B70" s="107"/>
    </row>
    <row r="71" spans="1:2" x14ac:dyDescent="0.2">
      <c r="A71" s="107"/>
      <c r="B71" s="107"/>
    </row>
    <row r="72" spans="1:2" x14ac:dyDescent="0.2">
      <c r="A72" s="107"/>
      <c r="B72" s="107"/>
    </row>
    <row r="73" spans="1:2" x14ac:dyDescent="0.2">
      <c r="A73" s="107"/>
      <c r="B73" s="107"/>
    </row>
    <row r="74" spans="1:2" x14ac:dyDescent="0.2">
      <c r="A74" s="107"/>
      <c r="B74" s="107"/>
    </row>
    <row r="75" spans="1:2" x14ac:dyDescent="0.2">
      <c r="A75" s="107"/>
      <c r="B75" s="107"/>
    </row>
    <row r="76" spans="1:2" x14ac:dyDescent="0.2">
      <c r="A76" s="107"/>
      <c r="B76" s="107"/>
    </row>
    <row r="77" spans="1:2" x14ac:dyDescent="0.2">
      <c r="A77" s="107"/>
      <c r="B77" s="107"/>
    </row>
    <row r="78" spans="1:2" x14ac:dyDescent="0.2">
      <c r="A78" s="107"/>
      <c r="B78" s="107"/>
    </row>
  </sheetData>
  <dataValidations count="1">
    <dataValidation type="list" allowBlank="1" showInputMessage="1" showErrorMessage="1" sqref="M2:M1048576" xr:uid="{919ED1D4-8026-4DE8-9794-D54D696AFDB7}">
      <formula1>references</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F61D2-6BBE-4D80-B3E7-8757B74BD273}">
  <sheetPr codeName="Sheet4">
    <tabColor rgb="FFFF0000"/>
  </sheetPr>
  <dimension ref="A1:J61"/>
  <sheetViews>
    <sheetView zoomScale="85" zoomScaleNormal="85" workbookViewId="0">
      <selection activeCell="H11" sqref="H11"/>
    </sheetView>
  </sheetViews>
  <sheetFormatPr defaultColWidth="9.140625" defaultRowHeight="12.75" x14ac:dyDescent="0.2"/>
  <cols>
    <col min="1" max="2" width="9.140625" style="77"/>
    <col min="3" max="3" width="31.28515625" style="72" customWidth="1"/>
    <col min="4" max="4" width="8.7109375" style="78" customWidth="1"/>
    <col min="5" max="5" width="12.5703125" style="78" customWidth="1"/>
    <col min="6" max="6" width="62.85546875" style="80" bestFit="1" customWidth="1"/>
    <col min="7" max="7" width="26.140625" style="79" customWidth="1"/>
    <col min="8" max="8" width="29.7109375" style="78" customWidth="1"/>
    <col min="9" max="9" width="39.42578125" style="80" customWidth="1"/>
    <col min="10" max="16384" width="9.140625" style="81"/>
  </cols>
  <sheetData>
    <row r="1" spans="1:10" s="72" customFormat="1" x14ac:dyDescent="0.2">
      <c r="A1" s="418" t="s">
        <v>23</v>
      </c>
      <c r="B1" s="418"/>
      <c r="D1" s="73"/>
      <c r="E1" s="73"/>
      <c r="F1" s="75"/>
      <c r="G1" s="74"/>
      <c r="H1" s="73"/>
      <c r="I1" s="75"/>
    </row>
    <row r="2" spans="1:10" s="72" customFormat="1" x14ac:dyDescent="0.2">
      <c r="A2" s="76" t="s">
        <v>2</v>
      </c>
      <c r="B2" s="76" t="s">
        <v>3</v>
      </c>
      <c r="C2" s="72" t="s">
        <v>674</v>
      </c>
      <c r="D2" s="73" t="s">
        <v>5</v>
      </c>
      <c r="E2" s="73" t="s">
        <v>13</v>
      </c>
      <c r="F2" s="75" t="s">
        <v>14</v>
      </c>
      <c r="G2" s="73" t="s">
        <v>6</v>
      </c>
      <c r="H2" s="73" t="s">
        <v>55</v>
      </c>
      <c r="I2" s="75" t="s">
        <v>22</v>
      </c>
      <c r="J2" s="73"/>
    </row>
    <row r="3" spans="1:10" x14ac:dyDescent="0.2">
      <c r="A3" s="85">
        <v>10</v>
      </c>
      <c r="B3" s="85"/>
      <c r="C3" s="82" t="s">
        <v>476</v>
      </c>
      <c r="D3" s="78" t="s">
        <v>64</v>
      </c>
      <c r="E3" s="78" t="s">
        <v>64</v>
      </c>
      <c r="F3" s="80" t="s">
        <v>64</v>
      </c>
      <c r="G3" s="79" t="s">
        <v>64</v>
      </c>
      <c r="H3" s="78" t="s">
        <v>477</v>
      </c>
      <c r="I3" s="80" t="s">
        <v>64</v>
      </c>
    </row>
    <row r="4" spans="1:10" x14ac:dyDescent="0.2">
      <c r="A4" s="85"/>
      <c r="B4" s="85"/>
      <c r="C4" s="72" t="s">
        <v>478</v>
      </c>
      <c r="D4" s="78" t="s">
        <v>64</v>
      </c>
      <c r="E4" s="78" t="s">
        <v>64</v>
      </c>
      <c r="F4" s="80" t="s">
        <v>64</v>
      </c>
      <c r="G4" s="79" t="s">
        <v>64</v>
      </c>
      <c r="H4" s="78" t="s">
        <v>582</v>
      </c>
      <c r="I4" s="80" t="s">
        <v>64</v>
      </c>
    </row>
    <row r="5" spans="1:10" x14ac:dyDescent="0.2">
      <c r="A5" s="85"/>
      <c r="B5" s="85"/>
      <c r="C5" s="72" t="s">
        <v>479</v>
      </c>
      <c r="D5" s="78" t="s">
        <v>64</v>
      </c>
      <c r="E5" s="78" t="s">
        <v>64</v>
      </c>
      <c r="F5" s="80" t="s">
        <v>64</v>
      </c>
      <c r="G5" s="79" t="s">
        <v>64</v>
      </c>
      <c r="H5" s="78" t="s">
        <v>582</v>
      </c>
      <c r="I5" s="80" t="s">
        <v>64</v>
      </c>
    </row>
    <row r="6" spans="1:10" x14ac:dyDescent="0.2">
      <c r="A6" s="85">
        <v>110</v>
      </c>
      <c r="B6" s="85"/>
      <c r="C6" s="72" t="s">
        <v>480</v>
      </c>
      <c r="D6" s="78" t="s">
        <v>64</v>
      </c>
      <c r="E6" s="78" t="s">
        <v>64</v>
      </c>
      <c r="F6" s="80" t="s">
        <v>64</v>
      </c>
      <c r="G6" s="79" t="s">
        <v>64</v>
      </c>
      <c r="H6" s="78" t="s">
        <v>582</v>
      </c>
      <c r="I6" s="80" t="s">
        <v>64</v>
      </c>
    </row>
    <row r="7" spans="1:10" x14ac:dyDescent="0.2">
      <c r="A7" s="85">
        <v>45</v>
      </c>
      <c r="B7" s="85"/>
      <c r="C7" s="72" t="s">
        <v>580</v>
      </c>
      <c r="D7" s="78" t="s">
        <v>125</v>
      </c>
      <c r="E7" s="78" t="s">
        <v>126</v>
      </c>
      <c r="F7" s="80" t="s">
        <v>157</v>
      </c>
      <c r="G7" s="79" t="s">
        <v>64</v>
      </c>
      <c r="H7" s="78" t="s">
        <v>582</v>
      </c>
      <c r="I7" s="80" t="s">
        <v>158</v>
      </c>
    </row>
    <row r="8" spans="1:10" x14ac:dyDescent="0.2">
      <c r="A8" s="85">
        <v>25</v>
      </c>
      <c r="B8" s="85"/>
      <c r="C8" s="72" t="s">
        <v>581</v>
      </c>
      <c r="D8" s="78" t="s">
        <v>24</v>
      </c>
      <c r="E8" s="78" t="s">
        <v>126</v>
      </c>
      <c r="F8" s="80" t="s">
        <v>159</v>
      </c>
      <c r="G8" s="79" t="s">
        <v>64</v>
      </c>
      <c r="H8" s="78" t="s">
        <v>582</v>
      </c>
      <c r="I8" s="80" t="s">
        <v>160</v>
      </c>
    </row>
    <row r="9" spans="1:10" ht="12" customHeight="1" x14ac:dyDescent="0.2">
      <c r="A9" s="85">
        <v>20</v>
      </c>
      <c r="B9" s="85"/>
      <c r="C9" s="72" t="s">
        <v>583</v>
      </c>
      <c r="D9" s="78" t="s">
        <v>132</v>
      </c>
      <c r="E9" s="78" t="s">
        <v>164</v>
      </c>
      <c r="F9" s="104" t="s">
        <v>162</v>
      </c>
      <c r="G9" s="79" t="s">
        <v>165</v>
      </c>
      <c r="H9" s="78" t="s">
        <v>582</v>
      </c>
      <c r="I9" s="80" t="s">
        <v>161</v>
      </c>
    </row>
    <row r="10" spans="1:10" x14ac:dyDescent="0.2">
      <c r="A10" s="85">
        <v>20</v>
      </c>
      <c r="B10" s="85"/>
      <c r="C10" s="72" t="s">
        <v>584</v>
      </c>
      <c r="D10" s="78" t="s">
        <v>62</v>
      </c>
      <c r="E10" s="78" t="s">
        <v>9</v>
      </c>
      <c r="F10" s="80" t="s">
        <v>163</v>
      </c>
      <c r="G10" s="79" t="s">
        <v>94</v>
      </c>
      <c r="H10" s="78" t="s">
        <v>582</v>
      </c>
      <c r="I10" s="80" t="s">
        <v>166</v>
      </c>
    </row>
    <row r="11" spans="1:10" x14ac:dyDescent="0.2">
      <c r="A11" s="85">
        <v>30</v>
      </c>
      <c r="B11" s="85"/>
      <c r="C11" s="82" t="s">
        <v>675</v>
      </c>
      <c r="D11" s="78" t="s">
        <v>62</v>
      </c>
      <c r="E11" s="78" t="s">
        <v>90</v>
      </c>
      <c r="F11" s="80" t="s">
        <v>554</v>
      </c>
      <c r="G11" s="79" t="s">
        <v>553</v>
      </c>
      <c r="H11" s="78" t="s">
        <v>582</v>
      </c>
      <c r="I11" s="80" t="s">
        <v>93</v>
      </c>
    </row>
    <row r="12" spans="1:10" x14ac:dyDescent="0.2">
      <c r="A12" s="85">
        <v>10</v>
      </c>
      <c r="B12" s="85"/>
      <c r="C12" s="72" t="s">
        <v>27</v>
      </c>
      <c r="D12" s="78" t="s">
        <v>62</v>
      </c>
      <c r="E12" s="78" t="s">
        <v>67</v>
      </c>
      <c r="F12" s="80" t="s">
        <v>64</v>
      </c>
      <c r="G12" s="79" t="s">
        <v>57</v>
      </c>
      <c r="H12" s="78" t="s">
        <v>64</v>
      </c>
      <c r="I12" s="80" t="s">
        <v>64</v>
      </c>
    </row>
    <row r="13" spans="1:10" x14ac:dyDescent="0.2">
      <c r="A13" s="85">
        <v>15</v>
      </c>
      <c r="B13" s="85"/>
      <c r="C13" s="72" t="s">
        <v>28</v>
      </c>
      <c r="D13" s="78" t="s">
        <v>62</v>
      </c>
      <c r="E13" s="78" t="s">
        <v>67</v>
      </c>
      <c r="F13" s="80" t="s">
        <v>64</v>
      </c>
      <c r="G13" s="79" t="s">
        <v>68</v>
      </c>
      <c r="H13" s="78" t="s">
        <v>64</v>
      </c>
      <c r="I13" s="80" t="s">
        <v>64</v>
      </c>
    </row>
    <row r="14" spans="1:10" x14ac:dyDescent="0.2">
      <c r="A14" s="85"/>
      <c r="B14" s="85">
        <v>3</v>
      </c>
      <c r="C14" s="72" t="s">
        <v>566</v>
      </c>
      <c r="D14" s="78" t="s">
        <v>62</v>
      </c>
      <c r="E14" s="78" t="s">
        <v>66</v>
      </c>
      <c r="F14" s="80" t="s">
        <v>64</v>
      </c>
      <c r="G14" s="79" t="s">
        <v>68</v>
      </c>
      <c r="H14" s="78" t="s">
        <v>64</v>
      </c>
      <c r="I14" s="80" t="s">
        <v>64</v>
      </c>
    </row>
    <row r="15" spans="1:10" x14ac:dyDescent="0.2">
      <c r="A15" s="85">
        <v>6</v>
      </c>
      <c r="B15" s="85"/>
      <c r="C15" s="72" t="s">
        <v>29</v>
      </c>
      <c r="D15" s="78" t="s">
        <v>24</v>
      </c>
      <c r="E15" s="78" t="s">
        <v>63</v>
      </c>
      <c r="F15" s="80" t="s">
        <v>64</v>
      </c>
      <c r="G15" s="79" t="s">
        <v>64</v>
      </c>
      <c r="H15" s="78" t="s">
        <v>64</v>
      </c>
      <c r="I15" s="80" t="s">
        <v>65</v>
      </c>
    </row>
    <row r="16" spans="1:10" x14ac:dyDescent="0.2">
      <c r="A16" s="85">
        <v>15</v>
      </c>
      <c r="B16" s="85"/>
      <c r="C16" s="72" t="s">
        <v>30</v>
      </c>
      <c r="D16" s="78" t="s">
        <v>24</v>
      </c>
      <c r="E16" s="78" t="s">
        <v>63</v>
      </c>
      <c r="F16" s="80" t="s">
        <v>69</v>
      </c>
      <c r="G16" s="79" t="s">
        <v>70</v>
      </c>
      <c r="H16" s="78" t="s">
        <v>58</v>
      </c>
      <c r="I16" s="80" t="s">
        <v>71</v>
      </c>
    </row>
    <row r="17" spans="1:9" x14ac:dyDescent="0.2">
      <c r="A17" s="85">
        <v>7</v>
      </c>
      <c r="B17" s="85"/>
      <c r="C17" s="72" t="s">
        <v>31</v>
      </c>
      <c r="D17" s="78" t="s">
        <v>72</v>
      </c>
      <c r="E17" s="78" t="s">
        <v>73</v>
      </c>
      <c r="F17" s="80" t="s">
        <v>64</v>
      </c>
      <c r="G17" s="79" t="s">
        <v>74</v>
      </c>
      <c r="H17" s="78" t="s">
        <v>64</v>
      </c>
      <c r="I17" s="81" t="s">
        <v>75</v>
      </c>
    </row>
    <row r="18" spans="1:9" x14ac:dyDescent="0.2">
      <c r="A18" s="85">
        <v>10</v>
      </c>
      <c r="B18" s="85"/>
      <c r="C18" s="72" t="s">
        <v>32</v>
      </c>
      <c r="D18" s="78" t="s">
        <v>72</v>
      </c>
      <c r="E18" s="78" t="s">
        <v>73</v>
      </c>
      <c r="F18" s="80" t="s">
        <v>76</v>
      </c>
      <c r="G18" s="79" t="s">
        <v>78</v>
      </c>
      <c r="H18" s="78" t="s">
        <v>64</v>
      </c>
      <c r="I18" s="81" t="s">
        <v>77</v>
      </c>
    </row>
    <row r="19" spans="1:9" x14ac:dyDescent="0.2">
      <c r="A19" s="85">
        <v>15</v>
      </c>
      <c r="B19" s="85"/>
      <c r="C19" s="72" t="s">
        <v>33</v>
      </c>
      <c r="D19" s="78" t="s">
        <v>72</v>
      </c>
      <c r="E19" s="78" t="s">
        <v>73</v>
      </c>
      <c r="F19" s="80" t="s">
        <v>91</v>
      </c>
      <c r="G19" s="79" t="s">
        <v>79</v>
      </c>
      <c r="H19" s="78" t="s">
        <v>64</v>
      </c>
      <c r="I19" s="80" t="s">
        <v>80</v>
      </c>
    </row>
    <row r="20" spans="1:9" x14ac:dyDescent="0.2">
      <c r="A20" s="85"/>
      <c r="B20" s="85">
        <v>2</v>
      </c>
      <c r="C20" s="72" t="s">
        <v>34</v>
      </c>
      <c r="D20" s="78" t="s">
        <v>62</v>
      </c>
      <c r="E20" s="78" t="s">
        <v>81</v>
      </c>
      <c r="F20" s="80" t="s">
        <v>82</v>
      </c>
      <c r="G20" s="79" t="s">
        <v>84</v>
      </c>
      <c r="H20" s="78" t="s">
        <v>58</v>
      </c>
      <c r="I20" s="80" t="s">
        <v>85</v>
      </c>
    </row>
    <row r="21" spans="1:9" x14ac:dyDescent="0.2">
      <c r="A21" s="85">
        <v>10</v>
      </c>
      <c r="B21" s="85"/>
      <c r="C21" s="72" t="s">
        <v>35</v>
      </c>
      <c r="D21" s="78" t="s">
        <v>62</v>
      </c>
      <c r="E21" s="78" t="s">
        <v>86</v>
      </c>
      <c r="F21" s="80" t="s">
        <v>710</v>
      </c>
      <c r="G21" s="79" t="s">
        <v>59</v>
      </c>
      <c r="H21" s="78" t="s">
        <v>64</v>
      </c>
      <c r="I21" s="80" t="s">
        <v>88</v>
      </c>
    </row>
    <row r="22" spans="1:9" x14ac:dyDescent="0.2">
      <c r="A22" s="85">
        <v>15</v>
      </c>
      <c r="B22" s="85"/>
      <c r="C22" s="72" t="s">
        <v>567</v>
      </c>
      <c r="D22" s="78" t="s">
        <v>62</v>
      </c>
      <c r="E22" s="78" t="s">
        <v>86</v>
      </c>
      <c r="F22" s="80" t="s">
        <v>710</v>
      </c>
      <c r="G22" s="79" t="s">
        <v>84</v>
      </c>
      <c r="H22" s="78" t="s">
        <v>64</v>
      </c>
      <c r="I22" s="81" t="s">
        <v>89</v>
      </c>
    </row>
    <row r="23" spans="1:9" x14ac:dyDescent="0.2">
      <c r="A23" s="85">
        <v>30</v>
      </c>
      <c r="B23" s="85"/>
      <c r="C23" s="72" t="s">
        <v>673</v>
      </c>
      <c r="D23" s="78" t="s">
        <v>62</v>
      </c>
      <c r="E23" s="78" t="s">
        <v>90</v>
      </c>
      <c r="F23" s="80" t="s">
        <v>91</v>
      </c>
      <c r="G23" s="79" t="s">
        <v>92</v>
      </c>
      <c r="H23" s="78" t="s">
        <v>64</v>
      </c>
      <c r="I23" s="80" t="s">
        <v>93</v>
      </c>
    </row>
    <row r="24" spans="1:9" x14ac:dyDescent="0.2">
      <c r="A24" s="85">
        <v>50</v>
      </c>
      <c r="B24" s="85"/>
      <c r="C24" s="72" t="s">
        <v>568</v>
      </c>
      <c r="D24" s="78" t="s">
        <v>62</v>
      </c>
      <c r="E24" s="78" t="s">
        <v>90</v>
      </c>
      <c r="F24" s="80" t="s">
        <v>83</v>
      </c>
      <c r="G24" s="79" t="s">
        <v>94</v>
      </c>
      <c r="H24" s="78" t="s">
        <v>64</v>
      </c>
      <c r="I24" s="80" t="s">
        <v>95</v>
      </c>
    </row>
    <row r="25" spans="1:9" x14ac:dyDescent="0.2">
      <c r="A25" s="85">
        <v>30</v>
      </c>
      <c r="B25" s="85"/>
      <c r="C25" s="72" t="s">
        <v>569</v>
      </c>
      <c r="D25" s="78" t="s">
        <v>62</v>
      </c>
      <c r="E25" s="78" t="s">
        <v>73</v>
      </c>
      <c r="F25" s="80" t="s">
        <v>218</v>
      </c>
      <c r="G25" s="79" t="s">
        <v>96</v>
      </c>
      <c r="H25" s="78" t="s">
        <v>64</v>
      </c>
      <c r="I25" s="81" t="s">
        <v>97</v>
      </c>
    </row>
    <row r="26" spans="1:9" x14ac:dyDescent="0.2">
      <c r="A26" s="85">
        <v>50</v>
      </c>
      <c r="B26" s="85"/>
      <c r="C26" s="72" t="s">
        <v>570</v>
      </c>
      <c r="D26" s="78" t="s">
        <v>62</v>
      </c>
      <c r="E26" s="78" t="s">
        <v>98</v>
      </c>
      <c r="F26" s="80" t="s">
        <v>219</v>
      </c>
      <c r="G26" s="79" t="s">
        <v>99</v>
      </c>
      <c r="H26" s="78" t="s">
        <v>64</v>
      </c>
      <c r="I26" s="80" t="s">
        <v>100</v>
      </c>
    </row>
    <row r="27" spans="1:9" x14ac:dyDescent="0.2">
      <c r="A27" s="85"/>
      <c r="B27" s="85">
        <v>3</v>
      </c>
      <c r="C27" s="72" t="s">
        <v>571</v>
      </c>
      <c r="D27" s="78" t="s">
        <v>62</v>
      </c>
      <c r="E27" s="78" t="s">
        <v>90</v>
      </c>
      <c r="F27" s="80" t="s">
        <v>102</v>
      </c>
      <c r="G27" s="79" t="s">
        <v>101</v>
      </c>
      <c r="H27" s="78" t="s">
        <v>64</v>
      </c>
      <c r="I27" s="80" t="s">
        <v>103</v>
      </c>
    </row>
    <row r="28" spans="1:9" x14ac:dyDescent="0.2">
      <c r="A28" s="85">
        <v>0</v>
      </c>
      <c r="B28" s="85"/>
      <c r="C28" s="72" t="s">
        <v>104</v>
      </c>
      <c r="D28" s="78" t="s">
        <v>105</v>
      </c>
      <c r="E28" s="78" t="s">
        <v>9</v>
      </c>
      <c r="F28" s="80" t="s">
        <v>106</v>
      </c>
      <c r="G28" s="79" t="s">
        <v>64</v>
      </c>
      <c r="H28" s="78" t="s">
        <v>64</v>
      </c>
      <c r="I28" s="80" t="s">
        <v>107</v>
      </c>
    </row>
    <row r="29" spans="1:9" x14ac:dyDescent="0.2">
      <c r="A29" s="85">
        <v>1</v>
      </c>
      <c r="B29" s="85"/>
      <c r="C29" s="72" t="s">
        <v>37</v>
      </c>
      <c r="D29" s="78" t="s">
        <v>24</v>
      </c>
      <c r="E29" s="78" t="s">
        <v>9</v>
      </c>
      <c r="F29" s="80" t="s">
        <v>108</v>
      </c>
      <c r="G29" s="79" t="s">
        <v>64</v>
      </c>
      <c r="H29" s="78" t="s">
        <v>64</v>
      </c>
      <c r="I29" s="80" t="s">
        <v>109</v>
      </c>
    </row>
    <row r="30" spans="1:9" x14ac:dyDescent="0.2">
      <c r="A30" s="85">
        <v>2</v>
      </c>
      <c r="B30" s="85"/>
      <c r="C30" s="72" t="s">
        <v>38</v>
      </c>
      <c r="D30" s="78" t="s">
        <v>62</v>
      </c>
      <c r="E30" s="78" t="s">
        <v>9</v>
      </c>
      <c r="F30" s="80" t="s">
        <v>64</v>
      </c>
      <c r="G30" s="79" t="s">
        <v>110</v>
      </c>
      <c r="H30" s="78" t="s">
        <v>64</v>
      </c>
      <c r="I30" s="80" t="s">
        <v>119</v>
      </c>
    </row>
    <row r="31" spans="1:9" x14ac:dyDescent="0.2">
      <c r="A31" s="85">
        <v>3</v>
      </c>
      <c r="B31" s="85"/>
      <c r="C31" s="72" t="s">
        <v>39</v>
      </c>
      <c r="D31" s="78" t="s">
        <v>24</v>
      </c>
      <c r="E31" s="78" t="s">
        <v>9</v>
      </c>
      <c r="F31" s="80" t="s">
        <v>64</v>
      </c>
      <c r="G31" s="79" t="s">
        <v>64</v>
      </c>
      <c r="H31" s="78" t="s">
        <v>64</v>
      </c>
      <c r="I31" s="80" t="s">
        <v>64</v>
      </c>
    </row>
    <row r="32" spans="1:9" x14ac:dyDescent="0.2">
      <c r="A32" s="85">
        <v>4</v>
      </c>
      <c r="B32" s="85"/>
      <c r="C32" s="72" t="s">
        <v>40</v>
      </c>
      <c r="D32" s="78" t="s">
        <v>24</v>
      </c>
      <c r="E32" s="78" t="s">
        <v>9</v>
      </c>
      <c r="F32" s="80" t="s">
        <v>64</v>
      </c>
      <c r="G32" s="79" t="s">
        <v>112</v>
      </c>
      <c r="H32" s="78" t="s">
        <v>64</v>
      </c>
      <c r="I32" s="80" t="s">
        <v>64</v>
      </c>
    </row>
    <row r="33" spans="1:9" x14ac:dyDescent="0.2">
      <c r="A33" s="85">
        <v>7</v>
      </c>
      <c r="B33" s="85"/>
      <c r="C33" s="72" t="s">
        <v>41</v>
      </c>
      <c r="D33" s="78" t="s">
        <v>62</v>
      </c>
      <c r="E33" s="78" t="s">
        <v>9</v>
      </c>
      <c r="F33" s="80" t="s">
        <v>113</v>
      </c>
      <c r="G33" s="79" t="s">
        <v>110</v>
      </c>
      <c r="H33" s="78" t="s">
        <v>64</v>
      </c>
      <c r="I33" s="80" t="s">
        <v>118</v>
      </c>
    </row>
    <row r="34" spans="1:9" x14ac:dyDescent="0.2">
      <c r="A34" s="85">
        <v>10</v>
      </c>
      <c r="B34" s="85"/>
      <c r="C34" s="72" t="s">
        <v>42</v>
      </c>
      <c r="D34" s="78" t="s">
        <v>62</v>
      </c>
      <c r="E34" s="78" t="s">
        <v>9</v>
      </c>
      <c r="F34" s="80" t="s">
        <v>114</v>
      </c>
      <c r="G34" s="79" t="s">
        <v>94</v>
      </c>
      <c r="H34" s="78" t="s">
        <v>64</v>
      </c>
      <c r="I34" s="81" t="s">
        <v>115</v>
      </c>
    </row>
    <row r="35" spans="1:9" x14ac:dyDescent="0.2">
      <c r="A35" s="85">
        <v>12</v>
      </c>
      <c r="B35" s="85"/>
      <c r="C35" s="72" t="s">
        <v>43</v>
      </c>
      <c r="D35" s="78" t="s">
        <v>62</v>
      </c>
      <c r="E35" s="78" t="s">
        <v>9</v>
      </c>
      <c r="F35" s="80" t="s">
        <v>116</v>
      </c>
      <c r="G35" s="79" t="s">
        <v>101</v>
      </c>
      <c r="H35" s="78" t="s">
        <v>64</v>
      </c>
      <c r="I35" s="80" t="s">
        <v>117</v>
      </c>
    </row>
    <row r="36" spans="1:9" s="72" customFormat="1" x14ac:dyDescent="0.2">
      <c r="A36" s="73">
        <v>23</v>
      </c>
      <c r="B36" s="73"/>
      <c r="C36" s="72" t="s">
        <v>572</v>
      </c>
      <c r="D36" s="73" t="s">
        <v>24</v>
      </c>
      <c r="E36" s="73" t="s">
        <v>9</v>
      </c>
      <c r="F36" s="75" t="s">
        <v>25</v>
      </c>
      <c r="G36" s="74" t="s">
        <v>26</v>
      </c>
      <c r="H36" s="73" t="s">
        <v>58</v>
      </c>
      <c r="I36" s="75" t="s">
        <v>64</v>
      </c>
    </row>
    <row r="37" spans="1:9" x14ac:dyDescent="0.2">
      <c r="A37" s="85"/>
      <c r="B37" s="85">
        <v>1</v>
      </c>
      <c r="C37" s="72" t="s">
        <v>573</v>
      </c>
      <c r="D37" s="78" t="s">
        <v>62</v>
      </c>
      <c r="E37" s="78" t="s">
        <v>9</v>
      </c>
      <c r="F37" s="80" t="s">
        <v>116</v>
      </c>
      <c r="G37" s="79" t="s">
        <v>96</v>
      </c>
      <c r="H37" s="78" t="s">
        <v>64</v>
      </c>
      <c r="I37" s="80" t="s">
        <v>120</v>
      </c>
    </row>
    <row r="38" spans="1:9" x14ac:dyDescent="0.2">
      <c r="A38" s="85">
        <v>15</v>
      </c>
      <c r="B38" s="85"/>
      <c r="C38" s="72" t="s">
        <v>44</v>
      </c>
      <c r="D38" s="78" t="s">
        <v>62</v>
      </c>
      <c r="E38" s="78" t="s">
        <v>9</v>
      </c>
      <c r="F38" s="80" t="s">
        <v>64</v>
      </c>
      <c r="G38" s="79" t="s">
        <v>121</v>
      </c>
      <c r="H38" s="78" t="s">
        <v>422</v>
      </c>
      <c r="I38" s="80" t="s">
        <v>122</v>
      </c>
    </row>
    <row r="39" spans="1:9" x14ac:dyDescent="0.2">
      <c r="A39" s="85"/>
      <c r="B39" s="85">
        <v>2</v>
      </c>
      <c r="C39" s="72" t="s">
        <v>45</v>
      </c>
      <c r="D39" s="78" t="s">
        <v>24</v>
      </c>
      <c r="E39" s="78" t="s">
        <v>9</v>
      </c>
      <c r="F39" s="80" t="s">
        <v>64</v>
      </c>
      <c r="G39" s="79" t="s">
        <v>123</v>
      </c>
      <c r="H39" s="78" t="s">
        <v>58</v>
      </c>
      <c r="I39" s="80" t="s">
        <v>64</v>
      </c>
    </row>
    <row r="40" spans="1:9" x14ac:dyDescent="0.2">
      <c r="A40" s="85">
        <v>15</v>
      </c>
      <c r="B40" s="85"/>
      <c r="C40" s="72" t="s">
        <v>46</v>
      </c>
      <c r="D40" s="78" t="s">
        <v>125</v>
      </c>
      <c r="E40" s="78" t="s">
        <v>126</v>
      </c>
      <c r="F40" s="80" t="s">
        <v>124</v>
      </c>
      <c r="G40" s="79" t="s">
        <v>64</v>
      </c>
      <c r="H40" s="78" t="s">
        <v>64</v>
      </c>
      <c r="I40" s="80" t="s">
        <v>64</v>
      </c>
    </row>
    <row r="41" spans="1:9" x14ac:dyDescent="0.2">
      <c r="A41" s="85">
        <v>40</v>
      </c>
      <c r="B41" s="85"/>
      <c r="C41" s="72" t="s">
        <v>47</v>
      </c>
      <c r="D41" s="78" t="s">
        <v>125</v>
      </c>
      <c r="E41" s="78" t="s">
        <v>126</v>
      </c>
      <c r="F41" s="80" t="s">
        <v>127</v>
      </c>
      <c r="G41" s="79" t="s">
        <v>64</v>
      </c>
      <c r="H41" s="78" t="s">
        <v>60</v>
      </c>
      <c r="I41" s="80" t="s">
        <v>64</v>
      </c>
    </row>
    <row r="42" spans="1:9" x14ac:dyDescent="0.2">
      <c r="A42" s="85">
        <v>15</v>
      </c>
      <c r="B42" s="85"/>
      <c r="C42" s="72" t="s">
        <v>48</v>
      </c>
      <c r="D42" s="78" t="s">
        <v>24</v>
      </c>
      <c r="E42" s="78" t="s">
        <v>126</v>
      </c>
      <c r="F42" s="80" t="s">
        <v>124</v>
      </c>
      <c r="G42" s="79" t="s">
        <v>64</v>
      </c>
      <c r="H42" s="78" t="s">
        <v>64</v>
      </c>
      <c r="I42" s="80" t="s">
        <v>64</v>
      </c>
    </row>
    <row r="43" spans="1:9" x14ac:dyDescent="0.2">
      <c r="A43" s="85">
        <v>5</v>
      </c>
      <c r="B43" s="85"/>
      <c r="C43" s="72" t="s">
        <v>49</v>
      </c>
      <c r="D43" s="78" t="s">
        <v>140</v>
      </c>
      <c r="E43" s="78" t="s">
        <v>126</v>
      </c>
      <c r="F43" s="80" t="s">
        <v>128</v>
      </c>
      <c r="G43" s="79" t="s">
        <v>64</v>
      </c>
      <c r="H43" s="78" t="s">
        <v>64</v>
      </c>
      <c r="I43" s="80" t="s">
        <v>129</v>
      </c>
    </row>
    <row r="44" spans="1:9" x14ac:dyDescent="0.2">
      <c r="A44" s="85">
        <v>5</v>
      </c>
      <c r="B44" s="85"/>
      <c r="C44" s="72" t="s">
        <v>50</v>
      </c>
      <c r="D44" s="78" t="s">
        <v>132</v>
      </c>
      <c r="E44" s="78" t="s">
        <v>126</v>
      </c>
      <c r="F44" s="80" t="s">
        <v>130</v>
      </c>
      <c r="G44" s="79" t="s">
        <v>64</v>
      </c>
      <c r="H44" s="78" t="s">
        <v>64</v>
      </c>
      <c r="I44" s="80" t="s">
        <v>131</v>
      </c>
    </row>
    <row r="45" spans="1:9" x14ac:dyDescent="0.2">
      <c r="A45" s="85">
        <v>15</v>
      </c>
      <c r="B45" s="85"/>
      <c r="C45" s="72" t="s">
        <v>51</v>
      </c>
      <c r="D45" s="78" t="s">
        <v>132</v>
      </c>
      <c r="E45" s="78" t="s">
        <v>126</v>
      </c>
      <c r="F45" s="80" t="s">
        <v>150</v>
      </c>
      <c r="G45" s="79" t="s">
        <v>61</v>
      </c>
      <c r="H45" s="78" t="s">
        <v>64</v>
      </c>
      <c r="I45" s="80" t="s">
        <v>133</v>
      </c>
    </row>
    <row r="46" spans="1:9" x14ac:dyDescent="0.2">
      <c r="A46" s="85">
        <v>30</v>
      </c>
      <c r="B46" s="85"/>
      <c r="C46" s="72" t="s">
        <v>52</v>
      </c>
      <c r="D46" s="78" t="s">
        <v>132</v>
      </c>
      <c r="E46" s="78" t="s">
        <v>126</v>
      </c>
      <c r="F46" s="80" t="s">
        <v>134</v>
      </c>
      <c r="G46" s="79" t="s">
        <v>64</v>
      </c>
      <c r="H46" s="78" t="s">
        <v>64</v>
      </c>
      <c r="I46" s="80" t="s">
        <v>135</v>
      </c>
    </row>
    <row r="47" spans="1:9" x14ac:dyDescent="0.2">
      <c r="A47" s="85">
        <v>15</v>
      </c>
      <c r="B47" s="85"/>
      <c r="C47" s="72" t="s">
        <v>574</v>
      </c>
      <c r="D47" s="78" t="s">
        <v>132</v>
      </c>
      <c r="E47" s="78" t="s">
        <v>328</v>
      </c>
      <c r="F47" s="80" t="s">
        <v>329</v>
      </c>
      <c r="G47" s="79" t="s">
        <v>61</v>
      </c>
      <c r="H47" s="78" t="s">
        <v>64</v>
      </c>
      <c r="I47" s="80" t="s">
        <v>136</v>
      </c>
    </row>
    <row r="48" spans="1:9" x14ac:dyDescent="0.2">
      <c r="A48" s="85">
        <v>5</v>
      </c>
      <c r="B48" s="85"/>
      <c r="C48" s="72" t="s">
        <v>53</v>
      </c>
      <c r="D48" s="78" t="s">
        <v>132</v>
      </c>
      <c r="E48" s="78" t="s">
        <v>328</v>
      </c>
      <c r="F48" s="80" t="s">
        <v>151</v>
      </c>
      <c r="G48" s="79" t="s">
        <v>64</v>
      </c>
      <c r="H48" s="78" t="s">
        <v>64</v>
      </c>
      <c r="I48" s="80" t="s">
        <v>137</v>
      </c>
    </row>
    <row r="49" spans="1:9" x14ac:dyDescent="0.2">
      <c r="A49" s="85">
        <v>5</v>
      </c>
      <c r="B49" s="85"/>
      <c r="C49" s="72" t="s">
        <v>54</v>
      </c>
      <c r="D49" s="78" t="s">
        <v>132</v>
      </c>
      <c r="E49" s="78" t="s">
        <v>126</v>
      </c>
      <c r="F49" s="80" t="s">
        <v>138</v>
      </c>
      <c r="G49" s="79" t="s">
        <v>64</v>
      </c>
      <c r="H49" s="78" t="s">
        <v>64</v>
      </c>
      <c r="I49" s="80" t="s">
        <v>139</v>
      </c>
    </row>
    <row r="50" spans="1:9" x14ac:dyDescent="0.2">
      <c r="A50" s="85"/>
      <c r="B50" s="85">
        <v>1</v>
      </c>
      <c r="C50" s="72" t="s">
        <v>575</v>
      </c>
      <c r="D50" s="78" t="s">
        <v>24</v>
      </c>
      <c r="E50" s="78" t="s">
        <v>126</v>
      </c>
      <c r="F50" s="80" t="s">
        <v>142</v>
      </c>
      <c r="G50" s="79" t="s">
        <v>64</v>
      </c>
      <c r="H50" s="78" t="s">
        <v>64</v>
      </c>
      <c r="I50" s="80" t="s">
        <v>143</v>
      </c>
    </row>
    <row r="51" spans="1:9" x14ac:dyDescent="0.2">
      <c r="A51" s="85">
        <v>15</v>
      </c>
      <c r="B51" s="85"/>
      <c r="C51" s="72" t="s">
        <v>576</v>
      </c>
      <c r="D51" s="78" t="s">
        <v>24</v>
      </c>
      <c r="E51" s="78" t="s">
        <v>126</v>
      </c>
      <c r="F51" s="80" t="s">
        <v>144</v>
      </c>
      <c r="G51" s="79" t="s">
        <v>64</v>
      </c>
      <c r="H51" s="78" t="s">
        <v>64</v>
      </c>
      <c r="I51" s="80" t="s">
        <v>145</v>
      </c>
    </row>
    <row r="52" spans="1:9" x14ac:dyDescent="0.2">
      <c r="A52" s="85">
        <v>3</v>
      </c>
      <c r="B52" s="85"/>
      <c r="C52" s="72" t="s">
        <v>577</v>
      </c>
      <c r="D52" s="78" t="s">
        <v>132</v>
      </c>
      <c r="E52" s="78" t="s">
        <v>126</v>
      </c>
      <c r="F52" s="80" t="s">
        <v>146</v>
      </c>
      <c r="G52" s="79" t="s">
        <v>64</v>
      </c>
      <c r="H52" s="78" t="s">
        <v>64</v>
      </c>
      <c r="I52" s="80" t="s">
        <v>147</v>
      </c>
    </row>
    <row r="53" spans="1:9" x14ac:dyDescent="0.2">
      <c r="A53" s="85">
        <v>5</v>
      </c>
      <c r="B53" s="85"/>
      <c r="C53" s="72" t="s">
        <v>578</v>
      </c>
      <c r="D53" s="78" t="s">
        <v>132</v>
      </c>
      <c r="E53" s="78" t="s">
        <v>9</v>
      </c>
      <c r="F53" s="80" t="s">
        <v>148</v>
      </c>
      <c r="G53" s="79" t="s">
        <v>64</v>
      </c>
      <c r="H53" s="78" t="s">
        <v>579</v>
      </c>
      <c r="I53" s="80" t="s">
        <v>149</v>
      </c>
    </row>
    <row r="54" spans="1:9" x14ac:dyDescent="0.2">
      <c r="A54" s="85"/>
      <c r="B54" s="85">
        <v>2</v>
      </c>
      <c r="C54" s="72" t="s">
        <v>585</v>
      </c>
      <c r="D54" s="78" t="s">
        <v>132</v>
      </c>
      <c r="E54" s="78" t="s">
        <v>126</v>
      </c>
      <c r="F54" s="80" t="s">
        <v>302</v>
      </c>
      <c r="G54" s="79" t="s">
        <v>64</v>
      </c>
      <c r="H54" s="78" t="s">
        <v>64</v>
      </c>
      <c r="I54" s="80" t="s">
        <v>308</v>
      </c>
    </row>
    <row r="55" spans="1:9" x14ac:dyDescent="0.2">
      <c r="A55" s="85"/>
      <c r="B55" s="85">
        <v>2</v>
      </c>
      <c r="C55" s="72" t="s">
        <v>586</v>
      </c>
      <c r="D55" s="78" t="s">
        <v>62</v>
      </c>
      <c r="E55" s="78" t="s">
        <v>90</v>
      </c>
      <c r="F55" s="80" t="s">
        <v>305</v>
      </c>
      <c r="G55" s="79" t="s">
        <v>61</v>
      </c>
      <c r="H55" s="78" t="s">
        <v>64</v>
      </c>
      <c r="I55" s="80" t="s">
        <v>306</v>
      </c>
    </row>
    <row r="56" spans="1:9" x14ac:dyDescent="0.2">
      <c r="A56" s="85"/>
      <c r="B56" s="85">
        <v>3</v>
      </c>
      <c r="C56" s="72" t="s">
        <v>587</v>
      </c>
      <c r="D56" s="78" t="s">
        <v>24</v>
      </c>
      <c r="E56" s="78" t="s">
        <v>98</v>
      </c>
      <c r="F56" s="80" t="s">
        <v>312</v>
      </c>
      <c r="G56" s="79" t="s">
        <v>301</v>
      </c>
      <c r="H56" s="78" t="s">
        <v>64</v>
      </c>
      <c r="I56" s="80" t="s">
        <v>313</v>
      </c>
    </row>
    <row r="57" spans="1:9" x14ac:dyDescent="0.2">
      <c r="A57" s="85"/>
      <c r="B57" s="85">
        <v>3</v>
      </c>
      <c r="C57" s="72" t="s">
        <v>588</v>
      </c>
      <c r="D57" s="78" t="s">
        <v>72</v>
      </c>
      <c r="E57" s="78" t="s">
        <v>73</v>
      </c>
      <c r="F57" s="80" t="s">
        <v>314</v>
      </c>
      <c r="G57" s="79" t="s">
        <v>315</v>
      </c>
      <c r="H57" s="78" t="s">
        <v>64</v>
      </c>
      <c r="I57" s="80" t="s">
        <v>316</v>
      </c>
    </row>
    <row r="58" spans="1:9" x14ac:dyDescent="0.2">
      <c r="A58" s="85"/>
      <c r="B58" s="85">
        <v>4</v>
      </c>
      <c r="C58" s="72" t="s">
        <v>589</v>
      </c>
      <c r="D58" s="78" t="s">
        <v>132</v>
      </c>
      <c r="E58" s="78" t="s">
        <v>126</v>
      </c>
      <c r="F58" s="80" t="s">
        <v>317</v>
      </c>
      <c r="G58" s="79" t="s">
        <v>64</v>
      </c>
      <c r="H58" s="78" t="s">
        <v>58</v>
      </c>
      <c r="I58" s="80" t="s">
        <v>318</v>
      </c>
    </row>
    <row r="59" spans="1:9" x14ac:dyDescent="0.2">
      <c r="A59" s="85"/>
      <c r="B59" s="85">
        <v>5</v>
      </c>
      <c r="C59" s="72" t="s">
        <v>590</v>
      </c>
      <c r="D59" s="78" t="s">
        <v>319</v>
      </c>
      <c r="E59" s="78" t="s">
        <v>320</v>
      </c>
      <c r="F59" s="80" t="s">
        <v>327</v>
      </c>
      <c r="G59" s="79" t="s">
        <v>64</v>
      </c>
      <c r="H59" s="78" t="s">
        <v>58</v>
      </c>
      <c r="I59" s="81" t="s">
        <v>327</v>
      </c>
    </row>
    <row r="60" spans="1:9" x14ac:dyDescent="0.2">
      <c r="A60" s="85"/>
      <c r="B60" s="85">
        <v>7</v>
      </c>
      <c r="C60" s="72" t="s">
        <v>591</v>
      </c>
      <c r="D60" s="78" t="s">
        <v>62</v>
      </c>
      <c r="E60" s="78" t="s">
        <v>9</v>
      </c>
      <c r="F60" s="80" t="s">
        <v>342</v>
      </c>
      <c r="G60" s="79" t="s">
        <v>112</v>
      </c>
      <c r="H60" s="78" t="s">
        <v>64</v>
      </c>
      <c r="I60" s="80" t="s">
        <v>343</v>
      </c>
    </row>
    <row r="61" spans="1:9" x14ac:dyDescent="0.2">
      <c r="A61" s="85"/>
      <c r="B61" s="85">
        <v>8</v>
      </c>
      <c r="C61" s="72" t="s">
        <v>592</v>
      </c>
      <c r="D61" s="78" t="s">
        <v>125</v>
      </c>
      <c r="E61" s="78" t="s">
        <v>126</v>
      </c>
      <c r="F61" s="80" t="s">
        <v>344</v>
      </c>
      <c r="G61" s="79" t="s">
        <v>64</v>
      </c>
      <c r="H61" s="78" t="s">
        <v>58</v>
      </c>
      <c r="I61" s="80" t="s">
        <v>345</v>
      </c>
    </row>
  </sheetData>
  <autoFilter ref="A2:I61" xr:uid="{A49F61D2-6BBE-4D80-B3E7-8757B74BD273}"/>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D37FB-231F-4724-B2DF-3B52993A980F}">
  <sheetPr>
    <tabColor rgb="FF826000"/>
  </sheetPr>
  <dimension ref="A1:AC75"/>
  <sheetViews>
    <sheetView zoomScale="85" zoomScaleNormal="85" workbookViewId="0">
      <pane ySplit="1" topLeftCell="A14" activePane="bottomLeft" state="frozen"/>
      <selection activeCell="G40" sqref="G40:G41"/>
      <selection pane="bottomLeft" activeCell="J14" sqref="J14"/>
    </sheetView>
  </sheetViews>
  <sheetFormatPr defaultColWidth="9.140625" defaultRowHeight="12.75" x14ac:dyDescent="0.2"/>
  <cols>
    <col min="1" max="2" width="9.140625" style="113"/>
    <col min="3" max="3" width="39" style="105" customWidth="1"/>
    <col min="4" max="4" width="20.5703125" style="115" customWidth="1"/>
    <col min="5" max="6" width="9.140625" style="116" customWidth="1"/>
    <col min="7" max="7" width="9.140625" style="259" customWidth="1"/>
    <col min="8" max="8" width="9.140625" style="108" customWidth="1"/>
    <col min="9" max="9" width="54.5703125" style="114" customWidth="1"/>
    <col min="10" max="10" width="78.85546875" style="114" customWidth="1"/>
    <col min="11" max="11" width="34.140625" style="108" bestFit="1" customWidth="1"/>
    <col min="12" max="12" width="34.140625" style="108" customWidth="1"/>
    <col min="13" max="13" width="28.28515625" style="109" customWidth="1"/>
    <col min="14" max="16384" width="9.140625" style="109"/>
  </cols>
  <sheetData>
    <row r="1" spans="1:29" s="106" customFormat="1" ht="15" x14ac:dyDescent="0.2">
      <c r="A1" s="132" t="s">
        <v>2</v>
      </c>
      <c r="B1" s="132" t="s">
        <v>3</v>
      </c>
      <c r="C1" s="130" t="s">
        <v>799</v>
      </c>
      <c r="D1" s="130" t="s">
        <v>800</v>
      </c>
      <c r="E1" s="131" t="s">
        <v>8</v>
      </c>
      <c r="F1" s="131" t="s">
        <v>9</v>
      </c>
      <c r="G1" s="131" t="s">
        <v>125</v>
      </c>
      <c r="H1" s="130" t="s">
        <v>801</v>
      </c>
      <c r="I1" s="257" t="s">
        <v>21</v>
      </c>
      <c r="J1" s="257" t="s">
        <v>15</v>
      </c>
      <c r="K1" s="258" t="s">
        <v>6</v>
      </c>
      <c r="L1" s="258" t="s">
        <v>55</v>
      </c>
      <c r="M1" s="138" t="s">
        <v>837</v>
      </c>
      <c r="N1" s="183" t="s">
        <v>5</v>
      </c>
    </row>
    <row r="2" spans="1:29" s="106" customFormat="1" ht="153" x14ac:dyDescent="0.2">
      <c r="A2" s="107">
        <v>80</v>
      </c>
      <c r="B2" s="107"/>
      <c r="C2" s="140" t="s">
        <v>869</v>
      </c>
      <c r="D2" s="115" t="s">
        <v>802</v>
      </c>
      <c r="E2" s="116" t="s">
        <v>805</v>
      </c>
      <c r="F2" s="116" t="s">
        <v>805</v>
      </c>
      <c r="G2" s="259">
        <v>0</v>
      </c>
      <c r="H2" s="108" t="s">
        <v>803</v>
      </c>
      <c r="I2" s="114" t="s">
        <v>845</v>
      </c>
      <c r="J2" s="114" t="s">
        <v>846</v>
      </c>
      <c r="K2" s="108" t="s">
        <v>847</v>
      </c>
      <c r="L2" s="108"/>
      <c r="M2" s="109" t="s">
        <v>971</v>
      </c>
      <c r="N2" s="106" t="str">
        <f>IF(AND(K2&lt;&gt;"", ISNUMBER(SEARCH("ELITE", K2))), "Elite", IF(K2&lt;&gt;"", "Troop", ""))</f>
        <v>Elite</v>
      </c>
      <c r="AB2" s="106" t="str" cm="1">
        <f t="array" ref="AB2:AB4">INDEX(_xlfn._xlws.FILTER('Pilgrim Troops'!$C$2:$C$897, 'Pilgrim Troops'!$N$2:$N$897="Elite"), 0)</f>
        <v>War Prophet (1)
--
Your warband must include a War Prophet when it is created.</v>
      </c>
      <c r="AC2" s="106" t="str" cm="1">
        <f t="array" ref="AC2:AC11">INDEX(_xlfn._xlws.FILTER('Pilgrim Troops'!$C$2:$C$897, 'Pilgrim Troops'!$N$2:$N$897="Troop"), 0)</f>
        <v>Trench Pilgrim</v>
      </c>
    </row>
    <row r="3" spans="1:29" s="106" customFormat="1" ht="127.5" x14ac:dyDescent="0.2">
      <c r="A3" s="121">
        <v>50</v>
      </c>
      <c r="B3" s="121"/>
      <c r="C3" s="122" t="s">
        <v>445</v>
      </c>
      <c r="D3" s="123" t="s">
        <v>802</v>
      </c>
      <c r="E3" s="124" t="s">
        <v>808</v>
      </c>
      <c r="F3" s="124" t="s">
        <v>808</v>
      </c>
      <c r="G3" s="124">
        <v>0</v>
      </c>
      <c r="H3" s="125" t="s">
        <v>803</v>
      </c>
      <c r="I3" s="127" t="s">
        <v>848</v>
      </c>
      <c r="J3" s="127" t="s">
        <v>849</v>
      </c>
      <c r="K3" s="125" t="s">
        <v>847</v>
      </c>
      <c r="L3" s="125"/>
      <c r="M3" s="139" t="s">
        <v>971</v>
      </c>
      <c r="N3" s="106" t="str">
        <f t="shared" ref="N3:N19" si="0">IF(AND(K3&lt;&gt;"", ISNUMBER(SEARCH("ELITE", K3))), "Elite", IF(K3&lt;&gt;"", "Troop", ""))</f>
        <v>Elite</v>
      </c>
      <c r="AB3" s="106" t="str">
        <v>Castigator(0-1)</v>
      </c>
      <c r="AC3" s="106" t="str">
        <v>Martyr Penitent</v>
      </c>
    </row>
    <row r="4" spans="1:29" ht="102" x14ac:dyDescent="0.2">
      <c r="A4" s="107">
        <v>5</v>
      </c>
      <c r="B4" s="107"/>
      <c r="C4" s="106" t="s">
        <v>481</v>
      </c>
      <c r="D4" s="115" t="s">
        <v>802</v>
      </c>
      <c r="E4" s="116" t="s">
        <v>850</v>
      </c>
      <c r="F4" s="116" t="s">
        <v>805</v>
      </c>
      <c r="G4" s="259">
        <v>0</v>
      </c>
      <c r="H4" s="108" t="s">
        <v>851</v>
      </c>
      <c r="I4" s="261" t="s">
        <v>852</v>
      </c>
      <c r="J4" s="114" t="s">
        <v>853</v>
      </c>
      <c r="K4" s="108" t="s">
        <v>854</v>
      </c>
      <c r="L4" s="108" t="s">
        <v>679</v>
      </c>
      <c r="M4" s="109" t="s">
        <v>971</v>
      </c>
      <c r="N4" s="106" t="str">
        <f t="shared" si="0"/>
        <v>Elite</v>
      </c>
      <c r="AB4" s="109" t="str">
        <v>Zealot Strength Upgrade</v>
      </c>
      <c r="AC4" s="109" t="str">
        <v>Ecclisiastic Prisoners</v>
      </c>
    </row>
    <row r="5" spans="1:29" x14ac:dyDescent="0.2">
      <c r="A5" s="121">
        <v>100</v>
      </c>
      <c r="B5" s="121"/>
      <c r="C5" s="122" t="s">
        <v>446</v>
      </c>
      <c r="D5" s="123"/>
      <c r="E5" s="124"/>
      <c r="F5" s="124"/>
      <c r="G5" s="260"/>
      <c r="H5" s="125"/>
      <c r="I5" s="127"/>
      <c r="J5" s="127"/>
      <c r="K5" s="125"/>
      <c r="L5" s="125"/>
      <c r="M5" s="139" t="s">
        <v>971</v>
      </c>
      <c r="N5" s="106" t="str">
        <f t="shared" si="0"/>
        <v/>
      </c>
      <c r="AC5" s="109" t="str">
        <v>Stigmatic Nuns (0-4)</v>
      </c>
    </row>
    <row r="6" spans="1:29" ht="89.25" x14ac:dyDescent="0.2">
      <c r="A6" s="107">
        <v>30</v>
      </c>
      <c r="B6" s="107"/>
      <c r="C6" s="106" t="s">
        <v>447</v>
      </c>
      <c r="D6" s="115" t="s">
        <v>802</v>
      </c>
      <c r="E6" s="116" t="s">
        <v>979</v>
      </c>
      <c r="F6" s="116" t="s">
        <v>979</v>
      </c>
      <c r="G6" s="259">
        <v>0</v>
      </c>
      <c r="H6" s="108" t="s">
        <v>816</v>
      </c>
      <c r="I6" s="114" t="s">
        <v>856</v>
      </c>
      <c r="J6" s="114" t="s">
        <v>857</v>
      </c>
      <c r="K6" s="108" t="s">
        <v>858</v>
      </c>
      <c r="M6" s="109" t="s">
        <v>971</v>
      </c>
      <c r="N6" s="106" t="str">
        <f t="shared" si="0"/>
        <v>Troop</v>
      </c>
      <c r="AC6" s="109" t="str">
        <v>Anchorite Shrine (0-1)</v>
      </c>
    </row>
    <row r="7" spans="1:29" ht="89.25" x14ac:dyDescent="0.2">
      <c r="A7" s="121">
        <v>45</v>
      </c>
      <c r="B7" s="121"/>
      <c r="C7" s="122" t="s">
        <v>855</v>
      </c>
      <c r="D7" s="123" t="s">
        <v>802</v>
      </c>
      <c r="E7" s="124" t="s">
        <v>979</v>
      </c>
      <c r="F7" s="124" t="s">
        <v>808</v>
      </c>
      <c r="G7" s="260">
        <v>0</v>
      </c>
      <c r="H7" s="125" t="s">
        <v>816</v>
      </c>
      <c r="I7" s="127" t="s">
        <v>856</v>
      </c>
      <c r="J7" s="127" t="s">
        <v>857</v>
      </c>
      <c r="K7" s="125" t="s">
        <v>859</v>
      </c>
      <c r="L7" s="125" t="s">
        <v>681</v>
      </c>
      <c r="M7" s="139" t="s">
        <v>971</v>
      </c>
      <c r="N7" s="106" t="str">
        <f t="shared" si="0"/>
        <v>Troop</v>
      </c>
      <c r="AC7" s="109" t="str">
        <v>Combat Medic</v>
      </c>
    </row>
    <row r="8" spans="1:29" ht="267.75" x14ac:dyDescent="0.2">
      <c r="A8" s="107">
        <v>35</v>
      </c>
      <c r="B8" s="107"/>
      <c r="C8" s="106" t="s">
        <v>448</v>
      </c>
      <c r="D8" s="109"/>
      <c r="E8" s="116" t="s">
        <v>860</v>
      </c>
      <c r="F8" s="116" t="s">
        <v>826</v>
      </c>
      <c r="G8" s="259">
        <v>0</v>
      </c>
      <c r="H8" s="108" t="s">
        <v>816</v>
      </c>
      <c r="I8" s="114" t="s">
        <v>861</v>
      </c>
      <c r="J8" s="114" t="s">
        <v>862</v>
      </c>
      <c r="K8" s="108" t="s">
        <v>859</v>
      </c>
      <c r="L8" s="108" t="s">
        <v>682</v>
      </c>
      <c r="M8" s="109" t="s">
        <v>971</v>
      </c>
      <c r="N8" s="106" t="str">
        <f t="shared" si="0"/>
        <v>Troop</v>
      </c>
      <c r="AC8" s="109" t="str">
        <v>Witchburner (0-1)</v>
      </c>
    </row>
    <row r="9" spans="1:29" ht="63.75" x14ac:dyDescent="0.2">
      <c r="A9" s="121">
        <v>140</v>
      </c>
      <c r="B9" s="121"/>
      <c r="C9" s="122" t="s">
        <v>449</v>
      </c>
      <c r="D9" s="123" t="s">
        <v>821</v>
      </c>
      <c r="E9" s="124" t="s">
        <v>808</v>
      </c>
      <c r="F9" s="124" t="s">
        <v>808</v>
      </c>
      <c r="G9" s="260">
        <v>0</v>
      </c>
      <c r="H9" s="125" t="s">
        <v>816</v>
      </c>
      <c r="I9" s="127" t="s">
        <v>863</v>
      </c>
      <c r="J9" s="127" t="s">
        <v>864</v>
      </c>
      <c r="K9" s="125" t="s">
        <v>859</v>
      </c>
      <c r="L9" s="125"/>
      <c r="M9" s="139" t="s">
        <v>971</v>
      </c>
      <c r="N9" s="106" t="str">
        <f t="shared" si="0"/>
        <v>Troop</v>
      </c>
      <c r="AC9" s="109" t="str">
        <v>Communicant Anti Tank (0-1)</v>
      </c>
    </row>
    <row r="10" spans="1:29" ht="306" x14ac:dyDescent="0.2">
      <c r="A10" s="107"/>
      <c r="B10" s="107">
        <v>2</v>
      </c>
      <c r="C10" s="106" t="s">
        <v>450</v>
      </c>
      <c r="D10" s="115" t="s">
        <v>802</v>
      </c>
      <c r="E10" s="116" t="s">
        <v>860</v>
      </c>
      <c r="F10" s="116" t="s">
        <v>805</v>
      </c>
      <c r="G10" s="259">
        <v>-3</v>
      </c>
      <c r="H10" s="108" t="s">
        <v>865</v>
      </c>
      <c r="I10" s="114" t="s">
        <v>866</v>
      </c>
      <c r="J10" s="114" t="s">
        <v>867</v>
      </c>
      <c r="K10" s="108" t="s">
        <v>868</v>
      </c>
      <c r="M10" s="109" t="s">
        <v>971</v>
      </c>
      <c r="N10" s="106" t="str">
        <f t="shared" si="0"/>
        <v>Troop</v>
      </c>
      <c r="AC10" s="109" t="str">
        <v>Mendelist Ammo Monk (0-1)</v>
      </c>
    </row>
    <row r="11" spans="1:29" ht="76.5" x14ac:dyDescent="0.2">
      <c r="A11" s="123"/>
      <c r="B11" s="123">
        <v>5</v>
      </c>
      <c r="C11" s="256" t="s">
        <v>471</v>
      </c>
      <c r="D11" s="123" t="s">
        <v>802</v>
      </c>
      <c r="E11" s="124" t="s">
        <v>979</v>
      </c>
      <c r="F11" s="124" t="s">
        <v>979</v>
      </c>
      <c r="G11" s="124" t="s">
        <v>994</v>
      </c>
      <c r="H11" s="123" t="s">
        <v>816</v>
      </c>
      <c r="I11" s="127" t="s">
        <v>995</v>
      </c>
      <c r="J11" s="127" t="s">
        <v>996</v>
      </c>
      <c r="K11" s="125" t="s">
        <v>64</v>
      </c>
      <c r="L11" s="125" t="s">
        <v>983</v>
      </c>
      <c r="M11" s="109" t="s">
        <v>984</v>
      </c>
      <c r="N11" s="106" t="str">
        <f t="shared" si="0"/>
        <v>Troop</v>
      </c>
      <c r="AC11" s="109" t="str">
        <v>Observer (0-1)</v>
      </c>
    </row>
    <row r="12" spans="1:29" ht="127.5" x14ac:dyDescent="0.2">
      <c r="A12" s="115"/>
      <c r="B12" s="115">
        <v>5</v>
      </c>
      <c r="C12" s="105" t="s">
        <v>1003</v>
      </c>
      <c r="D12" s="115" t="s">
        <v>802</v>
      </c>
      <c r="E12" s="116" t="s">
        <v>979</v>
      </c>
      <c r="F12" s="116" t="s">
        <v>808</v>
      </c>
      <c r="G12" s="116" t="s">
        <v>997</v>
      </c>
      <c r="H12" s="115" t="s">
        <v>803</v>
      </c>
      <c r="I12" s="114" t="s">
        <v>998</v>
      </c>
      <c r="J12" s="114" t="s">
        <v>999</v>
      </c>
      <c r="K12" s="108" t="s">
        <v>64</v>
      </c>
      <c r="L12" s="108" t="s">
        <v>983</v>
      </c>
      <c r="M12" s="109" t="s">
        <v>984</v>
      </c>
      <c r="N12" s="106" t="str">
        <f t="shared" si="0"/>
        <v>Troop</v>
      </c>
    </row>
    <row r="13" spans="1:29" ht="76.5" x14ac:dyDescent="0.2">
      <c r="A13" s="123"/>
      <c r="B13" s="123">
        <v>5</v>
      </c>
      <c r="C13" s="256" t="s">
        <v>1007</v>
      </c>
      <c r="D13" s="123" t="s">
        <v>802</v>
      </c>
      <c r="E13" s="124" t="s">
        <v>808</v>
      </c>
      <c r="F13" s="124" t="s">
        <v>808</v>
      </c>
      <c r="G13" s="124">
        <v>-1</v>
      </c>
      <c r="H13" s="123" t="s">
        <v>851</v>
      </c>
      <c r="I13" s="127" t="s">
        <v>1004</v>
      </c>
      <c r="J13" s="127" t="s">
        <v>1005</v>
      </c>
      <c r="K13" s="125" t="s">
        <v>1006</v>
      </c>
      <c r="L13" s="125" t="s">
        <v>983</v>
      </c>
      <c r="M13" s="109" t="s">
        <v>984</v>
      </c>
      <c r="N13" s="106" t="str">
        <f t="shared" si="0"/>
        <v>Troop</v>
      </c>
    </row>
    <row r="14" spans="1:29" s="117" customFormat="1" ht="165.75" x14ac:dyDescent="0.2">
      <c r="A14" s="115"/>
      <c r="B14" s="115">
        <v>2</v>
      </c>
      <c r="C14" s="105" t="s">
        <v>1008</v>
      </c>
      <c r="D14" s="115" t="s">
        <v>802</v>
      </c>
      <c r="E14" s="116" t="s">
        <v>826</v>
      </c>
      <c r="F14" s="116" t="s">
        <v>826</v>
      </c>
      <c r="G14" s="116">
        <v>0</v>
      </c>
      <c r="H14" s="115" t="s">
        <v>816</v>
      </c>
      <c r="I14" s="114" t="s">
        <v>1009</v>
      </c>
      <c r="J14" s="114" t="s">
        <v>1010</v>
      </c>
      <c r="K14" s="108" t="s">
        <v>64</v>
      </c>
      <c r="L14" s="108" t="s">
        <v>983</v>
      </c>
      <c r="M14" s="109" t="s">
        <v>984</v>
      </c>
      <c r="N14" s="106" t="str">
        <f t="shared" si="0"/>
        <v>Troop</v>
      </c>
      <c r="O14" s="109"/>
      <c r="P14" s="109"/>
      <c r="Q14" s="109"/>
      <c r="R14" s="109"/>
      <c r="S14" s="109"/>
      <c r="T14" s="109"/>
      <c r="U14" s="109"/>
      <c r="V14" s="109"/>
      <c r="W14" s="109"/>
      <c r="X14" s="109"/>
      <c r="Y14" s="109"/>
      <c r="Z14" s="109"/>
      <c r="AA14" s="109"/>
      <c r="AB14" s="109"/>
      <c r="AC14" s="109"/>
    </row>
    <row r="15" spans="1:29" s="117" customFormat="1" ht="140.25" x14ac:dyDescent="0.2">
      <c r="A15" s="123"/>
      <c r="B15" s="123">
        <v>3</v>
      </c>
      <c r="C15" s="256" t="s">
        <v>988</v>
      </c>
      <c r="D15" s="123" t="s">
        <v>821</v>
      </c>
      <c r="E15" s="124" t="s">
        <v>808</v>
      </c>
      <c r="F15" s="124" t="s">
        <v>805</v>
      </c>
      <c r="G15" s="124">
        <v>-1</v>
      </c>
      <c r="H15" s="123" t="s">
        <v>803</v>
      </c>
      <c r="I15" s="127" t="s">
        <v>989</v>
      </c>
      <c r="J15" s="127" t="s">
        <v>990</v>
      </c>
      <c r="K15" s="125" t="s">
        <v>64</v>
      </c>
      <c r="L15" s="125" t="s">
        <v>983</v>
      </c>
      <c r="M15" s="109" t="s">
        <v>984</v>
      </c>
      <c r="N15" s="106" t="str">
        <f t="shared" si="0"/>
        <v>Troop</v>
      </c>
      <c r="O15" s="109"/>
      <c r="P15" s="109"/>
      <c r="Q15" s="109"/>
      <c r="R15" s="109"/>
      <c r="S15" s="109"/>
      <c r="T15" s="109"/>
      <c r="U15" s="109"/>
      <c r="V15" s="109"/>
      <c r="W15" s="109"/>
      <c r="X15" s="109"/>
      <c r="Y15" s="109"/>
      <c r="Z15" s="109"/>
      <c r="AA15" s="109"/>
      <c r="AB15" s="109"/>
      <c r="AC15" s="109"/>
    </row>
    <row r="16" spans="1:29" s="117" customFormat="1" x14ac:dyDescent="0.2">
      <c r="A16" s="115"/>
      <c r="B16" s="115">
        <v>2</v>
      </c>
      <c r="C16" s="105" t="s">
        <v>438</v>
      </c>
      <c r="D16" s="115"/>
      <c r="E16" s="116"/>
      <c r="F16" s="116"/>
      <c r="G16" s="116"/>
      <c r="H16" s="115"/>
      <c r="I16" s="114"/>
      <c r="J16" s="114"/>
      <c r="K16" s="108"/>
      <c r="L16" s="108"/>
      <c r="N16" s="106" t="str">
        <f t="shared" si="0"/>
        <v/>
      </c>
      <c r="O16" s="109"/>
      <c r="P16" s="109"/>
      <c r="Q16" s="109"/>
      <c r="R16" s="109"/>
      <c r="S16" s="109"/>
      <c r="T16" s="109"/>
      <c r="U16" s="109"/>
      <c r="V16" s="109"/>
      <c r="W16" s="109"/>
      <c r="X16" s="109"/>
      <c r="Y16" s="109"/>
      <c r="Z16" s="109"/>
      <c r="AA16" s="109"/>
      <c r="AB16" s="109"/>
      <c r="AC16" s="109"/>
    </row>
    <row r="17" spans="1:29" s="117" customFormat="1" x14ac:dyDescent="0.2">
      <c r="A17" s="123"/>
      <c r="B17" s="123">
        <v>2</v>
      </c>
      <c r="C17" s="256" t="s">
        <v>474</v>
      </c>
      <c r="D17" s="123"/>
      <c r="E17" s="124"/>
      <c r="F17" s="124"/>
      <c r="G17" s="124"/>
      <c r="H17" s="123"/>
      <c r="I17" s="127"/>
      <c r="J17" s="127"/>
      <c r="K17" s="125"/>
      <c r="L17" s="125"/>
      <c r="M17" s="109"/>
      <c r="N17" s="106" t="str">
        <f t="shared" si="0"/>
        <v/>
      </c>
      <c r="O17" s="109"/>
      <c r="P17" s="109"/>
      <c r="Q17" s="109"/>
      <c r="R17" s="109"/>
      <c r="S17" s="109"/>
      <c r="T17" s="109"/>
      <c r="U17" s="109"/>
      <c r="V17" s="109"/>
      <c r="W17" s="109"/>
      <c r="X17" s="109"/>
      <c r="Y17" s="109"/>
      <c r="Z17" s="109"/>
      <c r="AA17" s="109"/>
      <c r="AB17" s="109"/>
      <c r="AC17" s="109"/>
    </row>
    <row r="18" spans="1:29" s="117" customFormat="1" x14ac:dyDescent="0.2">
      <c r="A18" s="115"/>
      <c r="B18" s="115">
        <v>2</v>
      </c>
      <c r="C18" s="105" t="s">
        <v>475</v>
      </c>
      <c r="D18" s="115"/>
      <c r="E18" s="116"/>
      <c r="F18" s="116"/>
      <c r="G18" s="116"/>
      <c r="H18" s="115"/>
      <c r="I18" s="114"/>
      <c r="J18" s="114"/>
      <c r="K18" s="108"/>
      <c r="L18" s="108"/>
      <c r="M18" s="109"/>
      <c r="N18" s="106" t="str">
        <f t="shared" si="0"/>
        <v/>
      </c>
      <c r="O18" s="109"/>
      <c r="P18" s="109"/>
      <c r="Q18" s="109"/>
      <c r="R18" s="109"/>
      <c r="S18" s="109"/>
      <c r="T18" s="109"/>
      <c r="U18" s="109"/>
      <c r="V18" s="109"/>
      <c r="W18" s="109"/>
      <c r="X18" s="109"/>
      <c r="Y18" s="109"/>
      <c r="Z18" s="109"/>
      <c r="AA18" s="109"/>
      <c r="AB18" s="109"/>
      <c r="AC18" s="109"/>
    </row>
    <row r="19" spans="1:29" s="117" customFormat="1" x14ac:dyDescent="0.2">
      <c r="A19" s="123"/>
      <c r="B19" s="123"/>
      <c r="C19" s="256" t="s">
        <v>473</v>
      </c>
      <c r="D19" s="123"/>
      <c r="E19" s="124"/>
      <c r="F19" s="124"/>
      <c r="G19" s="124"/>
      <c r="H19" s="123"/>
      <c r="I19" s="127"/>
      <c r="J19" s="127"/>
      <c r="K19" s="125"/>
      <c r="L19" s="125"/>
      <c r="M19" s="109"/>
      <c r="N19" s="106" t="str">
        <f t="shared" si="0"/>
        <v/>
      </c>
      <c r="O19" s="109"/>
      <c r="P19" s="109"/>
      <c r="Q19" s="109"/>
      <c r="R19" s="109"/>
      <c r="S19" s="109"/>
      <c r="T19" s="109"/>
      <c r="U19" s="109"/>
      <c r="V19" s="109"/>
      <c r="W19" s="109"/>
      <c r="X19" s="109"/>
      <c r="Y19" s="109"/>
      <c r="Z19" s="109"/>
      <c r="AA19" s="109"/>
      <c r="AB19" s="109"/>
      <c r="AC19" s="109"/>
    </row>
    <row r="20" spans="1:29" s="117" customFormat="1" x14ac:dyDescent="0.2">
      <c r="A20" s="107"/>
      <c r="B20" s="107"/>
      <c r="C20" s="105"/>
      <c r="D20" s="115"/>
      <c r="E20" s="116"/>
      <c r="F20" s="116"/>
      <c r="G20" s="259"/>
      <c r="H20" s="108"/>
      <c r="I20" s="114"/>
      <c r="J20" s="114"/>
      <c r="K20" s="108"/>
      <c r="L20" s="108"/>
      <c r="M20" s="109"/>
      <c r="N20" s="109"/>
      <c r="O20" s="109"/>
      <c r="P20" s="109"/>
      <c r="Q20" s="109"/>
      <c r="R20" s="109"/>
      <c r="S20" s="109"/>
      <c r="T20" s="109"/>
      <c r="U20" s="109"/>
      <c r="V20" s="109"/>
      <c r="W20" s="109"/>
      <c r="X20" s="109"/>
      <c r="Y20" s="109"/>
      <c r="Z20" s="109"/>
      <c r="AA20" s="109"/>
      <c r="AB20" s="109"/>
      <c r="AC20" s="109"/>
    </row>
    <row r="21" spans="1:29" s="117" customFormat="1" x14ac:dyDescent="0.2">
      <c r="A21" s="107"/>
      <c r="B21" s="107"/>
      <c r="C21" s="105"/>
      <c r="D21" s="115"/>
      <c r="E21" s="116"/>
      <c r="F21" s="116"/>
      <c r="G21" s="259"/>
      <c r="H21" s="108"/>
      <c r="I21" s="114"/>
      <c r="J21" s="114"/>
      <c r="K21" s="108"/>
      <c r="L21" s="108"/>
      <c r="M21" s="109"/>
      <c r="N21" s="109"/>
      <c r="O21" s="109"/>
      <c r="P21" s="109"/>
      <c r="Q21" s="109"/>
      <c r="R21" s="109"/>
      <c r="S21" s="109"/>
      <c r="T21" s="109"/>
      <c r="U21" s="109"/>
      <c r="V21" s="109"/>
      <c r="W21" s="109"/>
      <c r="X21" s="109"/>
      <c r="Y21" s="109"/>
      <c r="Z21" s="109"/>
      <c r="AA21" s="109"/>
      <c r="AB21" s="109"/>
      <c r="AC21" s="109"/>
    </row>
    <row r="22" spans="1:29" s="117" customFormat="1" x14ac:dyDescent="0.2">
      <c r="A22" s="107"/>
      <c r="B22" s="107"/>
      <c r="C22" s="105"/>
      <c r="D22" s="115"/>
      <c r="E22" s="116"/>
      <c r="F22" s="116"/>
      <c r="G22" s="259"/>
      <c r="H22" s="108"/>
      <c r="I22" s="114"/>
      <c r="J22" s="114"/>
      <c r="K22" s="108"/>
      <c r="L22" s="108"/>
      <c r="M22" s="109"/>
      <c r="N22" s="109"/>
      <c r="O22" s="109"/>
      <c r="P22" s="109"/>
      <c r="Q22" s="109"/>
      <c r="R22" s="109"/>
      <c r="S22" s="109"/>
      <c r="T22" s="109"/>
      <c r="U22" s="109"/>
      <c r="V22" s="109"/>
      <c r="W22" s="109"/>
      <c r="X22" s="109"/>
      <c r="Y22" s="109"/>
      <c r="Z22" s="109"/>
      <c r="AA22" s="109"/>
      <c r="AB22" s="109"/>
      <c r="AC22" s="109"/>
    </row>
    <row r="23" spans="1:29" s="117" customFormat="1" ht="12" customHeight="1" x14ac:dyDescent="0.2">
      <c r="A23" s="107"/>
      <c r="B23" s="107"/>
      <c r="C23" s="105"/>
      <c r="D23" s="115"/>
      <c r="E23" s="116"/>
      <c r="F23" s="118"/>
      <c r="G23" s="259"/>
      <c r="H23" s="108"/>
      <c r="I23" s="114"/>
      <c r="J23" s="114"/>
      <c r="K23" s="108"/>
      <c r="L23" s="108"/>
      <c r="M23" s="109"/>
      <c r="N23" s="109"/>
      <c r="O23" s="109"/>
      <c r="P23" s="109"/>
      <c r="Q23" s="109"/>
      <c r="R23" s="109"/>
      <c r="S23" s="109"/>
      <c r="T23" s="109"/>
      <c r="U23" s="109"/>
      <c r="V23" s="109"/>
      <c r="W23" s="109"/>
      <c r="X23" s="109"/>
      <c r="Y23" s="109"/>
      <c r="Z23" s="109"/>
      <c r="AA23" s="109"/>
      <c r="AB23" s="109"/>
      <c r="AC23" s="109"/>
    </row>
    <row r="24" spans="1:29" s="117" customFormat="1" x14ac:dyDescent="0.2">
      <c r="A24" s="107"/>
      <c r="B24" s="107"/>
      <c r="C24" s="105"/>
      <c r="D24" s="115"/>
      <c r="E24" s="116"/>
      <c r="F24" s="116"/>
      <c r="G24" s="259"/>
      <c r="H24" s="108"/>
      <c r="I24" s="114"/>
      <c r="J24" s="114"/>
      <c r="K24" s="108"/>
      <c r="L24" s="108"/>
      <c r="M24" s="109"/>
      <c r="N24" s="109"/>
      <c r="O24" s="109"/>
      <c r="P24" s="109"/>
      <c r="Q24" s="109"/>
      <c r="R24" s="109"/>
      <c r="S24" s="109"/>
      <c r="T24" s="109"/>
      <c r="U24" s="109"/>
      <c r="V24" s="109"/>
      <c r="W24" s="109"/>
      <c r="X24" s="109"/>
      <c r="Y24" s="109"/>
      <c r="Z24" s="109"/>
      <c r="AA24" s="109"/>
      <c r="AB24" s="109"/>
      <c r="AC24" s="109"/>
    </row>
    <row r="25" spans="1:29" s="117" customFormat="1" x14ac:dyDescent="0.2">
      <c r="A25" s="107"/>
      <c r="B25" s="107"/>
      <c r="C25" s="111"/>
      <c r="D25" s="115"/>
      <c r="E25" s="116"/>
      <c r="F25" s="116"/>
      <c r="G25" s="259"/>
      <c r="H25" s="108"/>
      <c r="I25" s="114"/>
      <c r="J25" s="114"/>
      <c r="K25" s="108"/>
      <c r="L25" s="108"/>
      <c r="M25" s="109"/>
      <c r="N25" s="109"/>
      <c r="O25" s="109"/>
      <c r="P25" s="109"/>
      <c r="Q25" s="109"/>
      <c r="R25" s="109"/>
      <c r="S25" s="109"/>
      <c r="T25" s="109"/>
      <c r="U25" s="109"/>
      <c r="V25" s="109"/>
      <c r="W25" s="109"/>
      <c r="X25" s="109"/>
      <c r="Y25" s="109"/>
      <c r="Z25" s="109"/>
      <c r="AA25" s="109"/>
      <c r="AB25" s="109"/>
      <c r="AC25" s="109"/>
    </row>
    <row r="26" spans="1:29" s="117" customFormat="1" x14ac:dyDescent="0.2">
      <c r="A26" s="107"/>
      <c r="B26" s="107"/>
      <c r="C26" s="105"/>
      <c r="D26" s="115"/>
      <c r="E26" s="116"/>
      <c r="F26" s="116"/>
      <c r="G26" s="259"/>
      <c r="H26" s="108"/>
      <c r="I26" s="114"/>
      <c r="J26" s="114"/>
      <c r="K26" s="108"/>
      <c r="L26" s="108"/>
      <c r="M26" s="109"/>
      <c r="N26" s="109"/>
      <c r="O26" s="109"/>
      <c r="P26" s="109"/>
      <c r="Q26" s="109"/>
      <c r="R26" s="109"/>
      <c r="S26" s="109"/>
      <c r="T26" s="109"/>
      <c r="U26" s="109"/>
      <c r="V26" s="109"/>
      <c r="W26" s="109"/>
      <c r="X26" s="109"/>
      <c r="Y26" s="109"/>
      <c r="Z26" s="109"/>
      <c r="AA26" s="109"/>
      <c r="AB26" s="109"/>
      <c r="AC26" s="109"/>
    </row>
    <row r="27" spans="1:29" s="117" customFormat="1" x14ac:dyDescent="0.2">
      <c r="A27" s="107"/>
      <c r="B27" s="107"/>
      <c r="C27" s="105"/>
      <c r="D27" s="115"/>
      <c r="E27" s="116"/>
      <c r="F27" s="116"/>
      <c r="G27" s="259"/>
      <c r="H27" s="108"/>
      <c r="I27" s="114"/>
      <c r="J27" s="114"/>
      <c r="K27" s="108"/>
      <c r="L27" s="108"/>
      <c r="M27" s="109"/>
      <c r="N27" s="109"/>
      <c r="O27" s="109"/>
      <c r="P27" s="109"/>
      <c r="Q27" s="109"/>
      <c r="R27" s="109"/>
      <c r="S27" s="109"/>
      <c r="T27" s="109"/>
      <c r="U27" s="109"/>
      <c r="V27" s="109"/>
      <c r="W27" s="109"/>
      <c r="X27" s="109"/>
      <c r="Y27" s="109"/>
      <c r="Z27" s="109"/>
      <c r="AA27" s="109"/>
      <c r="AB27" s="109"/>
      <c r="AC27" s="109"/>
    </row>
    <row r="28" spans="1:29" s="117" customFormat="1" x14ac:dyDescent="0.2">
      <c r="A28" s="107"/>
      <c r="B28" s="107"/>
      <c r="C28" s="105"/>
      <c r="D28" s="115"/>
      <c r="E28" s="116"/>
      <c r="F28" s="116"/>
      <c r="G28" s="259"/>
      <c r="H28" s="108"/>
      <c r="I28" s="114"/>
      <c r="J28" s="114"/>
      <c r="K28" s="108"/>
      <c r="L28" s="108"/>
      <c r="M28" s="109"/>
      <c r="N28" s="109"/>
      <c r="O28" s="109"/>
      <c r="P28" s="109"/>
      <c r="Q28" s="109"/>
      <c r="R28" s="109"/>
      <c r="S28" s="109"/>
      <c r="T28" s="109"/>
      <c r="U28" s="109"/>
      <c r="V28" s="109"/>
      <c r="W28" s="109"/>
      <c r="X28" s="109"/>
      <c r="Y28" s="109"/>
      <c r="Z28" s="109"/>
      <c r="AA28" s="109"/>
      <c r="AB28" s="109"/>
      <c r="AC28" s="109"/>
    </row>
    <row r="29" spans="1:29" s="117" customFormat="1" x14ac:dyDescent="0.2">
      <c r="A29" s="107"/>
      <c r="B29" s="107"/>
      <c r="C29" s="105"/>
      <c r="D29" s="115"/>
      <c r="E29" s="116"/>
      <c r="F29" s="116"/>
      <c r="G29" s="259"/>
      <c r="H29" s="108"/>
      <c r="I29" s="114"/>
      <c r="J29" s="114"/>
      <c r="K29" s="108"/>
      <c r="L29" s="108"/>
      <c r="M29" s="109"/>
      <c r="N29" s="109"/>
      <c r="O29" s="109"/>
      <c r="P29" s="109"/>
      <c r="Q29" s="109"/>
      <c r="R29" s="109"/>
      <c r="S29" s="109"/>
      <c r="T29" s="109"/>
      <c r="U29" s="109"/>
      <c r="V29" s="109"/>
      <c r="W29" s="109"/>
      <c r="X29" s="109"/>
      <c r="Y29" s="109"/>
      <c r="Z29" s="109"/>
      <c r="AA29" s="109"/>
      <c r="AB29" s="109"/>
      <c r="AC29" s="109"/>
    </row>
    <row r="30" spans="1:29" s="105" customFormat="1" x14ac:dyDescent="0.2">
      <c r="A30" s="107"/>
      <c r="B30" s="107"/>
      <c r="D30" s="115"/>
      <c r="E30" s="116"/>
      <c r="F30" s="116"/>
      <c r="G30" s="259"/>
      <c r="H30" s="108"/>
      <c r="I30" s="114"/>
      <c r="J30" s="114"/>
      <c r="K30" s="108"/>
      <c r="L30" s="108"/>
      <c r="M30" s="109"/>
      <c r="N30" s="109"/>
      <c r="O30" s="109"/>
      <c r="P30" s="109"/>
      <c r="Q30" s="109"/>
      <c r="R30" s="109"/>
      <c r="S30" s="109"/>
      <c r="T30" s="109"/>
      <c r="U30" s="109"/>
      <c r="V30" s="109"/>
      <c r="W30" s="109"/>
      <c r="X30" s="109"/>
      <c r="Y30" s="109"/>
      <c r="Z30" s="109"/>
      <c r="AA30" s="109"/>
      <c r="AB30" s="109"/>
      <c r="AC30" s="109"/>
    </row>
    <row r="31" spans="1:29" s="105" customFormat="1" x14ac:dyDescent="0.2">
      <c r="A31" s="107"/>
      <c r="B31" s="107"/>
      <c r="D31" s="115"/>
      <c r="E31" s="116"/>
      <c r="F31" s="116"/>
      <c r="G31" s="259"/>
      <c r="H31" s="108"/>
      <c r="I31" s="114"/>
      <c r="J31" s="114"/>
      <c r="K31" s="108"/>
      <c r="L31" s="108"/>
      <c r="M31" s="109"/>
      <c r="N31" s="109"/>
      <c r="O31" s="109"/>
      <c r="P31" s="109"/>
      <c r="Q31" s="109"/>
      <c r="R31" s="109"/>
      <c r="S31" s="109"/>
      <c r="T31" s="109"/>
      <c r="U31" s="109"/>
      <c r="V31" s="109"/>
      <c r="W31" s="109"/>
      <c r="X31" s="109"/>
      <c r="Y31" s="109"/>
      <c r="Z31" s="109"/>
      <c r="AA31" s="109"/>
      <c r="AB31" s="109"/>
      <c r="AC31" s="109"/>
    </row>
    <row r="32" spans="1:29" s="105" customFormat="1" x14ac:dyDescent="0.2">
      <c r="A32" s="107"/>
      <c r="B32" s="107"/>
      <c r="D32" s="115"/>
      <c r="E32" s="116"/>
      <c r="F32" s="116"/>
      <c r="G32" s="259"/>
      <c r="H32" s="108"/>
      <c r="I32" s="114"/>
      <c r="J32" s="114"/>
      <c r="K32" s="108"/>
      <c r="L32" s="108"/>
      <c r="M32" s="109"/>
      <c r="N32" s="109"/>
      <c r="O32" s="109"/>
      <c r="P32" s="109"/>
      <c r="Q32" s="109"/>
      <c r="R32" s="109"/>
      <c r="S32" s="109"/>
      <c r="T32" s="109"/>
      <c r="U32" s="109"/>
      <c r="V32" s="109"/>
      <c r="W32" s="109"/>
      <c r="X32" s="109"/>
      <c r="Y32" s="109"/>
      <c r="Z32" s="109"/>
      <c r="AA32" s="109"/>
      <c r="AB32" s="109"/>
      <c r="AC32" s="109"/>
    </row>
    <row r="33" spans="1:29" s="105" customFormat="1" x14ac:dyDescent="0.2">
      <c r="A33" s="107"/>
      <c r="B33" s="107"/>
      <c r="D33" s="115"/>
      <c r="E33" s="116"/>
      <c r="F33" s="116"/>
      <c r="G33" s="259"/>
      <c r="H33" s="108"/>
      <c r="I33" s="114"/>
      <c r="J33" s="114"/>
      <c r="K33" s="108"/>
      <c r="L33" s="108"/>
      <c r="M33" s="109"/>
      <c r="N33" s="109"/>
      <c r="O33" s="109"/>
      <c r="P33" s="109"/>
      <c r="Q33" s="109"/>
      <c r="R33" s="109"/>
      <c r="S33" s="109"/>
      <c r="T33" s="109"/>
      <c r="U33" s="109"/>
      <c r="V33" s="109"/>
      <c r="W33" s="109"/>
      <c r="X33" s="109"/>
      <c r="Y33" s="109"/>
      <c r="Z33" s="109"/>
      <c r="AA33" s="109"/>
      <c r="AB33" s="109"/>
      <c r="AC33" s="109"/>
    </row>
    <row r="34" spans="1:29" s="105" customFormat="1" x14ac:dyDescent="0.2">
      <c r="A34" s="107"/>
      <c r="B34" s="107"/>
      <c r="D34" s="115"/>
      <c r="E34" s="116"/>
      <c r="F34" s="116"/>
      <c r="G34" s="259"/>
      <c r="H34" s="108"/>
      <c r="I34" s="114"/>
      <c r="J34" s="114"/>
      <c r="K34" s="108"/>
      <c r="L34" s="108"/>
      <c r="M34" s="109"/>
      <c r="N34" s="109"/>
      <c r="O34" s="109"/>
      <c r="P34" s="109"/>
      <c r="Q34" s="109"/>
      <c r="R34" s="109"/>
      <c r="S34" s="109"/>
      <c r="T34" s="109"/>
      <c r="U34" s="109"/>
      <c r="V34" s="109"/>
      <c r="W34" s="109"/>
      <c r="X34" s="109"/>
      <c r="Y34" s="109"/>
      <c r="Z34" s="109"/>
      <c r="AA34" s="109"/>
      <c r="AB34" s="109"/>
      <c r="AC34" s="109"/>
    </row>
    <row r="35" spans="1:29" s="105" customFormat="1" x14ac:dyDescent="0.2">
      <c r="A35" s="107"/>
      <c r="B35" s="107"/>
      <c r="D35" s="115"/>
      <c r="E35" s="116"/>
      <c r="F35" s="116"/>
      <c r="G35" s="259"/>
      <c r="H35" s="108"/>
      <c r="I35" s="114"/>
      <c r="J35" s="114"/>
      <c r="K35" s="108"/>
      <c r="L35" s="108"/>
      <c r="M35" s="109"/>
      <c r="N35" s="109"/>
      <c r="O35" s="109"/>
      <c r="P35" s="109"/>
      <c r="Q35" s="109"/>
      <c r="R35" s="109"/>
      <c r="S35" s="109"/>
      <c r="T35" s="109"/>
      <c r="U35" s="109"/>
      <c r="V35" s="109"/>
      <c r="W35" s="109"/>
      <c r="X35" s="109"/>
      <c r="Y35" s="109"/>
      <c r="Z35" s="109"/>
      <c r="AA35" s="109"/>
      <c r="AB35" s="109"/>
      <c r="AC35" s="109"/>
    </row>
    <row r="36" spans="1:29" s="105" customFormat="1" x14ac:dyDescent="0.2">
      <c r="A36" s="107"/>
      <c r="B36" s="107"/>
      <c r="D36" s="115"/>
      <c r="E36" s="116"/>
      <c r="F36" s="116"/>
      <c r="G36" s="259"/>
      <c r="H36" s="108"/>
      <c r="I36" s="114"/>
      <c r="J36" s="114"/>
      <c r="K36" s="108"/>
      <c r="L36" s="108"/>
      <c r="M36" s="109"/>
      <c r="N36" s="109"/>
      <c r="O36" s="109"/>
      <c r="P36" s="109"/>
      <c r="Q36" s="109"/>
      <c r="R36" s="109"/>
      <c r="S36" s="109"/>
      <c r="T36" s="109"/>
      <c r="U36" s="109"/>
      <c r="V36" s="109"/>
      <c r="W36" s="109"/>
      <c r="X36" s="109"/>
      <c r="Y36" s="109"/>
      <c r="Z36" s="109"/>
      <c r="AA36" s="109"/>
      <c r="AB36" s="109"/>
      <c r="AC36" s="109"/>
    </row>
    <row r="37" spans="1:29" s="105" customFormat="1" x14ac:dyDescent="0.2">
      <c r="A37" s="107"/>
      <c r="B37" s="107"/>
      <c r="D37" s="115"/>
      <c r="E37" s="116"/>
      <c r="F37" s="116"/>
      <c r="G37" s="259"/>
      <c r="H37" s="108"/>
      <c r="I37" s="114"/>
      <c r="J37" s="114"/>
      <c r="K37" s="108"/>
      <c r="L37" s="108"/>
      <c r="M37" s="109"/>
      <c r="N37" s="109"/>
      <c r="O37" s="109"/>
      <c r="P37" s="109"/>
      <c r="Q37" s="109"/>
      <c r="R37" s="109"/>
      <c r="S37" s="109"/>
      <c r="T37" s="109"/>
      <c r="U37" s="109"/>
      <c r="V37" s="109"/>
      <c r="W37" s="109"/>
      <c r="X37" s="109"/>
      <c r="Y37" s="109"/>
      <c r="Z37" s="109"/>
      <c r="AA37" s="109"/>
      <c r="AB37" s="109"/>
      <c r="AC37" s="109"/>
    </row>
    <row r="38" spans="1:29" s="105" customFormat="1" x14ac:dyDescent="0.2">
      <c r="A38" s="107"/>
      <c r="B38" s="107"/>
      <c r="D38" s="115"/>
      <c r="E38" s="116"/>
      <c r="F38" s="116"/>
      <c r="G38" s="259"/>
      <c r="H38" s="108"/>
      <c r="I38" s="114"/>
      <c r="J38" s="114"/>
      <c r="K38" s="108"/>
      <c r="L38" s="108"/>
      <c r="M38" s="109"/>
      <c r="N38" s="109"/>
      <c r="O38" s="109"/>
      <c r="P38" s="109"/>
      <c r="Q38" s="109"/>
      <c r="R38" s="109"/>
      <c r="S38" s="109"/>
      <c r="T38" s="109"/>
      <c r="U38" s="109"/>
      <c r="V38" s="109"/>
      <c r="W38" s="109"/>
      <c r="X38" s="109"/>
      <c r="Y38" s="109"/>
      <c r="Z38" s="109"/>
      <c r="AA38" s="109"/>
      <c r="AB38" s="109"/>
      <c r="AC38" s="109"/>
    </row>
    <row r="39" spans="1:29" s="105" customFormat="1" x14ac:dyDescent="0.2">
      <c r="A39" s="107"/>
      <c r="B39" s="107"/>
      <c r="D39" s="115"/>
      <c r="E39" s="116"/>
      <c r="F39" s="116"/>
      <c r="G39" s="259"/>
      <c r="H39" s="108"/>
      <c r="I39" s="114"/>
      <c r="J39" s="114"/>
      <c r="K39" s="108"/>
      <c r="L39" s="108"/>
      <c r="M39" s="109"/>
      <c r="N39" s="109"/>
      <c r="O39" s="109"/>
      <c r="P39" s="109"/>
      <c r="Q39" s="109"/>
      <c r="R39" s="109"/>
      <c r="S39" s="109"/>
      <c r="T39" s="109"/>
      <c r="U39" s="109"/>
      <c r="V39" s="109"/>
      <c r="W39" s="109"/>
      <c r="X39" s="109"/>
      <c r="Y39" s="109"/>
      <c r="Z39" s="109"/>
      <c r="AA39" s="109"/>
      <c r="AB39" s="109"/>
      <c r="AC39" s="109"/>
    </row>
    <row r="40" spans="1:29" s="105" customFormat="1" x14ac:dyDescent="0.2">
      <c r="A40" s="107"/>
      <c r="B40" s="107"/>
      <c r="D40" s="115"/>
      <c r="E40" s="116"/>
      <c r="F40" s="116"/>
      <c r="G40" s="259"/>
      <c r="H40" s="108"/>
      <c r="I40" s="114"/>
      <c r="J40" s="114"/>
      <c r="K40" s="108"/>
      <c r="L40" s="108"/>
      <c r="M40" s="109"/>
      <c r="N40" s="109"/>
      <c r="O40" s="109"/>
      <c r="P40" s="109"/>
      <c r="Q40" s="109"/>
      <c r="R40" s="109"/>
      <c r="S40" s="109"/>
      <c r="T40" s="109"/>
      <c r="U40" s="109"/>
      <c r="V40" s="109"/>
      <c r="W40" s="109"/>
      <c r="X40" s="109"/>
      <c r="Y40" s="109"/>
      <c r="Z40" s="109"/>
      <c r="AA40" s="109"/>
      <c r="AB40" s="109"/>
      <c r="AC40" s="109"/>
    </row>
    <row r="41" spans="1:29" s="105" customFormat="1" x14ac:dyDescent="0.2">
      <c r="A41" s="107"/>
      <c r="B41" s="107"/>
      <c r="D41" s="115"/>
      <c r="E41" s="116"/>
      <c r="F41" s="116"/>
      <c r="G41" s="259"/>
      <c r="H41" s="108"/>
      <c r="I41" s="114"/>
      <c r="J41" s="114"/>
      <c r="K41" s="108"/>
      <c r="L41" s="108"/>
      <c r="M41" s="109"/>
      <c r="N41" s="109"/>
      <c r="O41" s="109"/>
      <c r="P41" s="109"/>
      <c r="Q41" s="109"/>
      <c r="R41" s="109"/>
      <c r="S41" s="109"/>
      <c r="T41" s="109"/>
      <c r="U41" s="109"/>
      <c r="V41" s="109"/>
      <c r="W41" s="109"/>
      <c r="X41" s="109"/>
      <c r="Y41" s="109"/>
      <c r="Z41" s="109"/>
      <c r="AA41" s="109"/>
      <c r="AB41" s="109"/>
      <c r="AC41" s="109"/>
    </row>
    <row r="42" spans="1:29" s="105" customFormat="1" x14ac:dyDescent="0.2">
      <c r="A42" s="107"/>
      <c r="B42" s="107"/>
      <c r="D42" s="115"/>
      <c r="E42" s="116"/>
      <c r="F42" s="116"/>
      <c r="G42" s="259"/>
      <c r="H42" s="108"/>
      <c r="I42" s="114"/>
      <c r="J42" s="114"/>
      <c r="K42" s="108"/>
      <c r="L42" s="108"/>
      <c r="M42" s="109"/>
      <c r="N42" s="109"/>
      <c r="O42" s="109"/>
      <c r="P42" s="109"/>
      <c r="Q42" s="109"/>
      <c r="R42" s="109"/>
      <c r="S42" s="109"/>
      <c r="T42" s="109"/>
      <c r="U42" s="109"/>
      <c r="V42" s="109"/>
      <c r="W42" s="109"/>
      <c r="X42" s="109"/>
      <c r="Y42" s="109"/>
      <c r="Z42" s="109"/>
      <c r="AA42" s="109"/>
      <c r="AB42" s="109"/>
      <c r="AC42" s="109"/>
    </row>
    <row r="43" spans="1:29" s="105" customFormat="1" x14ac:dyDescent="0.2">
      <c r="A43" s="107"/>
      <c r="B43" s="107"/>
      <c r="D43" s="115"/>
      <c r="E43" s="116"/>
      <c r="F43" s="116"/>
      <c r="G43" s="259"/>
      <c r="H43" s="108"/>
      <c r="I43" s="114"/>
      <c r="J43" s="114"/>
      <c r="K43" s="108"/>
      <c r="L43" s="108"/>
      <c r="M43" s="109"/>
      <c r="N43" s="109"/>
      <c r="O43" s="109"/>
      <c r="P43" s="109"/>
      <c r="Q43" s="109"/>
      <c r="R43" s="109"/>
      <c r="S43" s="109"/>
      <c r="T43" s="109"/>
      <c r="U43" s="109"/>
      <c r="V43" s="109"/>
      <c r="W43" s="109"/>
      <c r="X43" s="109"/>
      <c r="Y43" s="109"/>
      <c r="Z43" s="109"/>
      <c r="AA43" s="109"/>
      <c r="AB43" s="109"/>
      <c r="AC43" s="109"/>
    </row>
    <row r="44" spans="1:29" s="105" customFormat="1" x14ac:dyDescent="0.2">
      <c r="A44" s="107"/>
      <c r="B44" s="107"/>
      <c r="D44" s="115"/>
      <c r="E44" s="116"/>
      <c r="F44" s="116"/>
      <c r="G44" s="259"/>
      <c r="H44" s="108"/>
      <c r="I44" s="114"/>
      <c r="J44" s="114"/>
      <c r="K44" s="108"/>
      <c r="L44" s="108"/>
      <c r="M44" s="109"/>
      <c r="N44" s="109"/>
      <c r="O44" s="109"/>
      <c r="P44" s="109"/>
      <c r="Q44" s="109"/>
      <c r="R44" s="109"/>
      <c r="S44" s="109"/>
      <c r="T44" s="109"/>
      <c r="U44" s="109"/>
      <c r="V44" s="109"/>
      <c r="W44" s="109"/>
      <c r="X44" s="109"/>
      <c r="Y44" s="109"/>
      <c r="Z44" s="109"/>
      <c r="AA44" s="109"/>
      <c r="AB44" s="109"/>
      <c r="AC44" s="109"/>
    </row>
    <row r="45" spans="1:29" s="105" customFormat="1" x14ac:dyDescent="0.2">
      <c r="A45" s="107"/>
      <c r="B45" s="107"/>
      <c r="D45" s="115"/>
      <c r="E45" s="116"/>
      <c r="F45" s="116"/>
      <c r="G45" s="259"/>
      <c r="H45" s="108"/>
      <c r="I45" s="114"/>
      <c r="J45" s="114"/>
      <c r="K45" s="108"/>
      <c r="L45" s="108"/>
      <c r="M45" s="109"/>
      <c r="N45" s="109"/>
      <c r="O45" s="109"/>
      <c r="P45" s="109"/>
      <c r="Q45" s="109"/>
      <c r="R45" s="109"/>
      <c r="S45" s="109"/>
      <c r="T45" s="109"/>
      <c r="U45" s="109"/>
      <c r="V45" s="109"/>
      <c r="W45" s="109"/>
      <c r="X45" s="109"/>
      <c r="Y45" s="109"/>
      <c r="Z45" s="109"/>
      <c r="AA45" s="109"/>
      <c r="AB45" s="109"/>
      <c r="AC45" s="109"/>
    </row>
    <row r="46" spans="1:29" s="105" customFormat="1" x14ac:dyDescent="0.2">
      <c r="A46" s="107"/>
      <c r="B46" s="107"/>
      <c r="D46" s="115"/>
      <c r="E46" s="116"/>
      <c r="F46" s="116"/>
      <c r="G46" s="259"/>
      <c r="H46" s="108"/>
      <c r="I46" s="114"/>
      <c r="J46" s="114"/>
      <c r="K46" s="108"/>
      <c r="L46" s="108"/>
      <c r="M46" s="109"/>
      <c r="N46" s="109"/>
      <c r="O46" s="109"/>
      <c r="P46" s="109"/>
      <c r="Q46" s="109"/>
      <c r="R46" s="109"/>
      <c r="S46" s="109"/>
      <c r="T46" s="109"/>
      <c r="U46" s="109"/>
      <c r="V46" s="109"/>
      <c r="W46" s="109"/>
      <c r="X46" s="109"/>
      <c r="Y46" s="109"/>
      <c r="Z46" s="109"/>
      <c r="AA46" s="109"/>
      <c r="AB46" s="109"/>
      <c r="AC46" s="109"/>
    </row>
    <row r="47" spans="1:29" s="105" customFormat="1" x14ac:dyDescent="0.2">
      <c r="A47" s="107"/>
      <c r="B47" s="107"/>
      <c r="D47" s="115"/>
      <c r="E47" s="116"/>
      <c r="F47" s="116"/>
      <c r="G47" s="259"/>
      <c r="H47" s="108"/>
      <c r="I47" s="114"/>
      <c r="J47" s="114"/>
      <c r="K47" s="108"/>
      <c r="L47" s="108"/>
      <c r="M47" s="109"/>
      <c r="N47" s="109"/>
      <c r="O47" s="109"/>
      <c r="P47" s="109"/>
      <c r="Q47" s="109"/>
      <c r="R47" s="109"/>
      <c r="S47" s="109"/>
      <c r="T47" s="109"/>
      <c r="U47" s="109"/>
      <c r="V47" s="109"/>
      <c r="W47" s="109"/>
      <c r="X47" s="109"/>
      <c r="Y47" s="109"/>
      <c r="Z47" s="109"/>
      <c r="AA47" s="109"/>
      <c r="AB47" s="109"/>
      <c r="AC47" s="109"/>
    </row>
    <row r="48" spans="1:29" s="105" customFormat="1" x14ac:dyDescent="0.2">
      <c r="A48" s="107"/>
      <c r="B48" s="107"/>
      <c r="D48" s="115"/>
      <c r="E48" s="116"/>
      <c r="F48" s="116"/>
      <c r="G48" s="259"/>
      <c r="H48" s="108"/>
      <c r="I48" s="114"/>
      <c r="J48" s="114"/>
      <c r="K48" s="108"/>
      <c r="L48" s="108"/>
      <c r="M48" s="109"/>
      <c r="N48" s="109"/>
      <c r="O48" s="109"/>
      <c r="P48" s="109"/>
      <c r="Q48" s="109"/>
      <c r="R48" s="109"/>
      <c r="S48" s="109"/>
      <c r="T48" s="109"/>
      <c r="U48" s="109"/>
      <c r="V48" s="109"/>
      <c r="W48" s="109"/>
      <c r="X48" s="109"/>
      <c r="Y48" s="109"/>
      <c r="Z48" s="109"/>
      <c r="AA48" s="109"/>
      <c r="AB48" s="109"/>
      <c r="AC48" s="109"/>
    </row>
    <row r="49" spans="1:29" s="105" customFormat="1" x14ac:dyDescent="0.2">
      <c r="A49" s="107"/>
      <c r="B49" s="107"/>
      <c r="D49" s="115"/>
      <c r="E49" s="116"/>
      <c r="F49" s="116"/>
      <c r="G49" s="259"/>
      <c r="H49" s="108"/>
      <c r="I49" s="114"/>
      <c r="J49" s="114"/>
      <c r="K49" s="108"/>
      <c r="L49" s="108"/>
      <c r="M49" s="109"/>
      <c r="N49" s="109"/>
      <c r="O49" s="109"/>
      <c r="P49" s="109"/>
      <c r="Q49" s="109"/>
      <c r="R49" s="109"/>
      <c r="S49" s="109"/>
      <c r="T49" s="109"/>
      <c r="U49" s="109"/>
      <c r="V49" s="109"/>
      <c r="W49" s="109"/>
      <c r="X49" s="109"/>
      <c r="Y49" s="109"/>
      <c r="Z49" s="109"/>
      <c r="AA49" s="109"/>
      <c r="AB49" s="109"/>
      <c r="AC49" s="109"/>
    </row>
    <row r="50" spans="1:29" s="105" customFormat="1" x14ac:dyDescent="0.2">
      <c r="A50" s="107"/>
      <c r="B50" s="107"/>
      <c r="D50" s="115"/>
      <c r="E50" s="116"/>
      <c r="F50" s="116"/>
      <c r="G50" s="259"/>
      <c r="H50" s="108"/>
      <c r="I50" s="114"/>
      <c r="J50" s="114"/>
      <c r="K50" s="108"/>
      <c r="L50" s="108"/>
      <c r="M50" s="109"/>
      <c r="N50" s="109"/>
      <c r="O50" s="109"/>
      <c r="P50" s="109"/>
      <c r="Q50" s="109"/>
      <c r="R50" s="109"/>
      <c r="S50" s="109"/>
      <c r="T50" s="109"/>
      <c r="U50" s="109"/>
      <c r="V50" s="109"/>
      <c r="W50" s="109"/>
      <c r="X50" s="109"/>
      <c r="Y50" s="109"/>
      <c r="Z50" s="109"/>
      <c r="AA50" s="109"/>
      <c r="AB50" s="109"/>
      <c r="AC50" s="109"/>
    </row>
    <row r="51" spans="1:29" s="105" customFormat="1" x14ac:dyDescent="0.2">
      <c r="A51" s="107"/>
      <c r="B51" s="107"/>
      <c r="D51" s="115"/>
      <c r="E51" s="116"/>
      <c r="F51" s="116"/>
      <c r="G51" s="259"/>
      <c r="H51" s="108"/>
      <c r="I51" s="114"/>
      <c r="J51" s="114"/>
      <c r="K51" s="108"/>
      <c r="L51" s="108"/>
      <c r="M51" s="109"/>
      <c r="N51" s="109"/>
      <c r="O51" s="109"/>
      <c r="P51" s="109"/>
      <c r="Q51" s="109"/>
      <c r="R51" s="109"/>
      <c r="S51" s="109"/>
      <c r="T51" s="109"/>
      <c r="U51" s="109"/>
      <c r="V51" s="109"/>
      <c r="W51" s="109"/>
      <c r="X51" s="109"/>
      <c r="Y51" s="109"/>
      <c r="Z51" s="109"/>
      <c r="AA51" s="109"/>
      <c r="AB51" s="109"/>
      <c r="AC51" s="109"/>
    </row>
    <row r="52" spans="1:29" s="105" customFormat="1" x14ac:dyDescent="0.2">
      <c r="A52" s="107"/>
      <c r="B52" s="107"/>
      <c r="D52" s="115"/>
      <c r="E52" s="116"/>
      <c r="F52" s="116"/>
      <c r="G52" s="259"/>
      <c r="H52" s="108"/>
      <c r="I52" s="114"/>
      <c r="J52" s="114"/>
      <c r="K52" s="108"/>
      <c r="L52" s="108"/>
      <c r="M52" s="109"/>
      <c r="N52" s="109"/>
      <c r="O52" s="109"/>
      <c r="P52" s="109"/>
      <c r="Q52" s="109"/>
      <c r="R52" s="109"/>
      <c r="S52" s="109"/>
      <c r="T52" s="109"/>
      <c r="U52" s="109"/>
      <c r="V52" s="109"/>
      <c r="W52" s="109"/>
      <c r="X52" s="109"/>
      <c r="Y52" s="109"/>
      <c r="Z52" s="109"/>
      <c r="AA52" s="109"/>
      <c r="AB52" s="109"/>
      <c r="AC52" s="109"/>
    </row>
    <row r="53" spans="1:29" s="105" customFormat="1" x14ac:dyDescent="0.2">
      <c r="A53" s="107"/>
      <c r="B53" s="107"/>
      <c r="D53" s="115"/>
      <c r="E53" s="116"/>
      <c r="F53" s="116"/>
      <c r="G53" s="259"/>
      <c r="H53" s="108"/>
      <c r="I53" s="114"/>
      <c r="J53" s="114"/>
      <c r="K53" s="108"/>
      <c r="L53" s="108"/>
      <c r="M53" s="109"/>
      <c r="N53" s="109"/>
      <c r="O53" s="109"/>
      <c r="P53" s="109"/>
      <c r="Q53" s="109"/>
      <c r="R53" s="109"/>
      <c r="S53" s="109"/>
      <c r="T53" s="109"/>
      <c r="U53" s="109"/>
      <c r="V53" s="109"/>
      <c r="W53" s="109"/>
      <c r="X53" s="109"/>
      <c r="Y53" s="109"/>
      <c r="Z53" s="109"/>
      <c r="AA53" s="109"/>
      <c r="AB53" s="109"/>
      <c r="AC53" s="109"/>
    </row>
    <row r="54" spans="1:29" s="105" customFormat="1" x14ac:dyDescent="0.2">
      <c r="A54" s="107"/>
      <c r="B54" s="107"/>
      <c r="D54" s="115"/>
      <c r="E54" s="116"/>
      <c r="F54" s="116"/>
      <c r="G54" s="259"/>
      <c r="H54" s="108"/>
      <c r="I54" s="114"/>
      <c r="J54" s="114"/>
      <c r="K54" s="108"/>
      <c r="L54" s="108"/>
      <c r="M54" s="109"/>
      <c r="N54" s="109"/>
      <c r="O54" s="109"/>
      <c r="P54" s="109"/>
      <c r="Q54" s="109"/>
      <c r="R54" s="109"/>
      <c r="S54" s="109"/>
      <c r="T54" s="109"/>
      <c r="U54" s="109"/>
      <c r="V54" s="109"/>
      <c r="W54" s="109"/>
      <c r="X54" s="109"/>
      <c r="Y54" s="109"/>
      <c r="Z54" s="109"/>
      <c r="AA54" s="109"/>
      <c r="AB54" s="109"/>
      <c r="AC54" s="109"/>
    </row>
    <row r="55" spans="1:29" s="105" customFormat="1" x14ac:dyDescent="0.2">
      <c r="A55" s="107"/>
      <c r="B55" s="107"/>
      <c r="D55" s="115"/>
      <c r="E55" s="116"/>
      <c r="F55" s="116"/>
      <c r="G55" s="259"/>
      <c r="H55" s="108"/>
      <c r="I55" s="114"/>
      <c r="J55" s="114"/>
      <c r="K55" s="108"/>
      <c r="L55" s="108"/>
      <c r="M55" s="109"/>
      <c r="N55" s="109"/>
      <c r="O55" s="109"/>
      <c r="P55" s="109"/>
      <c r="Q55" s="109"/>
      <c r="R55" s="109"/>
      <c r="S55" s="109"/>
      <c r="T55" s="109"/>
      <c r="U55" s="109"/>
      <c r="V55" s="109"/>
      <c r="W55" s="109"/>
      <c r="X55" s="109"/>
      <c r="Y55" s="109"/>
      <c r="Z55" s="109"/>
      <c r="AA55" s="109"/>
      <c r="AB55" s="109"/>
      <c r="AC55" s="109"/>
    </row>
    <row r="56" spans="1:29" s="105" customFormat="1" x14ac:dyDescent="0.2">
      <c r="A56" s="107"/>
      <c r="B56" s="107"/>
      <c r="D56" s="115"/>
      <c r="E56" s="116"/>
      <c r="F56" s="116"/>
      <c r="G56" s="259"/>
      <c r="H56" s="108"/>
      <c r="I56" s="114"/>
      <c r="J56" s="114"/>
      <c r="K56" s="108"/>
      <c r="L56" s="108"/>
      <c r="M56" s="109"/>
      <c r="N56" s="109"/>
      <c r="O56" s="109"/>
      <c r="P56" s="109"/>
      <c r="Q56" s="109"/>
      <c r="R56" s="109"/>
      <c r="S56" s="109"/>
      <c r="T56" s="109"/>
      <c r="U56" s="109"/>
      <c r="V56" s="109"/>
      <c r="W56" s="109"/>
      <c r="X56" s="109"/>
      <c r="Y56" s="109"/>
      <c r="Z56" s="109"/>
      <c r="AA56" s="109"/>
      <c r="AB56" s="109"/>
      <c r="AC56" s="109"/>
    </row>
    <row r="57" spans="1:29" s="105" customFormat="1" x14ac:dyDescent="0.2">
      <c r="A57" s="107"/>
      <c r="B57" s="107"/>
      <c r="D57" s="115"/>
      <c r="E57" s="116"/>
      <c r="F57" s="116"/>
      <c r="G57" s="259"/>
      <c r="H57" s="108"/>
      <c r="I57" s="114"/>
      <c r="J57" s="114"/>
      <c r="K57" s="108"/>
      <c r="L57" s="108"/>
      <c r="M57" s="109"/>
      <c r="N57" s="109"/>
      <c r="O57" s="109"/>
      <c r="P57" s="109"/>
      <c r="Q57" s="109"/>
      <c r="R57" s="109"/>
      <c r="S57" s="109"/>
      <c r="T57" s="109"/>
      <c r="U57" s="109"/>
      <c r="V57" s="109"/>
      <c r="W57" s="109"/>
      <c r="X57" s="109"/>
      <c r="Y57" s="109"/>
      <c r="Z57" s="109"/>
      <c r="AA57" s="109"/>
      <c r="AB57" s="109"/>
      <c r="AC57" s="109"/>
    </row>
    <row r="58" spans="1:29" s="105" customFormat="1" x14ac:dyDescent="0.2">
      <c r="A58" s="107"/>
      <c r="B58" s="107"/>
      <c r="D58" s="115"/>
      <c r="E58" s="116"/>
      <c r="F58" s="116"/>
      <c r="G58" s="259"/>
      <c r="H58" s="108"/>
      <c r="I58" s="114"/>
      <c r="J58" s="114"/>
      <c r="K58" s="108"/>
      <c r="L58" s="108"/>
      <c r="M58" s="109"/>
      <c r="N58" s="109"/>
      <c r="O58" s="109"/>
      <c r="P58" s="109"/>
      <c r="Q58" s="109"/>
      <c r="R58" s="109"/>
      <c r="S58" s="109"/>
      <c r="T58" s="109"/>
      <c r="U58" s="109"/>
      <c r="V58" s="109"/>
      <c r="W58" s="109"/>
      <c r="X58" s="109"/>
      <c r="Y58" s="109"/>
      <c r="Z58" s="109"/>
      <c r="AA58" s="109"/>
      <c r="AB58" s="109"/>
      <c r="AC58" s="109"/>
    </row>
    <row r="59" spans="1:29" s="105" customFormat="1" x14ac:dyDescent="0.2">
      <c r="A59" s="107"/>
      <c r="B59" s="107"/>
      <c r="D59" s="115"/>
      <c r="E59" s="116"/>
      <c r="F59" s="116"/>
      <c r="G59" s="259"/>
      <c r="H59" s="108"/>
      <c r="I59" s="114"/>
      <c r="J59" s="114"/>
      <c r="K59" s="108"/>
      <c r="L59" s="108"/>
      <c r="M59" s="109"/>
      <c r="N59" s="109"/>
      <c r="O59" s="109"/>
      <c r="P59" s="109"/>
      <c r="Q59" s="109"/>
      <c r="R59" s="109"/>
      <c r="S59" s="109"/>
      <c r="T59" s="109"/>
      <c r="U59" s="109"/>
      <c r="V59" s="109"/>
      <c r="W59" s="109"/>
      <c r="X59" s="109"/>
      <c r="Y59" s="109"/>
      <c r="Z59" s="109"/>
      <c r="AA59" s="109"/>
      <c r="AB59" s="109"/>
      <c r="AC59" s="109"/>
    </row>
    <row r="60" spans="1:29" s="105" customFormat="1" x14ac:dyDescent="0.2">
      <c r="A60" s="107"/>
      <c r="B60" s="107"/>
      <c r="D60" s="115"/>
      <c r="E60" s="116"/>
      <c r="F60" s="116"/>
      <c r="G60" s="259"/>
      <c r="H60" s="108"/>
      <c r="I60" s="114"/>
      <c r="J60" s="114"/>
      <c r="K60" s="108"/>
      <c r="L60" s="108"/>
      <c r="M60" s="109"/>
      <c r="N60" s="109"/>
      <c r="O60" s="109"/>
      <c r="P60" s="109"/>
      <c r="Q60" s="109"/>
      <c r="R60" s="109"/>
      <c r="S60" s="109"/>
      <c r="T60" s="109"/>
      <c r="U60" s="109"/>
      <c r="V60" s="109"/>
      <c r="W60" s="109"/>
      <c r="X60" s="109"/>
      <c r="Y60" s="109"/>
      <c r="Z60" s="109"/>
      <c r="AA60" s="109"/>
      <c r="AB60" s="109"/>
      <c r="AC60" s="109"/>
    </row>
    <row r="61" spans="1:29" s="105" customFormat="1" x14ac:dyDescent="0.2">
      <c r="A61" s="107"/>
      <c r="B61" s="107"/>
      <c r="D61" s="115"/>
      <c r="E61" s="116"/>
      <c r="F61" s="116"/>
      <c r="G61" s="259"/>
      <c r="H61" s="108"/>
      <c r="I61" s="114"/>
      <c r="J61" s="114"/>
      <c r="K61" s="108"/>
      <c r="L61" s="108"/>
      <c r="M61" s="109"/>
      <c r="N61" s="109"/>
      <c r="O61" s="109"/>
      <c r="P61" s="109"/>
      <c r="Q61" s="109"/>
      <c r="R61" s="109"/>
      <c r="S61" s="109"/>
      <c r="T61" s="109"/>
      <c r="U61" s="109"/>
      <c r="V61" s="109"/>
      <c r="W61" s="109"/>
      <c r="X61" s="109"/>
      <c r="Y61" s="109"/>
      <c r="Z61" s="109"/>
      <c r="AA61" s="109"/>
      <c r="AB61" s="109"/>
      <c r="AC61" s="109"/>
    </row>
    <row r="62" spans="1:29" s="105" customFormat="1" x14ac:dyDescent="0.2">
      <c r="A62" s="107"/>
      <c r="B62" s="107"/>
      <c r="D62" s="115"/>
      <c r="E62" s="116"/>
      <c r="F62" s="116"/>
      <c r="G62" s="259"/>
      <c r="H62" s="108"/>
      <c r="I62" s="114"/>
      <c r="J62" s="114"/>
      <c r="K62" s="108"/>
      <c r="L62" s="108"/>
      <c r="M62" s="109"/>
      <c r="N62" s="109"/>
      <c r="O62" s="109"/>
      <c r="P62" s="109"/>
      <c r="Q62" s="109"/>
      <c r="R62" s="109"/>
      <c r="S62" s="109"/>
      <c r="T62" s="109"/>
      <c r="U62" s="109"/>
      <c r="V62" s="109"/>
      <c r="W62" s="109"/>
      <c r="X62" s="109"/>
      <c r="Y62" s="109"/>
      <c r="Z62" s="109"/>
      <c r="AA62" s="109"/>
      <c r="AB62" s="109"/>
      <c r="AC62" s="109"/>
    </row>
    <row r="63" spans="1:29" s="105" customFormat="1" x14ac:dyDescent="0.2">
      <c r="A63" s="107"/>
      <c r="B63" s="107"/>
      <c r="D63" s="115"/>
      <c r="E63" s="116"/>
      <c r="F63" s="116"/>
      <c r="G63" s="259"/>
      <c r="H63" s="108"/>
      <c r="I63" s="114"/>
      <c r="J63" s="114"/>
      <c r="K63" s="108"/>
      <c r="L63" s="108"/>
      <c r="M63" s="109"/>
      <c r="N63" s="109"/>
      <c r="O63" s="109"/>
      <c r="P63" s="109"/>
      <c r="Q63" s="109"/>
      <c r="R63" s="109"/>
      <c r="S63" s="109"/>
      <c r="T63" s="109"/>
      <c r="U63" s="109"/>
      <c r="V63" s="109"/>
      <c r="W63" s="109"/>
      <c r="X63" s="109"/>
      <c r="Y63" s="109"/>
      <c r="Z63" s="109"/>
      <c r="AA63" s="109"/>
      <c r="AB63" s="109"/>
      <c r="AC63" s="109"/>
    </row>
    <row r="64" spans="1:29" s="105" customFormat="1" x14ac:dyDescent="0.2">
      <c r="A64" s="107"/>
      <c r="B64" s="107"/>
      <c r="D64" s="115"/>
      <c r="E64" s="116"/>
      <c r="F64" s="116"/>
      <c r="G64" s="259"/>
      <c r="H64" s="108"/>
      <c r="I64" s="114"/>
      <c r="J64" s="114"/>
      <c r="K64" s="108"/>
      <c r="L64" s="108"/>
      <c r="M64" s="109"/>
      <c r="N64" s="109"/>
      <c r="O64" s="109"/>
      <c r="P64" s="109"/>
      <c r="Q64" s="109"/>
      <c r="R64" s="109"/>
      <c r="S64" s="109"/>
      <c r="T64" s="109"/>
      <c r="U64" s="109"/>
      <c r="V64" s="109"/>
      <c r="W64" s="109"/>
      <c r="X64" s="109"/>
      <c r="Y64" s="109"/>
      <c r="Z64" s="109"/>
      <c r="AA64" s="109"/>
      <c r="AB64" s="109"/>
      <c r="AC64" s="109"/>
    </row>
    <row r="65" spans="1:29" s="105" customFormat="1" x14ac:dyDescent="0.2">
      <c r="A65" s="107"/>
      <c r="B65" s="107"/>
      <c r="D65" s="115"/>
      <c r="E65" s="116"/>
      <c r="F65" s="116"/>
      <c r="G65" s="259"/>
      <c r="H65" s="108"/>
      <c r="I65" s="114"/>
      <c r="J65" s="114"/>
      <c r="K65" s="108"/>
      <c r="L65" s="108"/>
      <c r="M65" s="109"/>
      <c r="N65" s="109"/>
      <c r="O65" s="109"/>
      <c r="P65" s="109"/>
      <c r="Q65" s="109"/>
      <c r="R65" s="109"/>
      <c r="S65" s="109"/>
      <c r="T65" s="109"/>
      <c r="U65" s="109"/>
      <c r="V65" s="109"/>
      <c r="W65" s="109"/>
      <c r="X65" s="109"/>
      <c r="Y65" s="109"/>
      <c r="Z65" s="109"/>
      <c r="AA65" s="109"/>
      <c r="AB65" s="109"/>
      <c r="AC65" s="109"/>
    </row>
    <row r="66" spans="1:29" s="105" customFormat="1" x14ac:dyDescent="0.2">
      <c r="A66" s="107"/>
      <c r="B66" s="107"/>
      <c r="D66" s="115"/>
      <c r="E66" s="116"/>
      <c r="F66" s="116"/>
      <c r="G66" s="259"/>
      <c r="H66" s="108"/>
      <c r="I66" s="114"/>
      <c r="J66" s="114"/>
      <c r="K66" s="108"/>
      <c r="L66" s="108"/>
      <c r="M66" s="109"/>
      <c r="N66" s="109"/>
      <c r="O66" s="109"/>
      <c r="P66" s="109"/>
      <c r="Q66" s="109"/>
      <c r="R66" s="109"/>
      <c r="S66" s="109"/>
      <c r="T66" s="109"/>
      <c r="U66" s="109"/>
      <c r="V66" s="109"/>
      <c r="W66" s="109"/>
      <c r="X66" s="109"/>
      <c r="Y66" s="109"/>
      <c r="Z66" s="109"/>
      <c r="AA66" s="109"/>
      <c r="AB66" s="109"/>
      <c r="AC66" s="109"/>
    </row>
    <row r="67" spans="1:29" s="105" customFormat="1" x14ac:dyDescent="0.2">
      <c r="A67" s="107"/>
      <c r="B67" s="107"/>
      <c r="D67" s="115"/>
      <c r="E67" s="116"/>
      <c r="F67" s="116"/>
      <c r="G67" s="259"/>
      <c r="H67" s="108"/>
      <c r="I67" s="114"/>
      <c r="J67" s="114"/>
      <c r="K67" s="108"/>
      <c r="L67" s="108"/>
      <c r="M67" s="109"/>
      <c r="N67" s="109"/>
      <c r="O67" s="109"/>
      <c r="P67" s="109"/>
      <c r="Q67" s="109"/>
      <c r="R67" s="109"/>
      <c r="S67" s="109"/>
      <c r="T67" s="109"/>
      <c r="U67" s="109"/>
      <c r="V67" s="109"/>
      <c r="W67" s="109"/>
      <c r="X67" s="109"/>
      <c r="Y67" s="109"/>
      <c r="Z67" s="109"/>
      <c r="AA67" s="109"/>
      <c r="AB67" s="109"/>
      <c r="AC67" s="109"/>
    </row>
    <row r="68" spans="1:29" s="105" customFormat="1" x14ac:dyDescent="0.2">
      <c r="A68" s="107"/>
      <c r="B68" s="107"/>
      <c r="D68" s="115"/>
      <c r="E68" s="116"/>
      <c r="F68" s="116"/>
      <c r="G68" s="259"/>
      <c r="H68" s="108"/>
      <c r="I68" s="114"/>
      <c r="J68" s="114"/>
      <c r="K68" s="108"/>
      <c r="L68" s="108"/>
      <c r="M68" s="109"/>
      <c r="N68" s="109"/>
      <c r="O68" s="109"/>
      <c r="P68" s="109"/>
      <c r="Q68" s="109"/>
      <c r="R68" s="109"/>
      <c r="S68" s="109"/>
      <c r="T68" s="109"/>
      <c r="U68" s="109"/>
      <c r="V68" s="109"/>
      <c r="W68" s="109"/>
      <c r="X68" s="109"/>
      <c r="Y68" s="109"/>
      <c r="Z68" s="109"/>
      <c r="AA68" s="109"/>
      <c r="AB68" s="109"/>
      <c r="AC68" s="109"/>
    </row>
    <row r="69" spans="1:29" s="105" customFormat="1" x14ac:dyDescent="0.2">
      <c r="A69" s="107"/>
      <c r="B69" s="107"/>
      <c r="D69" s="115"/>
      <c r="E69" s="116"/>
      <c r="F69" s="116"/>
      <c r="G69" s="259"/>
      <c r="H69" s="108"/>
      <c r="I69" s="114"/>
      <c r="J69" s="114"/>
      <c r="K69" s="108"/>
      <c r="L69" s="108"/>
      <c r="M69" s="109"/>
      <c r="N69" s="109"/>
      <c r="O69" s="109"/>
      <c r="P69" s="109"/>
      <c r="Q69" s="109"/>
      <c r="R69" s="109"/>
      <c r="S69" s="109"/>
      <c r="T69" s="109"/>
      <c r="U69" s="109"/>
      <c r="V69" s="109"/>
      <c r="W69" s="109"/>
      <c r="X69" s="109"/>
      <c r="Y69" s="109"/>
      <c r="Z69" s="109"/>
      <c r="AA69" s="109"/>
      <c r="AB69" s="109"/>
      <c r="AC69" s="109"/>
    </row>
    <row r="70" spans="1:29" s="105" customFormat="1" x14ac:dyDescent="0.2">
      <c r="A70" s="107"/>
      <c r="B70" s="107"/>
      <c r="D70" s="115"/>
      <c r="E70" s="116"/>
      <c r="F70" s="116"/>
      <c r="G70" s="259"/>
      <c r="H70" s="108"/>
      <c r="I70" s="114"/>
      <c r="J70" s="114"/>
      <c r="K70" s="108"/>
      <c r="L70" s="108"/>
      <c r="M70" s="109"/>
      <c r="N70" s="109"/>
      <c r="O70" s="109"/>
      <c r="P70" s="109"/>
      <c r="Q70" s="109"/>
      <c r="R70" s="109"/>
      <c r="S70" s="109"/>
      <c r="T70" s="109"/>
      <c r="U70" s="109"/>
      <c r="V70" s="109"/>
      <c r="W70" s="109"/>
      <c r="X70" s="109"/>
      <c r="Y70" s="109"/>
      <c r="Z70" s="109"/>
      <c r="AA70" s="109"/>
      <c r="AB70" s="109"/>
      <c r="AC70" s="109"/>
    </row>
    <row r="71" spans="1:29" s="105" customFormat="1" x14ac:dyDescent="0.2">
      <c r="A71" s="107"/>
      <c r="B71" s="107"/>
      <c r="D71" s="115"/>
      <c r="E71" s="116"/>
      <c r="F71" s="116"/>
      <c r="G71" s="259"/>
      <c r="H71" s="108"/>
      <c r="I71" s="114"/>
      <c r="J71" s="114"/>
      <c r="K71" s="108"/>
      <c r="L71" s="108"/>
      <c r="M71" s="109"/>
      <c r="N71" s="109"/>
      <c r="O71" s="109"/>
      <c r="P71" s="109"/>
      <c r="Q71" s="109"/>
      <c r="R71" s="109"/>
      <c r="S71" s="109"/>
      <c r="T71" s="109"/>
      <c r="U71" s="109"/>
      <c r="V71" s="109"/>
      <c r="W71" s="109"/>
      <c r="X71" s="109"/>
      <c r="Y71" s="109"/>
      <c r="Z71" s="109"/>
      <c r="AA71" s="109"/>
      <c r="AB71" s="109"/>
      <c r="AC71" s="109"/>
    </row>
    <row r="72" spans="1:29" s="105" customFormat="1" x14ac:dyDescent="0.2">
      <c r="A72" s="107"/>
      <c r="B72" s="107"/>
      <c r="D72" s="115"/>
      <c r="E72" s="116"/>
      <c r="F72" s="116"/>
      <c r="G72" s="259"/>
      <c r="H72" s="108"/>
      <c r="I72" s="114"/>
      <c r="J72" s="114"/>
      <c r="K72" s="108"/>
      <c r="L72" s="108"/>
      <c r="M72" s="109"/>
      <c r="N72" s="109"/>
      <c r="O72" s="109"/>
      <c r="P72" s="109"/>
      <c r="Q72" s="109"/>
      <c r="R72" s="109"/>
      <c r="S72" s="109"/>
      <c r="T72" s="109"/>
      <c r="U72" s="109"/>
      <c r="V72" s="109"/>
      <c r="W72" s="109"/>
      <c r="X72" s="109"/>
      <c r="Y72" s="109"/>
      <c r="Z72" s="109"/>
      <c r="AA72" s="109"/>
      <c r="AB72" s="109"/>
      <c r="AC72" s="109"/>
    </row>
    <row r="73" spans="1:29" s="105" customFormat="1" x14ac:dyDescent="0.2">
      <c r="A73" s="107"/>
      <c r="B73" s="107"/>
      <c r="D73" s="115"/>
      <c r="E73" s="116"/>
      <c r="F73" s="116"/>
      <c r="G73" s="259"/>
      <c r="H73" s="108"/>
      <c r="I73" s="114"/>
      <c r="J73" s="114"/>
      <c r="K73" s="108"/>
      <c r="L73" s="108"/>
      <c r="M73" s="109"/>
      <c r="N73" s="109"/>
      <c r="O73" s="109"/>
      <c r="P73" s="109"/>
      <c r="Q73" s="109"/>
      <c r="R73" s="109"/>
      <c r="S73" s="109"/>
      <c r="T73" s="109"/>
      <c r="U73" s="109"/>
      <c r="V73" s="109"/>
      <c r="W73" s="109"/>
      <c r="X73" s="109"/>
      <c r="Y73" s="109"/>
      <c r="Z73" s="109"/>
      <c r="AA73" s="109"/>
      <c r="AB73" s="109"/>
      <c r="AC73" s="109"/>
    </row>
    <row r="74" spans="1:29" s="105" customFormat="1" x14ac:dyDescent="0.2">
      <c r="A74" s="107"/>
      <c r="B74" s="107"/>
      <c r="D74" s="115"/>
      <c r="E74" s="116"/>
      <c r="F74" s="116"/>
      <c r="G74" s="259"/>
      <c r="H74" s="108"/>
      <c r="I74" s="114"/>
      <c r="J74" s="114"/>
      <c r="K74" s="108"/>
      <c r="L74" s="108"/>
      <c r="M74" s="109"/>
      <c r="N74" s="109"/>
      <c r="O74" s="109"/>
      <c r="P74" s="109"/>
      <c r="Q74" s="109"/>
      <c r="R74" s="109"/>
      <c r="S74" s="109"/>
      <c r="T74" s="109"/>
      <c r="U74" s="109"/>
      <c r="V74" s="109"/>
      <c r="W74" s="109"/>
      <c r="X74" s="109"/>
      <c r="Y74" s="109"/>
      <c r="Z74" s="109"/>
      <c r="AA74" s="109"/>
      <c r="AB74" s="109"/>
      <c r="AC74" s="109"/>
    </row>
    <row r="75" spans="1:29" s="105" customFormat="1" x14ac:dyDescent="0.2">
      <c r="A75" s="107"/>
      <c r="B75" s="107"/>
      <c r="D75" s="115"/>
      <c r="E75" s="116"/>
      <c r="F75" s="116"/>
      <c r="G75" s="259"/>
      <c r="H75" s="108"/>
      <c r="I75" s="114"/>
      <c r="J75" s="114"/>
      <c r="K75" s="108"/>
      <c r="L75" s="108"/>
      <c r="M75" s="109"/>
      <c r="N75" s="109"/>
      <c r="O75" s="109"/>
      <c r="P75" s="109"/>
      <c r="Q75" s="109"/>
      <c r="R75" s="109"/>
      <c r="S75" s="109"/>
      <c r="T75" s="109"/>
      <c r="U75" s="109"/>
      <c r="V75" s="109"/>
      <c r="W75" s="109"/>
      <c r="X75" s="109"/>
      <c r="Y75" s="109"/>
      <c r="Z75" s="109"/>
      <c r="AA75" s="109"/>
      <c r="AB75" s="109"/>
      <c r="AC75" s="109"/>
    </row>
  </sheetData>
  <dataValidations count="1">
    <dataValidation type="list" allowBlank="1" showInputMessage="1" showErrorMessage="1" sqref="M17:M1048576 M2:M15" xr:uid="{CA33A64E-2398-43E0-828C-326CF5ED9250}">
      <formula1>references</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ADE8D-2CE4-43B0-84F3-14286C6DB8AD}">
  <sheetPr codeName="Sheet5">
    <tabColor rgb="FF826000"/>
  </sheetPr>
  <dimension ref="A1:J67"/>
  <sheetViews>
    <sheetView topLeftCell="A37" zoomScale="85" zoomScaleNormal="85" workbookViewId="0">
      <selection activeCell="C67" sqref="C67:I67"/>
    </sheetView>
  </sheetViews>
  <sheetFormatPr defaultColWidth="9.140625" defaultRowHeight="12.75" x14ac:dyDescent="0.2"/>
  <cols>
    <col min="1" max="2" width="9.140625" style="4"/>
    <col min="3" max="3" width="36.140625" style="6" customWidth="1"/>
    <col min="4" max="4" width="8.7109375" style="5" customWidth="1"/>
    <col min="5" max="5" width="11.7109375" style="5" customWidth="1"/>
    <col min="6" max="6" width="16.140625"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419" t="s">
        <v>23</v>
      </c>
      <c r="B1" s="419"/>
      <c r="D1" s="10"/>
      <c r="E1" s="10"/>
      <c r="F1" s="10"/>
      <c r="G1" s="11"/>
      <c r="H1" s="10"/>
      <c r="I1" s="7"/>
    </row>
    <row r="2" spans="1:10" s="6" customFormat="1" x14ac:dyDescent="0.2">
      <c r="A2" s="3" t="s">
        <v>2</v>
      </c>
      <c r="B2" s="3" t="s">
        <v>3</v>
      </c>
      <c r="C2" s="6" t="s">
        <v>21</v>
      </c>
      <c r="D2" s="10" t="s">
        <v>5</v>
      </c>
      <c r="E2" s="10" t="s">
        <v>13</v>
      </c>
      <c r="F2" s="10" t="s">
        <v>14</v>
      </c>
      <c r="G2" s="10" t="s">
        <v>6</v>
      </c>
      <c r="H2" s="10" t="s">
        <v>55</v>
      </c>
      <c r="I2" s="7" t="s">
        <v>22</v>
      </c>
      <c r="J2" s="10"/>
    </row>
    <row r="3" spans="1:10" x14ac:dyDescent="0.2">
      <c r="A3" s="83">
        <v>5</v>
      </c>
      <c r="B3" s="83"/>
      <c r="C3" s="14" t="s">
        <v>684</v>
      </c>
      <c r="D3" s="5" t="s">
        <v>64</v>
      </c>
      <c r="E3" s="5" t="s">
        <v>64</v>
      </c>
      <c r="F3" s="5" t="s">
        <v>64</v>
      </c>
      <c r="G3" s="12" t="s">
        <v>64</v>
      </c>
      <c r="H3" s="5" t="s">
        <v>680</v>
      </c>
      <c r="I3" s="2" t="s">
        <v>64</v>
      </c>
    </row>
    <row r="4" spans="1:10" x14ac:dyDescent="0.2">
      <c r="A4" s="83">
        <v>15</v>
      </c>
      <c r="B4" s="83"/>
      <c r="C4" s="14" t="s">
        <v>600</v>
      </c>
      <c r="D4" s="5" t="s">
        <v>64</v>
      </c>
      <c r="E4" s="5" t="s">
        <v>64</v>
      </c>
      <c r="F4" s="5" t="s">
        <v>64</v>
      </c>
      <c r="G4" s="12" t="s">
        <v>64</v>
      </c>
      <c r="H4" s="5" t="s">
        <v>683</v>
      </c>
      <c r="I4" s="2" t="s">
        <v>64</v>
      </c>
    </row>
    <row r="5" spans="1:10" x14ac:dyDescent="0.2">
      <c r="A5" s="83">
        <v>30</v>
      </c>
      <c r="B5" s="83"/>
      <c r="C5" s="6" t="s">
        <v>172</v>
      </c>
      <c r="D5" s="5" t="s">
        <v>125</v>
      </c>
      <c r="E5" s="5" t="s">
        <v>126</v>
      </c>
      <c r="F5" s="5" t="s">
        <v>186</v>
      </c>
      <c r="G5" s="12" t="s">
        <v>64</v>
      </c>
      <c r="H5" s="5" t="s">
        <v>697</v>
      </c>
      <c r="I5" s="2" t="s">
        <v>188</v>
      </c>
    </row>
    <row r="6" spans="1:10" x14ac:dyDescent="0.2">
      <c r="A6" s="83"/>
      <c r="B6" s="83">
        <v>3</v>
      </c>
      <c r="C6" s="6" t="s">
        <v>601</v>
      </c>
      <c r="D6" s="5" t="s">
        <v>64</v>
      </c>
      <c r="E6" s="5" t="s">
        <v>64</v>
      </c>
      <c r="F6" s="5" t="s">
        <v>64</v>
      </c>
      <c r="G6" s="12" t="s">
        <v>64</v>
      </c>
      <c r="H6" s="5" t="s">
        <v>482</v>
      </c>
      <c r="I6" s="2" t="s">
        <v>64</v>
      </c>
    </row>
    <row r="7" spans="1:10" x14ac:dyDescent="0.2">
      <c r="A7" s="83">
        <v>5</v>
      </c>
      <c r="B7" s="83"/>
      <c r="C7" s="6" t="s">
        <v>173</v>
      </c>
      <c r="D7" s="5" t="s">
        <v>132</v>
      </c>
      <c r="E7" s="5" t="s">
        <v>328</v>
      </c>
      <c r="F7" s="5" t="s">
        <v>330</v>
      </c>
      <c r="G7" s="12" t="s">
        <v>61</v>
      </c>
      <c r="H7" s="5" t="s">
        <v>174</v>
      </c>
      <c r="I7" s="2" t="s">
        <v>331</v>
      </c>
    </row>
    <row r="8" spans="1:10" s="19" customFormat="1" x14ac:dyDescent="0.2">
      <c r="A8" s="84">
        <v>50</v>
      </c>
      <c r="B8" s="84"/>
      <c r="C8" s="15" t="s">
        <v>746</v>
      </c>
      <c r="D8" s="16" t="s">
        <v>64</v>
      </c>
      <c r="E8" s="16" t="s">
        <v>64</v>
      </c>
      <c r="F8" s="16" t="s">
        <v>64</v>
      </c>
      <c r="G8" s="17" t="s">
        <v>64</v>
      </c>
      <c r="H8" s="16" t="s">
        <v>749</v>
      </c>
      <c r="I8" s="18" t="s">
        <v>64</v>
      </c>
    </row>
    <row r="9" spans="1:10" s="19" customFormat="1" x14ac:dyDescent="0.2">
      <c r="A9" s="84">
        <v>40</v>
      </c>
      <c r="B9" s="84"/>
      <c r="C9" s="15" t="s">
        <v>748</v>
      </c>
      <c r="D9" s="16" t="s">
        <v>64</v>
      </c>
      <c r="E9" s="16" t="s">
        <v>64</v>
      </c>
      <c r="F9" s="16" t="s">
        <v>64</v>
      </c>
      <c r="G9" s="17" t="s">
        <v>64</v>
      </c>
      <c r="H9" s="16" t="s">
        <v>749</v>
      </c>
      <c r="I9" s="18" t="s">
        <v>64</v>
      </c>
    </row>
    <row r="10" spans="1:10" s="19" customFormat="1" x14ac:dyDescent="0.2">
      <c r="A10" s="84">
        <v>30</v>
      </c>
      <c r="B10" s="84"/>
      <c r="C10" s="15" t="s">
        <v>747</v>
      </c>
      <c r="D10" s="16" t="s">
        <v>64</v>
      </c>
      <c r="E10" s="16" t="s">
        <v>64</v>
      </c>
      <c r="F10" s="16" t="s">
        <v>64</v>
      </c>
      <c r="G10" s="17" t="s">
        <v>64</v>
      </c>
      <c r="H10" s="16" t="s">
        <v>749</v>
      </c>
      <c r="I10" s="18" t="s">
        <v>64</v>
      </c>
    </row>
    <row r="11" spans="1:10" s="19" customFormat="1" x14ac:dyDescent="0.2">
      <c r="A11" s="84">
        <v>55</v>
      </c>
      <c r="B11" s="84"/>
      <c r="C11" s="15" t="s">
        <v>750</v>
      </c>
      <c r="D11" s="16" t="s">
        <v>754</v>
      </c>
      <c r="E11" s="16" t="s">
        <v>98</v>
      </c>
      <c r="F11" s="16" t="s">
        <v>758</v>
      </c>
      <c r="G11" s="17" t="s">
        <v>99</v>
      </c>
      <c r="H11" s="16" t="s">
        <v>757</v>
      </c>
      <c r="I11" s="18" t="s">
        <v>64</v>
      </c>
    </row>
    <row r="12" spans="1:10" s="19" customFormat="1" x14ac:dyDescent="0.2">
      <c r="A12" s="84"/>
      <c r="B12" s="84">
        <v>3</v>
      </c>
      <c r="C12" s="15" t="s">
        <v>751</v>
      </c>
      <c r="D12" s="16" t="s">
        <v>754</v>
      </c>
      <c r="E12" s="16" t="s">
        <v>90</v>
      </c>
      <c r="F12" s="16" t="s">
        <v>759</v>
      </c>
      <c r="G12" s="17" t="s">
        <v>101</v>
      </c>
      <c r="H12" s="16" t="s">
        <v>757</v>
      </c>
      <c r="I12" s="18" t="s">
        <v>64</v>
      </c>
    </row>
    <row r="13" spans="1:10" s="19" customFormat="1" x14ac:dyDescent="0.2">
      <c r="A13" s="84">
        <v>20</v>
      </c>
      <c r="B13" s="84"/>
      <c r="C13" s="15" t="s">
        <v>752</v>
      </c>
      <c r="D13" s="16" t="s">
        <v>754</v>
      </c>
      <c r="E13" s="16" t="s">
        <v>177</v>
      </c>
      <c r="F13" s="16" t="s">
        <v>194</v>
      </c>
      <c r="G13" s="17" t="s">
        <v>193</v>
      </c>
      <c r="H13" s="16" t="s">
        <v>757</v>
      </c>
      <c r="I13" s="18" t="s">
        <v>64</v>
      </c>
    </row>
    <row r="14" spans="1:10" s="19" customFormat="1" x14ac:dyDescent="0.2">
      <c r="A14" s="84">
        <v>50</v>
      </c>
      <c r="B14" s="84"/>
      <c r="C14" s="15" t="s">
        <v>753</v>
      </c>
      <c r="D14" s="16" t="s">
        <v>754</v>
      </c>
      <c r="E14" s="16" t="s">
        <v>179</v>
      </c>
      <c r="F14" s="16" t="s">
        <v>755</v>
      </c>
      <c r="G14" s="17" t="s">
        <v>756</v>
      </c>
      <c r="H14" s="16" t="s">
        <v>757</v>
      </c>
      <c r="I14" s="18" t="s">
        <v>760</v>
      </c>
    </row>
    <row r="15" spans="1:10" s="19" customFormat="1" x14ac:dyDescent="0.2">
      <c r="A15" s="84">
        <v>65</v>
      </c>
      <c r="B15" s="84"/>
      <c r="C15" s="15" t="s">
        <v>761</v>
      </c>
      <c r="D15" s="16" t="s">
        <v>754</v>
      </c>
      <c r="E15" s="16" t="s">
        <v>179</v>
      </c>
      <c r="F15" s="16" t="s">
        <v>762</v>
      </c>
      <c r="G15" s="17" t="s">
        <v>94</v>
      </c>
      <c r="H15" s="16" t="s">
        <v>757</v>
      </c>
      <c r="I15" s="18" t="s">
        <v>763</v>
      </c>
    </row>
    <row r="16" spans="1:10" s="19" customFormat="1" x14ac:dyDescent="0.2">
      <c r="A16" s="84">
        <v>60</v>
      </c>
      <c r="B16" s="84"/>
      <c r="C16" s="15" t="s">
        <v>764</v>
      </c>
      <c r="D16" s="16" t="s">
        <v>754</v>
      </c>
      <c r="E16" s="16" t="s">
        <v>765</v>
      </c>
      <c r="F16" s="16" t="s">
        <v>766</v>
      </c>
      <c r="G16" s="17" t="s">
        <v>767</v>
      </c>
      <c r="H16" s="16" t="s">
        <v>757</v>
      </c>
      <c r="I16" s="18" t="s">
        <v>768</v>
      </c>
    </row>
    <row r="17" spans="1:9" s="19" customFormat="1" x14ac:dyDescent="0.2">
      <c r="A17" s="84">
        <v>5</v>
      </c>
      <c r="B17" s="84"/>
      <c r="C17" s="15" t="s">
        <v>770</v>
      </c>
      <c r="D17" s="16" t="s">
        <v>132</v>
      </c>
      <c r="E17" s="16" t="s">
        <v>126</v>
      </c>
      <c r="F17" s="16" t="s">
        <v>769</v>
      </c>
      <c r="G17" s="17" t="s">
        <v>64</v>
      </c>
      <c r="H17" s="16" t="s">
        <v>757</v>
      </c>
      <c r="I17" s="18" t="s">
        <v>781</v>
      </c>
    </row>
    <row r="18" spans="1:9" s="19" customFormat="1" x14ac:dyDescent="0.2">
      <c r="A18" s="84">
        <v>10</v>
      </c>
      <c r="B18" s="84"/>
      <c r="C18" s="15" t="s">
        <v>771</v>
      </c>
      <c r="D18" s="16" t="s">
        <v>132</v>
      </c>
      <c r="E18" s="16" t="s">
        <v>126</v>
      </c>
      <c r="F18" s="16" t="s">
        <v>776</v>
      </c>
      <c r="G18" s="17" t="s">
        <v>64</v>
      </c>
      <c r="H18" s="16" t="s">
        <v>757</v>
      </c>
      <c r="I18" s="18" t="s">
        <v>782</v>
      </c>
    </row>
    <row r="19" spans="1:9" s="19" customFormat="1" x14ac:dyDescent="0.2">
      <c r="A19" s="84">
        <v>10</v>
      </c>
      <c r="B19" s="84"/>
      <c r="C19" s="15" t="s">
        <v>775</v>
      </c>
      <c r="D19" s="16" t="s">
        <v>132</v>
      </c>
      <c r="E19" s="16" t="s">
        <v>126</v>
      </c>
      <c r="F19" s="16" t="s">
        <v>777</v>
      </c>
      <c r="G19" s="17" t="s">
        <v>64</v>
      </c>
      <c r="H19" s="16" t="s">
        <v>757</v>
      </c>
      <c r="I19" s="18" t="s">
        <v>784</v>
      </c>
    </row>
    <row r="20" spans="1:9" s="19" customFormat="1" x14ac:dyDescent="0.2">
      <c r="A20" s="84">
        <v>15</v>
      </c>
      <c r="B20" s="84"/>
      <c r="C20" s="15" t="s">
        <v>774</v>
      </c>
      <c r="D20" s="16" t="s">
        <v>132</v>
      </c>
      <c r="E20" s="16" t="s">
        <v>126</v>
      </c>
      <c r="F20" s="16" t="s">
        <v>778</v>
      </c>
      <c r="G20" s="17" t="s">
        <v>64</v>
      </c>
      <c r="H20" s="16" t="s">
        <v>757</v>
      </c>
      <c r="I20" s="18" t="s">
        <v>783</v>
      </c>
    </row>
    <row r="21" spans="1:9" s="19" customFormat="1" x14ac:dyDescent="0.2">
      <c r="A21" s="84">
        <v>10</v>
      </c>
      <c r="B21" s="84"/>
      <c r="C21" s="15" t="s">
        <v>772</v>
      </c>
      <c r="D21" s="16" t="s">
        <v>132</v>
      </c>
      <c r="E21" s="16" t="s">
        <v>126</v>
      </c>
      <c r="F21" s="16" t="s">
        <v>779</v>
      </c>
      <c r="G21" s="17" t="s">
        <v>64</v>
      </c>
      <c r="H21" s="16" t="s">
        <v>757</v>
      </c>
      <c r="I21" s="18" t="s">
        <v>785</v>
      </c>
    </row>
    <row r="22" spans="1:9" s="19" customFormat="1" x14ac:dyDescent="0.2">
      <c r="A22" s="84">
        <v>10</v>
      </c>
      <c r="B22" s="84"/>
      <c r="C22" s="15" t="s">
        <v>773</v>
      </c>
      <c r="D22" s="16" t="s">
        <v>132</v>
      </c>
      <c r="E22" s="16" t="s">
        <v>126</v>
      </c>
      <c r="F22" s="16" t="s">
        <v>780</v>
      </c>
      <c r="G22" s="17" t="s">
        <v>64</v>
      </c>
      <c r="H22" s="16" t="s">
        <v>757</v>
      </c>
      <c r="I22" s="18" t="s">
        <v>786</v>
      </c>
    </row>
    <row r="23" spans="1:9" x14ac:dyDescent="0.2">
      <c r="A23" s="83">
        <v>10</v>
      </c>
      <c r="B23" s="83"/>
      <c r="C23" s="6" t="s">
        <v>27</v>
      </c>
      <c r="D23" s="5" t="s">
        <v>62</v>
      </c>
      <c r="E23" s="5" t="s">
        <v>67</v>
      </c>
      <c r="F23" s="5" t="s">
        <v>64</v>
      </c>
      <c r="G23" s="12" t="s">
        <v>57</v>
      </c>
      <c r="H23" s="5" t="s">
        <v>64</v>
      </c>
      <c r="I23" s="2" t="s">
        <v>64</v>
      </c>
    </row>
    <row r="24" spans="1:9" x14ac:dyDescent="0.2">
      <c r="A24" s="83">
        <v>15</v>
      </c>
      <c r="B24" s="83"/>
      <c r="C24" s="6" t="s">
        <v>28</v>
      </c>
      <c r="D24" s="5" t="s">
        <v>62</v>
      </c>
      <c r="E24" s="5" t="s">
        <v>67</v>
      </c>
      <c r="F24" s="5" t="s">
        <v>64</v>
      </c>
      <c r="G24" s="12" t="s">
        <v>68</v>
      </c>
      <c r="H24" s="5" t="s">
        <v>64</v>
      </c>
      <c r="I24" s="2" t="s">
        <v>64</v>
      </c>
    </row>
    <row r="25" spans="1:9" x14ac:dyDescent="0.2">
      <c r="A25" s="83">
        <v>6</v>
      </c>
      <c r="B25" s="83"/>
      <c r="C25" s="6" t="s">
        <v>29</v>
      </c>
      <c r="D25" s="5" t="s">
        <v>24</v>
      </c>
      <c r="E25" s="5" t="s">
        <v>63</v>
      </c>
      <c r="F25" s="5" t="s">
        <v>64</v>
      </c>
      <c r="G25" s="12" t="s">
        <v>64</v>
      </c>
      <c r="H25" s="5" t="s">
        <v>64</v>
      </c>
      <c r="I25" s="2" t="s">
        <v>65</v>
      </c>
    </row>
    <row r="26" spans="1:9" x14ac:dyDescent="0.2">
      <c r="A26" s="83">
        <v>20</v>
      </c>
      <c r="B26" s="83"/>
      <c r="C26" s="6" t="s">
        <v>593</v>
      </c>
      <c r="D26" s="5" t="s">
        <v>24</v>
      </c>
      <c r="E26" s="5" t="s">
        <v>175</v>
      </c>
      <c r="F26" s="5" t="s">
        <v>76</v>
      </c>
      <c r="G26" s="12" t="s">
        <v>70</v>
      </c>
      <c r="H26" s="5" t="s">
        <v>64</v>
      </c>
      <c r="I26" s="2" t="s">
        <v>176</v>
      </c>
    </row>
    <row r="27" spans="1:9" x14ac:dyDescent="0.2">
      <c r="A27" s="83">
        <v>5</v>
      </c>
      <c r="B27" s="83"/>
      <c r="C27" s="6" t="s">
        <v>152</v>
      </c>
      <c r="D27" s="5" t="s">
        <v>72</v>
      </c>
      <c r="E27" s="5" t="s">
        <v>189</v>
      </c>
      <c r="F27" s="5" t="s">
        <v>76</v>
      </c>
      <c r="G27" s="12" t="s">
        <v>79</v>
      </c>
      <c r="H27" s="5" t="s">
        <v>64</v>
      </c>
      <c r="I27" s="13" t="s">
        <v>190</v>
      </c>
    </row>
    <row r="28" spans="1:9" x14ac:dyDescent="0.2">
      <c r="A28" s="83">
        <v>15</v>
      </c>
      <c r="B28" s="83"/>
      <c r="C28" s="6" t="s">
        <v>33</v>
      </c>
      <c r="D28" s="5" t="s">
        <v>72</v>
      </c>
      <c r="E28" s="5" t="s">
        <v>73</v>
      </c>
      <c r="F28" s="5" t="s">
        <v>91</v>
      </c>
      <c r="G28" s="12" t="s">
        <v>79</v>
      </c>
      <c r="H28" s="5" t="s">
        <v>64</v>
      </c>
      <c r="I28" s="2" t="s">
        <v>80</v>
      </c>
    </row>
    <row r="29" spans="1:9" x14ac:dyDescent="0.2">
      <c r="A29" s="83"/>
      <c r="B29" s="83">
        <v>2</v>
      </c>
      <c r="C29" s="6" t="s">
        <v>34</v>
      </c>
      <c r="D29" s="5" t="s">
        <v>62</v>
      </c>
      <c r="E29" s="5" t="s">
        <v>81</v>
      </c>
      <c r="F29" s="5" t="s">
        <v>82</v>
      </c>
      <c r="G29" s="12" t="s">
        <v>84</v>
      </c>
      <c r="H29" s="5" t="s">
        <v>64</v>
      </c>
      <c r="I29" s="2" t="s">
        <v>85</v>
      </c>
    </row>
    <row r="30" spans="1:9" x14ac:dyDescent="0.2">
      <c r="A30" s="83">
        <v>5</v>
      </c>
      <c r="B30" s="83"/>
      <c r="C30" s="6" t="s">
        <v>153</v>
      </c>
      <c r="D30" s="5" t="s">
        <v>62</v>
      </c>
      <c r="E30" s="5" t="s">
        <v>177</v>
      </c>
      <c r="F30" s="5" t="s">
        <v>76</v>
      </c>
      <c r="G30" s="12" t="s">
        <v>57</v>
      </c>
      <c r="H30" s="5" t="s">
        <v>64</v>
      </c>
      <c r="I30" s="2" t="s">
        <v>178</v>
      </c>
    </row>
    <row r="31" spans="1:9" x14ac:dyDescent="0.2">
      <c r="A31" s="83">
        <v>10</v>
      </c>
      <c r="B31" s="83"/>
      <c r="C31" s="6" t="s">
        <v>35</v>
      </c>
      <c r="D31" s="5" t="s">
        <v>62</v>
      </c>
      <c r="E31" s="5" t="s">
        <v>86</v>
      </c>
      <c r="F31" s="5" t="s">
        <v>711</v>
      </c>
      <c r="G31" s="12" t="s">
        <v>59</v>
      </c>
      <c r="H31" s="5" t="s">
        <v>58</v>
      </c>
      <c r="I31" s="2" t="s">
        <v>88</v>
      </c>
    </row>
    <row r="32" spans="1:9" x14ac:dyDescent="0.2">
      <c r="A32" s="83">
        <v>30</v>
      </c>
      <c r="B32" s="83"/>
      <c r="C32" s="6" t="s">
        <v>569</v>
      </c>
      <c r="D32" s="5" t="s">
        <v>62</v>
      </c>
      <c r="E32" s="5" t="s">
        <v>73</v>
      </c>
      <c r="F32" s="5" t="s">
        <v>218</v>
      </c>
      <c r="G32" s="12" t="s">
        <v>96</v>
      </c>
      <c r="H32" s="5" t="s">
        <v>64</v>
      </c>
      <c r="I32" s="1" t="s">
        <v>97</v>
      </c>
    </row>
    <row r="33" spans="1:9" x14ac:dyDescent="0.2">
      <c r="A33" s="83"/>
      <c r="B33" s="83">
        <v>2</v>
      </c>
      <c r="C33" s="6" t="s">
        <v>36</v>
      </c>
      <c r="D33" s="5" t="s">
        <v>62</v>
      </c>
      <c r="E33" s="5" t="s">
        <v>90</v>
      </c>
      <c r="F33" s="5" t="s">
        <v>83</v>
      </c>
      <c r="G33" s="12" t="s">
        <v>94</v>
      </c>
      <c r="H33" s="5" t="s">
        <v>64</v>
      </c>
      <c r="I33" s="2" t="s">
        <v>95</v>
      </c>
    </row>
    <row r="34" spans="1:9" x14ac:dyDescent="0.2">
      <c r="A34" s="83"/>
      <c r="B34" s="83">
        <v>2</v>
      </c>
      <c r="C34" s="6" t="s">
        <v>154</v>
      </c>
      <c r="D34" s="5" t="s">
        <v>62</v>
      </c>
      <c r="E34" s="5" t="s">
        <v>179</v>
      </c>
      <c r="F34" s="5" t="s">
        <v>423</v>
      </c>
      <c r="G34" s="12" t="s">
        <v>180</v>
      </c>
      <c r="H34" s="5" t="s">
        <v>64</v>
      </c>
      <c r="I34" s="2" t="s">
        <v>424</v>
      </c>
    </row>
    <row r="35" spans="1:9" x14ac:dyDescent="0.2">
      <c r="A35" s="83">
        <v>5</v>
      </c>
      <c r="B35" s="83"/>
      <c r="C35" s="6" t="s">
        <v>155</v>
      </c>
      <c r="D35" s="5" t="s">
        <v>72</v>
      </c>
      <c r="E35" s="5" t="s">
        <v>73</v>
      </c>
      <c r="F35" s="5" t="s">
        <v>195</v>
      </c>
      <c r="G35" s="12" t="s">
        <v>70</v>
      </c>
      <c r="H35" s="5" t="s">
        <v>64</v>
      </c>
      <c r="I35" s="1" t="s">
        <v>191</v>
      </c>
    </row>
    <row r="36" spans="1:9" x14ac:dyDescent="0.2">
      <c r="A36" s="83">
        <v>20</v>
      </c>
      <c r="B36" s="83"/>
      <c r="C36" s="6" t="s">
        <v>594</v>
      </c>
      <c r="D36" s="5" t="s">
        <v>62</v>
      </c>
      <c r="E36" s="5" t="s">
        <v>177</v>
      </c>
      <c r="F36" s="5" t="s">
        <v>194</v>
      </c>
      <c r="G36" s="12" t="s">
        <v>193</v>
      </c>
      <c r="H36" s="5" t="s">
        <v>64</v>
      </c>
      <c r="I36" s="2" t="s">
        <v>192</v>
      </c>
    </row>
    <row r="37" spans="1:9" x14ac:dyDescent="0.2">
      <c r="A37" s="83">
        <v>0</v>
      </c>
      <c r="B37" s="83"/>
      <c r="C37" s="6" t="s">
        <v>104</v>
      </c>
      <c r="D37" s="5" t="s">
        <v>105</v>
      </c>
      <c r="E37" s="5" t="s">
        <v>9</v>
      </c>
      <c r="F37" s="5" t="s">
        <v>106</v>
      </c>
      <c r="G37" s="12" t="s">
        <v>64</v>
      </c>
      <c r="H37" s="5" t="s">
        <v>64</v>
      </c>
      <c r="I37" s="2" t="s">
        <v>107</v>
      </c>
    </row>
    <row r="38" spans="1:9" x14ac:dyDescent="0.2">
      <c r="A38" s="83">
        <v>1</v>
      </c>
      <c r="B38" s="83"/>
      <c r="C38" s="6" t="s">
        <v>37</v>
      </c>
      <c r="D38" s="5" t="s">
        <v>24</v>
      </c>
      <c r="E38" s="5" t="s">
        <v>9</v>
      </c>
      <c r="F38" s="5" t="s">
        <v>108</v>
      </c>
      <c r="G38" s="12" t="s">
        <v>64</v>
      </c>
      <c r="H38" s="5" t="s">
        <v>64</v>
      </c>
      <c r="I38" s="2" t="s">
        <v>109</v>
      </c>
    </row>
    <row r="39" spans="1:9" x14ac:dyDescent="0.2">
      <c r="A39" s="83">
        <v>2</v>
      </c>
      <c r="B39" s="83"/>
      <c r="C39" s="6" t="s">
        <v>38</v>
      </c>
      <c r="D39" s="5" t="s">
        <v>62</v>
      </c>
      <c r="E39" s="5" t="s">
        <v>9</v>
      </c>
      <c r="F39" s="5" t="s">
        <v>64</v>
      </c>
      <c r="G39" s="12" t="s">
        <v>110</v>
      </c>
      <c r="H39" s="5" t="s">
        <v>64</v>
      </c>
      <c r="I39" s="2" t="s">
        <v>119</v>
      </c>
    </row>
    <row r="40" spans="1:9" x14ac:dyDescent="0.2">
      <c r="A40" s="83">
        <v>3</v>
      </c>
      <c r="B40" s="83"/>
      <c r="C40" s="6" t="s">
        <v>39</v>
      </c>
      <c r="D40" s="5" t="s">
        <v>24</v>
      </c>
      <c r="E40" s="5" t="s">
        <v>9</v>
      </c>
      <c r="F40" s="5" t="s">
        <v>64</v>
      </c>
      <c r="G40" s="12" t="s">
        <v>64</v>
      </c>
      <c r="H40" s="5" t="s">
        <v>64</v>
      </c>
      <c r="I40" s="2" t="s">
        <v>64</v>
      </c>
    </row>
    <row r="41" spans="1:9" x14ac:dyDescent="0.2">
      <c r="A41" s="83">
        <v>4</v>
      </c>
      <c r="B41" s="83"/>
      <c r="C41" s="6" t="s">
        <v>40</v>
      </c>
      <c r="D41" s="5" t="s">
        <v>24</v>
      </c>
      <c r="E41" s="5" t="s">
        <v>9</v>
      </c>
      <c r="F41" s="5" t="s">
        <v>64</v>
      </c>
      <c r="G41" s="12" t="s">
        <v>112</v>
      </c>
      <c r="H41" s="5" t="s">
        <v>64</v>
      </c>
      <c r="I41" s="2" t="s">
        <v>64</v>
      </c>
    </row>
    <row r="42" spans="1:9" x14ac:dyDescent="0.2">
      <c r="A42" s="83">
        <v>5</v>
      </c>
      <c r="B42" s="83"/>
      <c r="C42" s="6" t="s">
        <v>181</v>
      </c>
      <c r="D42" s="5" t="s">
        <v>24</v>
      </c>
      <c r="E42" s="5" t="s">
        <v>9</v>
      </c>
      <c r="F42" s="5" t="s">
        <v>182</v>
      </c>
      <c r="G42" s="12" t="s">
        <v>64</v>
      </c>
      <c r="H42" s="5" t="s">
        <v>64</v>
      </c>
      <c r="I42" s="2" t="s">
        <v>183</v>
      </c>
    </row>
    <row r="43" spans="1:9" x14ac:dyDescent="0.2">
      <c r="A43" s="83">
        <v>7</v>
      </c>
      <c r="B43" s="83"/>
      <c r="C43" s="6" t="s">
        <v>41</v>
      </c>
      <c r="D43" s="5" t="s">
        <v>62</v>
      </c>
      <c r="E43" s="5" t="s">
        <v>9</v>
      </c>
      <c r="F43" s="5" t="s">
        <v>113</v>
      </c>
      <c r="G43" s="12" t="s">
        <v>110</v>
      </c>
      <c r="H43" s="5" t="s">
        <v>64</v>
      </c>
      <c r="I43" s="2" t="s">
        <v>118</v>
      </c>
    </row>
    <row r="44" spans="1:9" x14ac:dyDescent="0.2">
      <c r="A44" s="83">
        <v>10</v>
      </c>
      <c r="B44" s="83"/>
      <c r="C44" s="6" t="s">
        <v>42</v>
      </c>
      <c r="D44" s="5" t="s">
        <v>62</v>
      </c>
      <c r="E44" s="5" t="s">
        <v>9</v>
      </c>
      <c r="F44" s="5" t="s">
        <v>114</v>
      </c>
      <c r="G44" s="12" t="s">
        <v>94</v>
      </c>
      <c r="H44" s="5" t="s">
        <v>64</v>
      </c>
      <c r="I44" s="1" t="s">
        <v>115</v>
      </c>
    </row>
    <row r="45" spans="1:9" x14ac:dyDescent="0.2">
      <c r="A45" s="83">
        <v>12</v>
      </c>
      <c r="B45" s="83"/>
      <c r="C45" s="6" t="s">
        <v>43</v>
      </c>
      <c r="D45" s="5" t="s">
        <v>62</v>
      </c>
      <c r="E45" s="5" t="s">
        <v>9</v>
      </c>
      <c r="F45" s="5" t="s">
        <v>116</v>
      </c>
      <c r="G45" s="12" t="s">
        <v>101</v>
      </c>
      <c r="H45" s="5" t="s">
        <v>64</v>
      </c>
      <c r="I45" s="2" t="s">
        <v>117</v>
      </c>
    </row>
    <row r="46" spans="1:9" x14ac:dyDescent="0.2">
      <c r="A46" s="83">
        <v>35</v>
      </c>
      <c r="B46" s="83"/>
      <c r="C46" s="6" t="s">
        <v>676</v>
      </c>
      <c r="D46" s="5" t="s">
        <v>62</v>
      </c>
      <c r="E46" s="5" t="s">
        <v>9</v>
      </c>
      <c r="F46" s="5" t="s">
        <v>196</v>
      </c>
      <c r="G46" s="12" t="s">
        <v>180</v>
      </c>
      <c r="H46" s="5" t="s">
        <v>58</v>
      </c>
      <c r="I46" s="2" t="s">
        <v>64</v>
      </c>
    </row>
    <row r="47" spans="1:9" x14ac:dyDescent="0.2">
      <c r="A47" s="83">
        <v>15</v>
      </c>
      <c r="B47" s="83"/>
      <c r="C47" s="6" t="s">
        <v>595</v>
      </c>
      <c r="D47" s="5" t="s">
        <v>24</v>
      </c>
      <c r="E47" s="5" t="s">
        <v>9</v>
      </c>
      <c r="F47" s="5" t="s">
        <v>184</v>
      </c>
      <c r="G47" s="12" t="s">
        <v>64</v>
      </c>
      <c r="H47" s="5" t="s">
        <v>64</v>
      </c>
      <c r="I47" s="2" t="s">
        <v>185</v>
      </c>
    </row>
    <row r="48" spans="1:9" x14ac:dyDescent="0.2">
      <c r="A48" s="83">
        <v>15</v>
      </c>
      <c r="B48" s="83"/>
      <c r="C48" s="6" t="s">
        <v>46</v>
      </c>
      <c r="D48" s="5" t="s">
        <v>125</v>
      </c>
      <c r="E48" s="5" t="s">
        <v>126</v>
      </c>
      <c r="F48" s="5" t="s">
        <v>124</v>
      </c>
      <c r="G48" s="12" t="s">
        <v>64</v>
      </c>
      <c r="H48" s="5" t="s">
        <v>64</v>
      </c>
      <c r="I48" s="2" t="s">
        <v>64</v>
      </c>
    </row>
    <row r="49" spans="1:9" x14ac:dyDescent="0.2">
      <c r="A49" s="83">
        <v>40</v>
      </c>
      <c r="B49" s="83"/>
      <c r="C49" s="6" t="s">
        <v>47</v>
      </c>
      <c r="D49" s="5" t="s">
        <v>125</v>
      </c>
      <c r="E49" s="5" t="s">
        <v>126</v>
      </c>
      <c r="F49" s="5" t="s">
        <v>127</v>
      </c>
      <c r="G49" s="12" t="s">
        <v>64</v>
      </c>
      <c r="H49" s="5" t="s">
        <v>58</v>
      </c>
      <c r="I49" s="2" t="s">
        <v>64</v>
      </c>
    </row>
    <row r="50" spans="1:9" x14ac:dyDescent="0.2">
      <c r="A50" s="83">
        <v>15</v>
      </c>
      <c r="B50" s="83"/>
      <c r="C50" s="6" t="s">
        <v>48</v>
      </c>
      <c r="D50" s="5" t="s">
        <v>24</v>
      </c>
      <c r="E50" s="5" t="s">
        <v>126</v>
      </c>
      <c r="F50" s="5" t="s">
        <v>124</v>
      </c>
      <c r="G50" s="12" t="s">
        <v>64</v>
      </c>
      <c r="H50" s="5" t="s">
        <v>64</v>
      </c>
      <c r="I50" s="2" t="s">
        <v>64</v>
      </c>
    </row>
    <row r="51" spans="1:9" x14ac:dyDescent="0.2">
      <c r="A51" s="83"/>
      <c r="B51" s="83">
        <v>2</v>
      </c>
      <c r="C51" s="6" t="s">
        <v>167</v>
      </c>
      <c r="D51" s="5" t="s">
        <v>24</v>
      </c>
      <c r="E51" s="5" t="s">
        <v>126</v>
      </c>
      <c r="F51" s="5" t="s">
        <v>186</v>
      </c>
      <c r="G51" s="12" t="s">
        <v>64</v>
      </c>
      <c r="H51" s="5" t="s">
        <v>58</v>
      </c>
      <c r="I51" s="2" t="s">
        <v>187</v>
      </c>
    </row>
    <row r="52" spans="1:9" x14ac:dyDescent="0.2">
      <c r="A52" s="83">
        <v>7</v>
      </c>
      <c r="B52" s="83"/>
      <c r="C52" s="6" t="s">
        <v>168</v>
      </c>
      <c r="D52" s="5" t="s">
        <v>140</v>
      </c>
      <c r="E52" s="5" t="s">
        <v>126</v>
      </c>
      <c r="F52" s="5" t="s">
        <v>235</v>
      </c>
      <c r="G52" s="12" t="s">
        <v>64</v>
      </c>
      <c r="H52" s="5" t="s">
        <v>64</v>
      </c>
      <c r="I52" s="1" t="s">
        <v>236</v>
      </c>
    </row>
    <row r="53" spans="1:9" x14ac:dyDescent="0.2">
      <c r="A53" s="83">
        <v>5</v>
      </c>
      <c r="B53" s="83"/>
      <c r="C53" s="6" t="s">
        <v>50</v>
      </c>
      <c r="D53" s="5" t="s">
        <v>132</v>
      </c>
      <c r="E53" s="5" t="s">
        <v>126</v>
      </c>
      <c r="F53" s="5" t="s">
        <v>130</v>
      </c>
      <c r="G53" s="12" t="s">
        <v>64</v>
      </c>
      <c r="H53" s="5" t="s">
        <v>64</v>
      </c>
      <c r="I53" s="2" t="s">
        <v>131</v>
      </c>
    </row>
    <row r="54" spans="1:9" x14ac:dyDescent="0.2">
      <c r="A54" s="83">
        <v>15</v>
      </c>
      <c r="B54" s="83"/>
      <c r="C54" s="6" t="s">
        <v>169</v>
      </c>
      <c r="D54" s="5" t="s">
        <v>132</v>
      </c>
      <c r="E54" s="5" t="s">
        <v>126</v>
      </c>
      <c r="F54" s="5" t="s">
        <v>150</v>
      </c>
      <c r="G54" s="12" t="s">
        <v>61</v>
      </c>
      <c r="H54" s="5" t="s">
        <v>111</v>
      </c>
      <c r="I54" s="2" t="s">
        <v>237</v>
      </c>
    </row>
    <row r="55" spans="1:9" x14ac:dyDescent="0.2">
      <c r="A55" s="83"/>
      <c r="B55" s="83">
        <v>2</v>
      </c>
      <c r="C55" s="6" t="s">
        <v>170</v>
      </c>
      <c r="D55" s="5" t="s">
        <v>132</v>
      </c>
      <c r="E55" s="5" t="s">
        <v>328</v>
      </c>
      <c r="F55" s="5" t="s">
        <v>238</v>
      </c>
      <c r="G55" s="12" t="s">
        <v>64</v>
      </c>
      <c r="H55" s="5" t="s">
        <v>58</v>
      </c>
      <c r="I55" s="1" t="s">
        <v>239</v>
      </c>
    </row>
    <row r="56" spans="1:9" x14ac:dyDescent="0.2">
      <c r="A56" s="83"/>
      <c r="B56" s="83">
        <v>1</v>
      </c>
      <c r="C56" s="6" t="s">
        <v>575</v>
      </c>
      <c r="D56" s="5" t="s">
        <v>24</v>
      </c>
      <c r="E56" s="5" t="s">
        <v>126</v>
      </c>
      <c r="F56" s="5" t="s">
        <v>142</v>
      </c>
      <c r="G56" s="12" t="s">
        <v>64</v>
      </c>
      <c r="H56" s="5" t="s">
        <v>64</v>
      </c>
      <c r="I56" s="2" t="s">
        <v>143</v>
      </c>
    </row>
    <row r="57" spans="1:9" x14ac:dyDescent="0.2">
      <c r="A57" s="83">
        <v>5</v>
      </c>
      <c r="B57" s="83"/>
      <c r="C57" s="6" t="s">
        <v>171</v>
      </c>
      <c r="D57" s="5" t="s">
        <v>132</v>
      </c>
      <c r="E57" s="5" t="s">
        <v>126</v>
      </c>
      <c r="F57" s="5" t="s">
        <v>240</v>
      </c>
      <c r="G57" s="12" t="s">
        <v>64</v>
      </c>
      <c r="H57" s="5" t="s">
        <v>64</v>
      </c>
      <c r="I57" s="1" t="s">
        <v>241</v>
      </c>
    </row>
    <row r="58" spans="1:9" x14ac:dyDescent="0.2">
      <c r="A58" s="83"/>
      <c r="B58" s="83">
        <v>2</v>
      </c>
      <c r="C58" s="6" t="s">
        <v>256</v>
      </c>
      <c r="D58" s="5" t="s">
        <v>132</v>
      </c>
      <c r="E58" s="5" t="s">
        <v>273</v>
      </c>
      <c r="F58" s="5" t="s">
        <v>274</v>
      </c>
      <c r="G58" s="12" t="s">
        <v>64</v>
      </c>
      <c r="H58" s="5" t="s">
        <v>64</v>
      </c>
      <c r="I58" s="2" t="s">
        <v>275</v>
      </c>
    </row>
    <row r="59" spans="1:9" x14ac:dyDescent="0.2">
      <c r="A59" s="83">
        <v>15</v>
      </c>
      <c r="B59" s="83"/>
      <c r="C59" s="6" t="s">
        <v>576</v>
      </c>
      <c r="D59" s="5" t="s">
        <v>24</v>
      </c>
      <c r="E59" s="5" t="s">
        <v>126</v>
      </c>
      <c r="F59" s="5" t="s">
        <v>144</v>
      </c>
      <c r="G59" s="12" t="s">
        <v>64</v>
      </c>
      <c r="H59" s="5" t="s">
        <v>596</v>
      </c>
      <c r="I59" s="2" t="s">
        <v>145</v>
      </c>
    </row>
    <row r="60" spans="1:9" x14ac:dyDescent="0.2">
      <c r="A60" s="83">
        <v>15</v>
      </c>
      <c r="B60" s="83"/>
      <c r="C60" s="6" t="s">
        <v>574</v>
      </c>
      <c r="D60" s="5" t="s">
        <v>132</v>
      </c>
      <c r="E60" s="5" t="s">
        <v>328</v>
      </c>
      <c r="F60" s="5" t="s">
        <v>329</v>
      </c>
      <c r="G60" s="12" t="s">
        <v>61</v>
      </c>
      <c r="H60" s="5" t="s">
        <v>64</v>
      </c>
      <c r="I60" s="2" t="s">
        <v>136</v>
      </c>
    </row>
    <row r="61" spans="1:9" x14ac:dyDescent="0.2">
      <c r="A61" s="83">
        <v>20</v>
      </c>
      <c r="B61" s="83"/>
      <c r="C61" s="6" t="s">
        <v>677</v>
      </c>
      <c r="D61" s="5" t="s">
        <v>132</v>
      </c>
      <c r="E61" s="5" t="s">
        <v>328</v>
      </c>
      <c r="F61" s="5" t="s">
        <v>272</v>
      </c>
      <c r="G61" s="12" t="s">
        <v>61</v>
      </c>
      <c r="H61" s="5" t="s">
        <v>64</v>
      </c>
      <c r="I61" s="2" t="s">
        <v>271</v>
      </c>
    </row>
    <row r="62" spans="1:9" x14ac:dyDescent="0.2">
      <c r="A62" s="83">
        <v>3</v>
      </c>
      <c r="B62" s="83"/>
      <c r="C62" s="6" t="s">
        <v>678</v>
      </c>
      <c r="D62" s="5" t="s">
        <v>132</v>
      </c>
      <c r="E62" s="5" t="s">
        <v>126</v>
      </c>
      <c r="F62" s="5" t="s">
        <v>146</v>
      </c>
      <c r="G62" s="12" t="s">
        <v>64</v>
      </c>
      <c r="H62" s="5" t="s">
        <v>64</v>
      </c>
      <c r="I62" s="2" t="s">
        <v>147</v>
      </c>
    </row>
    <row r="63" spans="1:9" x14ac:dyDescent="0.2">
      <c r="A63" s="83"/>
      <c r="B63" s="83">
        <v>2</v>
      </c>
      <c r="C63" s="6" t="s">
        <v>597</v>
      </c>
      <c r="D63" s="5" t="s">
        <v>72</v>
      </c>
      <c r="E63" s="5" t="s">
        <v>73</v>
      </c>
      <c r="F63" s="5" t="s">
        <v>310</v>
      </c>
      <c r="G63" s="12" t="s">
        <v>74</v>
      </c>
      <c r="H63" s="5" t="s">
        <v>64</v>
      </c>
      <c r="I63" s="2" t="s">
        <v>311</v>
      </c>
    </row>
    <row r="64" spans="1:9" x14ac:dyDescent="0.2">
      <c r="A64" s="83"/>
      <c r="B64" s="83">
        <v>2</v>
      </c>
      <c r="C64" s="6" t="s">
        <v>586</v>
      </c>
      <c r="D64" s="5" t="s">
        <v>62</v>
      </c>
      <c r="E64" s="5" t="s">
        <v>90</v>
      </c>
      <c r="F64" s="5" t="s">
        <v>305</v>
      </c>
      <c r="G64" s="12" t="s">
        <v>61</v>
      </c>
      <c r="H64" s="5" t="s">
        <v>64</v>
      </c>
      <c r="I64" s="2" t="s">
        <v>306</v>
      </c>
    </row>
    <row r="65" spans="1:9" x14ac:dyDescent="0.2">
      <c r="A65" s="83"/>
      <c r="B65" s="83">
        <v>4</v>
      </c>
      <c r="C65" s="6" t="s">
        <v>598</v>
      </c>
      <c r="D65" s="5" t="s">
        <v>24</v>
      </c>
      <c r="E65" s="5" t="s">
        <v>9</v>
      </c>
      <c r="F65" s="5" t="s">
        <v>340</v>
      </c>
      <c r="G65" s="12" t="s">
        <v>64</v>
      </c>
      <c r="H65" s="5" t="s">
        <v>58</v>
      </c>
      <c r="I65" s="2" t="s">
        <v>341</v>
      </c>
    </row>
    <row r="66" spans="1:9" x14ac:dyDescent="0.2">
      <c r="A66" s="83"/>
      <c r="B66" s="83">
        <v>9</v>
      </c>
      <c r="C66" s="6" t="s">
        <v>599</v>
      </c>
      <c r="D66" s="5" t="s">
        <v>132</v>
      </c>
      <c r="E66" s="5" t="s">
        <v>86</v>
      </c>
      <c r="F66" s="5" t="s">
        <v>350</v>
      </c>
      <c r="G66" s="12" t="s">
        <v>348</v>
      </c>
      <c r="H66" s="5" t="s">
        <v>64</v>
      </c>
      <c r="I66" s="2" t="s">
        <v>349</v>
      </c>
    </row>
    <row r="67" spans="1:9" x14ac:dyDescent="0.2">
      <c r="C67" s="6" t="s">
        <v>1000</v>
      </c>
      <c r="D67" s="5" t="s">
        <v>24</v>
      </c>
      <c r="E67" s="5" t="s">
        <v>9</v>
      </c>
      <c r="F67" s="5" t="s">
        <v>64</v>
      </c>
      <c r="G67" s="12" t="s">
        <v>64</v>
      </c>
      <c r="H67" s="5" t="s">
        <v>1001</v>
      </c>
      <c r="I67" s="2" t="s">
        <v>1002</v>
      </c>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25C2D-A83E-4744-A56E-28E71513CC65}">
  <sheetPr>
    <tabColor rgb="FFF76C03"/>
  </sheetPr>
  <dimension ref="A1:AC73"/>
  <sheetViews>
    <sheetView zoomScaleNormal="100" workbookViewId="0">
      <pane ySplit="1" topLeftCell="A9" activePane="bottomLeft" state="frozen"/>
      <selection activeCell="C11" sqref="C11"/>
      <selection pane="bottomLeft" activeCell="R11" sqref="R11"/>
    </sheetView>
  </sheetViews>
  <sheetFormatPr defaultColWidth="9.140625" defaultRowHeight="12.75" x14ac:dyDescent="0.2"/>
  <cols>
    <col min="1" max="2" width="9.140625" style="113"/>
    <col min="3" max="3" width="39" style="105" customWidth="1"/>
    <col min="4" max="4" width="20.5703125" style="109" customWidth="1"/>
    <col min="5" max="6" width="9.140625" style="179" customWidth="1"/>
    <col min="7" max="7" width="9.140625" style="259" customWidth="1"/>
    <col min="8" max="8" width="9.140625" style="109" customWidth="1"/>
    <col min="9" max="9" width="54.5703125" style="112" customWidth="1"/>
    <col min="10" max="10" width="78.85546875" style="114" customWidth="1"/>
    <col min="11" max="11" width="34.140625" style="108" bestFit="1" customWidth="1"/>
    <col min="12" max="12" width="34.140625" style="108" customWidth="1"/>
    <col min="13" max="13" width="28.28515625" style="109" customWidth="1"/>
    <col min="14" max="16384" width="9.140625" style="109"/>
  </cols>
  <sheetData>
    <row r="1" spans="1:29" s="106" customFormat="1" ht="15" x14ac:dyDescent="0.2">
      <c r="A1" s="132" t="s">
        <v>2</v>
      </c>
      <c r="B1" s="132" t="s">
        <v>3</v>
      </c>
      <c r="C1" s="130" t="s">
        <v>799</v>
      </c>
      <c r="D1" s="130" t="s">
        <v>800</v>
      </c>
      <c r="E1" s="131" t="s">
        <v>8</v>
      </c>
      <c r="F1" s="131" t="s">
        <v>9</v>
      </c>
      <c r="G1" s="131" t="s">
        <v>125</v>
      </c>
      <c r="H1" s="130" t="s">
        <v>801</v>
      </c>
      <c r="I1" s="133" t="s">
        <v>21</v>
      </c>
      <c r="J1" s="134" t="s">
        <v>15</v>
      </c>
      <c r="K1" s="130" t="s">
        <v>6</v>
      </c>
      <c r="L1" s="130" t="s">
        <v>55</v>
      </c>
      <c r="M1" s="138" t="s">
        <v>837</v>
      </c>
      <c r="N1" s="183" t="s">
        <v>5</v>
      </c>
    </row>
    <row r="2" spans="1:29" s="106" customFormat="1" ht="76.5" x14ac:dyDescent="0.2">
      <c r="A2" s="107">
        <v>70</v>
      </c>
      <c r="B2" s="107"/>
      <c r="C2" s="140" t="s">
        <v>870</v>
      </c>
      <c r="D2" s="115" t="s">
        <v>802</v>
      </c>
      <c r="E2" s="116" t="s">
        <v>805</v>
      </c>
      <c r="F2" s="116" t="s">
        <v>805</v>
      </c>
      <c r="G2" s="259">
        <v>0</v>
      </c>
      <c r="H2" s="108" t="s">
        <v>803</v>
      </c>
      <c r="I2" s="112" t="s">
        <v>871</v>
      </c>
      <c r="J2" s="114" t="s">
        <v>872</v>
      </c>
      <c r="K2" s="108" t="s">
        <v>873</v>
      </c>
      <c r="L2" s="108"/>
      <c r="M2" s="109" t="s">
        <v>971</v>
      </c>
      <c r="N2" s="106" t="str">
        <f>IF(AND(K2&lt;&gt;"", ISNUMBER(SEARCH("ELITE", K2))), "Elite", IF(K2&lt;&gt;"", "Troop", ""))</f>
        <v>Elite</v>
      </c>
      <c r="AB2" s="106" t="str" cm="1">
        <f t="array" ref="AB2:AB4">INDEX(_xlfn._xlws.FILTER('Sultanate Troops'!$C$2:$C$895, 'Sultanate Troops'!$N$2:$N$895="Elite"), 0)</f>
        <v>Yuzbasi Captain (1)
--
Your warband must include a Yüzbaşı Captain when it is created.</v>
      </c>
      <c r="AC2" s="106" t="str" cm="1">
        <f t="array" ref="AC2:AC7">INDEX(_xlfn._xlws.FILTER('Sultanate Troops'!$C$2:$C$895, 'Sultanate Troops'!$N$2:$N$895="Troop"), 0)</f>
        <v>Azebs</v>
      </c>
    </row>
    <row r="3" spans="1:29" s="106" customFormat="1" ht="63.75" x14ac:dyDescent="0.2">
      <c r="A3" s="121">
        <v>55</v>
      </c>
      <c r="B3" s="121"/>
      <c r="C3" s="122" t="s">
        <v>453</v>
      </c>
      <c r="D3" s="123" t="s">
        <v>802</v>
      </c>
      <c r="E3" s="124" t="s">
        <v>805</v>
      </c>
      <c r="F3" s="124" t="s">
        <v>808</v>
      </c>
      <c r="G3" s="124">
        <v>0</v>
      </c>
      <c r="H3" s="125" t="s">
        <v>803</v>
      </c>
      <c r="I3" s="126" t="s">
        <v>874</v>
      </c>
      <c r="J3" s="127" t="s">
        <v>875</v>
      </c>
      <c r="K3" s="125" t="s">
        <v>876</v>
      </c>
      <c r="L3" s="125"/>
      <c r="M3" s="139" t="s">
        <v>971</v>
      </c>
      <c r="N3" s="106" t="str">
        <f t="shared" ref="N3:N17" si="0">IF(AND(K3&lt;&gt;"", ISNUMBER(SEARCH("ELITE", K3))), "Elite", IF(K3&lt;&gt;"", "Troop", ""))</f>
        <v>Elite</v>
      </c>
      <c r="AB3" s="106" t="str">
        <v>Jabirean Alchemist (0-1)</v>
      </c>
      <c r="AC3" s="106" t="str">
        <v>Sultanate Sappers (0-2)</v>
      </c>
    </row>
    <row r="4" spans="1:29" ht="191.25" x14ac:dyDescent="0.2">
      <c r="A4" s="107">
        <v>85</v>
      </c>
      <c r="B4" s="107"/>
      <c r="C4" s="106" t="s">
        <v>454</v>
      </c>
      <c r="D4" s="115" t="s">
        <v>802</v>
      </c>
      <c r="E4" s="116" t="s">
        <v>808</v>
      </c>
      <c r="F4" s="116" t="s">
        <v>805</v>
      </c>
      <c r="G4" s="259">
        <v>0</v>
      </c>
      <c r="H4" s="108" t="s">
        <v>803</v>
      </c>
      <c r="I4" s="177" t="s">
        <v>877</v>
      </c>
      <c r="J4" s="114" t="s">
        <v>878</v>
      </c>
      <c r="K4" s="108" t="s">
        <v>879</v>
      </c>
      <c r="M4" s="109" t="s">
        <v>971</v>
      </c>
      <c r="N4" s="106" t="str">
        <f t="shared" si="0"/>
        <v>Elite</v>
      </c>
      <c r="AB4" s="109" t="str">
        <v>Sultanate Assassin (0-1)</v>
      </c>
      <c r="AC4" s="109" t="str">
        <v>Lions of Jabir (0-2)</v>
      </c>
    </row>
    <row r="5" spans="1:29" ht="127.5" x14ac:dyDescent="0.2">
      <c r="A5" s="121">
        <v>25</v>
      </c>
      <c r="B5" s="121"/>
      <c r="C5" s="122" t="s">
        <v>451</v>
      </c>
      <c r="D5" s="123" t="s">
        <v>802</v>
      </c>
      <c r="E5" s="124" t="s">
        <v>979</v>
      </c>
      <c r="F5" s="124" t="s">
        <v>826</v>
      </c>
      <c r="G5" s="260">
        <v>0</v>
      </c>
      <c r="H5" s="125" t="s">
        <v>816</v>
      </c>
      <c r="I5" s="126" t="s">
        <v>880</v>
      </c>
      <c r="J5" s="178" t="s">
        <v>64</v>
      </c>
      <c r="K5" s="125" t="s">
        <v>881</v>
      </c>
      <c r="L5" s="125"/>
      <c r="M5" s="139" t="s">
        <v>971</v>
      </c>
      <c r="N5" s="106" t="str">
        <f t="shared" si="0"/>
        <v>Troop</v>
      </c>
      <c r="AC5" s="109" t="str">
        <v>Janissaries (0-6)</v>
      </c>
    </row>
    <row r="6" spans="1:29" ht="191.25" x14ac:dyDescent="0.2">
      <c r="A6" s="107">
        <v>50</v>
      </c>
      <c r="B6" s="107"/>
      <c r="C6" s="106" t="s">
        <v>452</v>
      </c>
      <c r="D6" s="109" t="s">
        <v>802</v>
      </c>
      <c r="E6" s="179" t="s">
        <v>808</v>
      </c>
      <c r="F6" s="179" t="s">
        <v>979</v>
      </c>
      <c r="G6" s="259">
        <v>0</v>
      </c>
      <c r="H6" s="109" t="s">
        <v>816</v>
      </c>
      <c r="I6" s="112" t="s">
        <v>882</v>
      </c>
      <c r="J6" s="118" t="s">
        <v>883</v>
      </c>
      <c r="K6" s="108" t="s">
        <v>881</v>
      </c>
      <c r="M6" s="109" t="s">
        <v>971</v>
      </c>
      <c r="N6" s="106" t="str">
        <f t="shared" si="0"/>
        <v>Troop</v>
      </c>
      <c r="AC6" s="109" t="str">
        <v>Brazen Bull (0-1)</v>
      </c>
    </row>
    <row r="7" spans="1:29" ht="89.25" x14ac:dyDescent="0.2">
      <c r="A7" s="121">
        <v>60</v>
      </c>
      <c r="B7" s="121"/>
      <c r="C7" s="122" t="s">
        <v>455</v>
      </c>
      <c r="D7" s="180" t="s">
        <v>821</v>
      </c>
      <c r="E7" s="181" t="s">
        <v>860</v>
      </c>
      <c r="F7" s="181" t="s">
        <v>808</v>
      </c>
      <c r="G7" s="260">
        <v>0</v>
      </c>
      <c r="H7" s="180" t="s">
        <v>884</v>
      </c>
      <c r="I7" s="126" t="s">
        <v>885</v>
      </c>
      <c r="J7" s="127" t="s">
        <v>886</v>
      </c>
      <c r="K7" s="125" t="s">
        <v>881</v>
      </c>
      <c r="L7" s="125"/>
      <c r="M7" s="139" t="s">
        <v>971</v>
      </c>
      <c r="N7" s="106" t="str">
        <f t="shared" si="0"/>
        <v>Troop</v>
      </c>
      <c r="AC7" s="109" t="str">
        <v>Mamluk Faris (0-1)</v>
      </c>
    </row>
    <row r="8" spans="1:29" ht="38.25" x14ac:dyDescent="0.2">
      <c r="A8" s="107">
        <v>55</v>
      </c>
      <c r="B8" s="107"/>
      <c r="C8" s="106" t="s">
        <v>456</v>
      </c>
      <c r="D8" s="109" t="s">
        <v>802</v>
      </c>
      <c r="E8" s="179" t="s">
        <v>808</v>
      </c>
      <c r="F8" s="179" t="s">
        <v>808</v>
      </c>
      <c r="G8" s="259">
        <v>0</v>
      </c>
      <c r="H8" s="109" t="s">
        <v>803</v>
      </c>
      <c r="I8" s="112" t="s">
        <v>887</v>
      </c>
      <c r="J8" s="114" t="s">
        <v>888</v>
      </c>
      <c r="K8" s="108" t="s">
        <v>889</v>
      </c>
      <c r="M8" s="109" t="s">
        <v>971</v>
      </c>
      <c r="N8" s="106" t="str">
        <f t="shared" si="0"/>
        <v>Troop</v>
      </c>
    </row>
    <row r="9" spans="1:29" ht="153" x14ac:dyDescent="0.2">
      <c r="A9" s="121">
        <v>100</v>
      </c>
      <c r="B9" s="121"/>
      <c r="C9" s="122" t="s">
        <v>457</v>
      </c>
      <c r="D9" s="180" t="s">
        <v>802</v>
      </c>
      <c r="E9" s="181" t="s">
        <v>979</v>
      </c>
      <c r="F9" s="181" t="s">
        <v>805</v>
      </c>
      <c r="G9" s="260">
        <v>0</v>
      </c>
      <c r="H9" s="180" t="s">
        <v>865</v>
      </c>
      <c r="I9" s="126" t="s">
        <v>890</v>
      </c>
      <c r="J9" s="127" t="s">
        <v>891</v>
      </c>
      <c r="K9" s="125" t="s">
        <v>892</v>
      </c>
      <c r="L9" s="125"/>
      <c r="M9" s="139" t="s">
        <v>971</v>
      </c>
      <c r="N9" s="106" t="str">
        <f t="shared" si="0"/>
        <v>Troop</v>
      </c>
    </row>
    <row r="10" spans="1:29" ht="102" x14ac:dyDescent="0.2">
      <c r="A10" s="107"/>
      <c r="B10" s="106">
        <v>4</v>
      </c>
      <c r="C10" s="109" t="s">
        <v>622</v>
      </c>
      <c r="D10" s="179" t="s">
        <v>802</v>
      </c>
      <c r="E10" s="179" t="s">
        <v>808</v>
      </c>
      <c r="F10" s="259" t="s">
        <v>808</v>
      </c>
      <c r="G10" s="109" t="s">
        <v>991</v>
      </c>
      <c r="H10" s="112" t="s">
        <v>803</v>
      </c>
      <c r="I10" s="118" t="s">
        <v>992</v>
      </c>
      <c r="J10" s="108" t="s">
        <v>993</v>
      </c>
      <c r="K10" s="108" t="s">
        <v>64</v>
      </c>
      <c r="L10" s="109" t="s">
        <v>983</v>
      </c>
      <c r="M10" s="107" t="s">
        <v>984</v>
      </c>
      <c r="N10" s="106" t="str">
        <f t="shared" si="0"/>
        <v>Troop</v>
      </c>
    </row>
    <row r="11" spans="1:29" x14ac:dyDescent="0.2">
      <c r="A11" s="121"/>
      <c r="B11" s="122">
        <v>1</v>
      </c>
      <c r="C11" s="180" t="s">
        <v>438</v>
      </c>
      <c r="D11" s="181"/>
      <c r="E11" s="181"/>
      <c r="F11" s="260"/>
      <c r="G11" s="180"/>
      <c r="H11" s="126"/>
      <c r="I11" s="127"/>
      <c r="J11" s="125"/>
      <c r="K11" s="125"/>
      <c r="L11" s="139"/>
      <c r="M11" s="121"/>
      <c r="N11" s="106" t="str">
        <f t="shared" si="0"/>
        <v/>
      </c>
    </row>
    <row r="12" spans="1:29" x14ac:dyDescent="0.2">
      <c r="A12" s="107"/>
      <c r="B12" s="106">
        <v>2</v>
      </c>
      <c r="C12" s="109" t="s">
        <v>474</v>
      </c>
      <c r="D12" s="179"/>
      <c r="F12" s="259"/>
      <c r="G12" s="109"/>
      <c r="H12" s="112"/>
      <c r="I12" s="114"/>
      <c r="J12" s="108"/>
      <c r="L12" s="109"/>
      <c r="M12" s="107"/>
      <c r="N12" s="106" t="str">
        <f t="shared" si="0"/>
        <v/>
      </c>
    </row>
    <row r="13" spans="1:29" s="117" customFormat="1" x14ac:dyDescent="0.2">
      <c r="A13" s="121"/>
      <c r="B13" s="122">
        <v>2</v>
      </c>
      <c r="C13" s="180" t="s">
        <v>475</v>
      </c>
      <c r="D13" s="181"/>
      <c r="E13" s="181"/>
      <c r="F13" s="260"/>
      <c r="G13" s="180"/>
      <c r="H13" s="126"/>
      <c r="I13" s="127"/>
      <c r="J13" s="125"/>
      <c r="K13" s="125"/>
      <c r="L13" s="139"/>
      <c r="M13" s="121"/>
      <c r="N13" s="106" t="str">
        <f t="shared" si="0"/>
        <v/>
      </c>
      <c r="O13" s="109"/>
      <c r="P13" s="109"/>
      <c r="Q13" s="109"/>
      <c r="R13" s="109"/>
      <c r="S13" s="109"/>
      <c r="T13" s="109"/>
      <c r="U13" s="109"/>
      <c r="V13" s="109"/>
      <c r="W13" s="109"/>
      <c r="X13" s="109"/>
      <c r="Y13" s="109"/>
      <c r="Z13" s="109"/>
      <c r="AA13" s="109"/>
      <c r="AB13" s="109"/>
      <c r="AC13" s="109"/>
    </row>
    <row r="14" spans="1:29" s="117" customFormat="1" x14ac:dyDescent="0.2">
      <c r="A14" s="107">
        <v>95</v>
      </c>
      <c r="B14" s="106"/>
      <c r="C14" s="109" t="s">
        <v>483</v>
      </c>
      <c r="D14" s="179"/>
      <c r="E14" s="179"/>
      <c r="F14" s="259"/>
      <c r="G14" s="109"/>
      <c r="H14" s="112"/>
      <c r="I14" s="118"/>
      <c r="J14" s="108"/>
      <c r="K14" s="108"/>
      <c r="L14" s="109"/>
      <c r="M14" s="107"/>
      <c r="N14" s="106" t="str">
        <f t="shared" si="0"/>
        <v/>
      </c>
      <c r="O14" s="109"/>
      <c r="P14" s="109"/>
      <c r="Q14" s="109"/>
      <c r="R14" s="109"/>
      <c r="S14" s="109"/>
      <c r="T14" s="109"/>
      <c r="U14" s="109"/>
      <c r="V14" s="109"/>
      <c r="W14" s="109"/>
      <c r="X14" s="109"/>
      <c r="Y14" s="109"/>
      <c r="Z14" s="109"/>
      <c r="AA14" s="109"/>
      <c r="AB14" s="109"/>
      <c r="AC14" s="109"/>
    </row>
    <row r="15" spans="1:29" s="117" customFormat="1" x14ac:dyDescent="0.2">
      <c r="A15" s="107"/>
      <c r="B15" s="107"/>
      <c r="C15" s="105"/>
      <c r="D15" s="109"/>
      <c r="E15" s="179"/>
      <c r="F15" s="179"/>
      <c r="G15" s="259"/>
      <c r="H15" s="109"/>
      <c r="I15" s="112"/>
      <c r="J15" s="114"/>
      <c r="K15" s="108"/>
      <c r="L15" s="108"/>
      <c r="M15" s="109"/>
      <c r="N15" s="106" t="str">
        <f t="shared" si="0"/>
        <v/>
      </c>
      <c r="O15" s="109"/>
      <c r="P15" s="109"/>
      <c r="Q15" s="109"/>
      <c r="R15" s="109"/>
      <c r="S15" s="109"/>
      <c r="T15" s="109"/>
      <c r="U15" s="109"/>
      <c r="V15" s="109"/>
      <c r="W15" s="109"/>
      <c r="X15" s="109"/>
      <c r="Y15" s="109"/>
      <c r="Z15" s="109"/>
      <c r="AA15" s="109"/>
      <c r="AB15" s="109"/>
      <c r="AC15" s="109"/>
    </row>
    <row r="16" spans="1:29" s="117" customFormat="1" x14ac:dyDescent="0.2">
      <c r="A16" s="107"/>
      <c r="B16" s="107"/>
      <c r="C16" s="105"/>
      <c r="D16" s="109"/>
      <c r="E16" s="179"/>
      <c r="F16" s="179"/>
      <c r="G16" s="259"/>
      <c r="H16" s="109"/>
      <c r="I16" s="112"/>
      <c r="J16" s="114"/>
      <c r="K16" s="108"/>
      <c r="L16" s="108"/>
      <c r="M16" s="109"/>
      <c r="N16" s="106" t="str">
        <f t="shared" si="0"/>
        <v/>
      </c>
      <c r="O16" s="109"/>
      <c r="P16" s="109"/>
      <c r="Q16" s="109"/>
      <c r="R16" s="109"/>
      <c r="S16" s="109"/>
      <c r="T16" s="109"/>
      <c r="U16" s="109"/>
      <c r="V16" s="109"/>
      <c r="W16" s="109"/>
      <c r="X16" s="109"/>
      <c r="Y16" s="109"/>
      <c r="Z16" s="109"/>
      <c r="AA16" s="109"/>
      <c r="AB16" s="109"/>
      <c r="AC16" s="109"/>
    </row>
    <row r="17" spans="1:29" s="117" customFormat="1" x14ac:dyDescent="0.2">
      <c r="A17" s="107"/>
      <c r="B17" s="107"/>
      <c r="C17" s="105"/>
      <c r="D17" s="109"/>
      <c r="E17" s="179"/>
      <c r="F17" s="179"/>
      <c r="G17" s="259"/>
      <c r="H17" s="109"/>
      <c r="I17" s="112"/>
      <c r="J17" s="114"/>
      <c r="K17" s="108"/>
      <c r="L17" s="108"/>
      <c r="M17" s="109"/>
      <c r="N17" s="106" t="str">
        <f t="shared" si="0"/>
        <v/>
      </c>
      <c r="O17" s="109"/>
      <c r="P17" s="109"/>
      <c r="Q17" s="109"/>
      <c r="R17" s="109"/>
      <c r="S17" s="109"/>
      <c r="T17" s="109"/>
      <c r="U17" s="109"/>
      <c r="V17" s="109"/>
      <c r="W17" s="109"/>
      <c r="X17" s="109"/>
      <c r="Y17" s="109"/>
      <c r="Z17" s="109"/>
      <c r="AA17" s="109"/>
      <c r="AB17" s="109"/>
      <c r="AC17" s="109"/>
    </row>
    <row r="18" spans="1:29" s="117" customFormat="1" x14ac:dyDescent="0.2">
      <c r="A18" s="107"/>
      <c r="B18" s="107"/>
      <c r="C18" s="105"/>
      <c r="D18" s="109"/>
      <c r="E18" s="179"/>
      <c r="F18" s="179"/>
      <c r="G18" s="259"/>
      <c r="H18" s="109"/>
      <c r="I18" s="112"/>
      <c r="J18" s="114"/>
      <c r="K18" s="108"/>
      <c r="L18" s="108"/>
      <c r="M18" s="109"/>
      <c r="N18" s="109"/>
      <c r="O18" s="109"/>
      <c r="P18" s="109"/>
      <c r="Q18" s="109"/>
      <c r="R18" s="109"/>
      <c r="S18" s="109"/>
      <c r="T18" s="109"/>
      <c r="U18" s="109"/>
      <c r="V18" s="109"/>
      <c r="W18" s="109"/>
      <c r="X18" s="109"/>
      <c r="Y18" s="109"/>
      <c r="Z18" s="109"/>
      <c r="AA18" s="109"/>
      <c r="AB18" s="109"/>
      <c r="AC18" s="109"/>
    </row>
    <row r="19" spans="1:29" s="117" customFormat="1" x14ac:dyDescent="0.2">
      <c r="A19" s="107"/>
      <c r="B19" s="107"/>
      <c r="C19" s="105"/>
      <c r="D19" s="109"/>
      <c r="E19" s="179"/>
      <c r="F19" s="179"/>
      <c r="G19" s="259"/>
      <c r="H19" s="109"/>
      <c r="I19" s="112"/>
      <c r="J19" s="114"/>
      <c r="K19" s="108"/>
      <c r="L19" s="108"/>
      <c r="M19" s="109"/>
      <c r="N19" s="109"/>
      <c r="O19" s="109"/>
      <c r="P19" s="109"/>
      <c r="Q19" s="109"/>
      <c r="R19" s="109"/>
      <c r="S19" s="109"/>
      <c r="T19" s="109"/>
      <c r="U19" s="109"/>
      <c r="V19" s="109"/>
      <c r="W19" s="109"/>
      <c r="X19" s="109"/>
      <c r="Y19" s="109"/>
      <c r="Z19" s="109"/>
      <c r="AA19" s="109"/>
      <c r="AB19" s="109"/>
      <c r="AC19" s="109"/>
    </row>
    <row r="20" spans="1:29" s="117" customFormat="1" x14ac:dyDescent="0.2">
      <c r="A20" s="107"/>
      <c r="B20" s="107"/>
      <c r="C20" s="105"/>
      <c r="D20" s="109"/>
      <c r="E20" s="179"/>
      <c r="F20" s="179"/>
      <c r="G20" s="259"/>
      <c r="H20" s="109"/>
      <c r="I20" s="112"/>
      <c r="J20" s="114"/>
      <c r="K20" s="108"/>
      <c r="L20" s="108"/>
      <c r="M20" s="109"/>
      <c r="N20" s="109"/>
      <c r="O20" s="109"/>
      <c r="P20" s="109"/>
      <c r="Q20" s="109"/>
      <c r="R20" s="109"/>
      <c r="S20" s="109"/>
      <c r="T20" s="109"/>
      <c r="U20" s="109"/>
      <c r="V20" s="109"/>
      <c r="W20" s="109"/>
      <c r="X20" s="109"/>
      <c r="Y20" s="109"/>
      <c r="Z20" s="109"/>
      <c r="AA20" s="109"/>
      <c r="AB20" s="109"/>
      <c r="AC20" s="109"/>
    </row>
    <row r="21" spans="1:29" s="117" customFormat="1" ht="12" customHeight="1" x14ac:dyDescent="0.2">
      <c r="A21" s="107"/>
      <c r="B21" s="107"/>
      <c r="C21" s="105"/>
      <c r="D21" s="109"/>
      <c r="E21" s="179"/>
      <c r="F21" s="182"/>
      <c r="G21" s="259"/>
      <c r="H21" s="109"/>
      <c r="I21" s="112"/>
      <c r="J21" s="114"/>
      <c r="K21" s="108"/>
      <c r="L21" s="108"/>
      <c r="M21" s="109"/>
      <c r="N21" s="109"/>
      <c r="O21" s="109"/>
      <c r="P21" s="109"/>
      <c r="Q21" s="109"/>
      <c r="R21" s="109"/>
      <c r="S21" s="109"/>
      <c r="T21" s="109"/>
      <c r="U21" s="109"/>
      <c r="V21" s="109"/>
      <c r="W21" s="109"/>
      <c r="X21" s="109"/>
      <c r="Y21" s="109"/>
      <c r="Z21" s="109"/>
      <c r="AA21" s="109"/>
      <c r="AB21" s="109"/>
      <c r="AC21" s="109"/>
    </row>
    <row r="22" spans="1:29" s="117" customFormat="1" x14ac:dyDescent="0.2">
      <c r="A22" s="107"/>
      <c r="B22" s="107"/>
      <c r="C22" s="105"/>
      <c r="D22" s="109"/>
      <c r="E22" s="179"/>
      <c r="F22" s="179"/>
      <c r="G22" s="259"/>
      <c r="H22" s="109"/>
      <c r="I22" s="112"/>
      <c r="J22" s="114"/>
      <c r="K22" s="108"/>
      <c r="L22" s="108"/>
      <c r="M22" s="109"/>
      <c r="N22" s="109"/>
      <c r="O22" s="109"/>
      <c r="P22" s="109"/>
      <c r="Q22" s="109"/>
      <c r="R22" s="109"/>
      <c r="S22" s="109"/>
      <c r="T22" s="109"/>
      <c r="U22" s="109"/>
      <c r="V22" s="109"/>
      <c r="W22" s="109"/>
      <c r="X22" s="109"/>
      <c r="Y22" s="109"/>
      <c r="Z22" s="109"/>
      <c r="AA22" s="109"/>
      <c r="AB22" s="109"/>
      <c r="AC22" s="109"/>
    </row>
    <row r="23" spans="1:29" s="117" customFormat="1" x14ac:dyDescent="0.2">
      <c r="A23" s="107"/>
      <c r="B23" s="107"/>
      <c r="C23" s="111"/>
      <c r="D23" s="109"/>
      <c r="E23" s="179"/>
      <c r="F23" s="179"/>
      <c r="G23" s="259"/>
      <c r="H23" s="109"/>
      <c r="I23" s="112"/>
      <c r="J23" s="114"/>
      <c r="K23" s="108"/>
      <c r="L23" s="108"/>
      <c r="M23" s="109"/>
      <c r="N23" s="109"/>
      <c r="O23" s="109"/>
      <c r="P23" s="109"/>
      <c r="Q23" s="109"/>
      <c r="R23" s="109"/>
      <c r="S23" s="109"/>
      <c r="T23" s="109"/>
      <c r="U23" s="109"/>
      <c r="V23" s="109"/>
      <c r="W23" s="109"/>
      <c r="X23" s="109"/>
      <c r="Y23" s="109"/>
      <c r="Z23" s="109"/>
      <c r="AA23" s="109"/>
      <c r="AB23" s="109"/>
      <c r="AC23" s="109"/>
    </row>
    <row r="24" spans="1:29" s="117" customFormat="1" x14ac:dyDescent="0.2">
      <c r="A24" s="107"/>
      <c r="B24" s="107"/>
      <c r="C24" s="105"/>
      <c r="D24" s="109"/>
      <c r="E24" s="179"/>
      <c r="F24" s="179"/>
      <c r="G24" s="259"/>
      <c r="H24" s="109"/>
      <c r="I24" s="112"/>
      <c r="J24" s="114"/>
      <c r="K24" s="108"/>
      <c r="L24" s="108"/>
      <c r="M24" s="109"/>
      <c r="N24" s="109"/>
      <c r="O24" s="109"/>
      <c r="P24" s="109"/>
      <c r="Q24" s="109"/>
      <c r="R24" s="109"/>
      <c r="S24" s="109"/>
      <c r="T24" s="109"/>
      <c r="U24" s="109"/>
      <c r="V24" s="109"/>
      <c r="W24" s="109"/>
      <c r="X24" s="109"/>
      <c r="Y24" s="109"/>
      <c r="Z24" s="109"/>
      <c r="AA24" s="109"/>
      <c r="AB24" s="109"/>
      <c r="AC24" s="109"/>
    </row>
    <row r="25" spans="1:29" s="117" customFormat="1" x14ac:dyDescent="0.2">
      <c r="A25" s="107"/>
      <c r="B25" s="107"/>
      <c r="C25" s="105"/>
      <c r="D25" s="109"/>
      <c r="E25" s="179"/>
      <c r="F25" s="179"/>
      <c r="G25" s="259"/>
      <c r="H25" s="109"/>
      <c r="I25" s="112"/>
      <c r="J25" s="114"/>
      <c r="K25" s="108"/>
      <c r="L25" s="108"/>
      <c r="M25" s="109"/>
      <c r="N25" s="109"/>
      <c r="O25" s="109"/>
      <c r="P25" s="109"/>
      <c r="Q25" s="109"/>
      <c r="R25" s="109"/>
      <c r="S25" s="109"/>
      <c r="T25" s="109"/>
      <c r="U25" s="109"/>
      <c r="V25" s="109"/>
      <c r="W25" s="109"/>
      <c r="X25" s="109"/>
      <c r="Y25" s="109"/>
      <c r="Z25" s="109"/>
      <c r="AA25" s="109"/>
      <c r="AB25" s="109"/>
      <c r="AC25" s="109"/>
    </row>
    <row r="26" spans="1:29" s="117" customFormat="1" x14ac:dyDescent="0.2">
      <c r="A26" s="107"/>
      <c r="B26" s="107"/>
      <c r="C26" s="105"/>
      <c r="D26" s="109"/>
      <c r="E26" s="179"/>
      <c r="F26" s="179"/>
      <c r="G26" s="259"/>
      <c r="H26" s="109"/>
      <c r="I26" s="112"/>
      <c r="J26" s="114"/>
      <c r="K26" s="108"/>
      <c r="L26" s="108"/>
      <c r="M26" s="109"/>
      <c r="N26" s="109"/>
      <c r="O26" s="109"/>
      <c r="P26" s="109"/>
      <c r="Q26" s="109"/>
      <c r="R26" s="109"/>
      <c r="S26" s="109"/>
      <c r="T26" s="109"/>
      <c r="U26" s="109"/>
      <c r="V26" s="109"/>
      <c r="W26" s="109"/>
      <c r="X26" s="109"/>
      <c r="Y26" s="109"/>
      <c r="Z26" s="109"/>
      <c r="AA26" s="109"/>
      <c r="AB26" s="109"/>
      <c r="AC26" s="109"/>
    </row>
    <row r="27" spans="1:29" s="117" customFormat="1" x14ac:dyDescent="0.2">
      <c r="A27" s="107"/>
      <c r="B27" s="107"/>
      <c r="C27" s="105"/>
      <c r="D27" s="109"/>
      <c r="E27" s="179"/>
      <c r="F27" s="179"/>
      <c r="G27" s="259"/>
      <c r="H27" s="109"/>
      <c r="I27" s="112"/>
      <c r="J27" s="114"/>
      <c r="K27" s="108"/>
      <c r="L27" s="108"/>
      <c r="M27" s="109"/>
      <c r="N27" s="109"/>
      <c r="O27" s="109"/>
      <c r="P27" s="109"/>
      <c r="Q27" s="109"/>
      <c r="R27" s="109"/>
      <c r="S27" s="109"/>
      <c r="T27" s="109"/>
      <c r="U27" s="109"/>
      <c r="V27" s="109"/>
      <c r="W27" s="109"/>
      <c r="X27" s="109"/>
      <c r="Y27" s="109"/>
      <c r="Z27" s="109"/>
      <c r="AA27" s="109"/>
      <c r="AB27" s="109"/>
      <c r="AC27" s="109"/>
    </row>
    <row r="28" spans="1:29" s="105" customFormat="1" x14ac:dyDescent="0.2">
      <c r="A28" s="107"/>
      <c r="B28" s="107"/>
      <c r="D28" s="109"/>
      <c r="E28" s="179"/>
      <c r="F28" s="179"/>
      <c r="G28" s="259"/>
      <c r="H28" s="109"/>
      <c r="I28" s="112"/>
      <c r="J28" s="114"/>
      <c r="K28" s="108"/>
      <c r="L28" s="108"/>
      <c r="M28" s="109"/>
      <c r="N28" s="109"/>
      <c r="O28" s="109"/>
      <c r="P28" s="109"/>
      <c r="Q28" s="109"/>
      <c r="R28" s="109"/>
      <c r="S28" s="109"/>
      <c r="T28" s="109"/>
      <c r="U28" s="109"/>
      <c r="V28" s="109"/>
      <c r="W28" s="109"/>
      <c r="X28" s="109"/>
      <c r="Y28" s="109"/>
      <c r="Z28" s="109"/>
      <c r="AA28" s="109"/>
      <c r="AB28" s="109"/>
      <c r="AC28" s="109"/>
    </row>
    <row r="29" spans="1:29" s="105" customFormat="1" x14ac:dyDescent="0.2">
      <c r="A29" s="107"/>
      <c r="B29" s="107"/>
      <c r="D29" s="109"/>
      <c r="E29" s="179"/>
      <c r="F29" s="179"/>
      <c r="G29" s="259"/>
      <c r="H29" s="109"/>
      <c r="I29" s="112"/>
      <c r="J29" s="114"/>
      <c r="K29" s="108"/>
      <c r="L29" s="108"/>
      <c r="M29" s="109"/>
      <c r="N29" s="109"/>
      <c r="O29" s="109"/>
      <c r="P29" s="109"/>
      <c r="Q29" s="109"/>
      <c r="R29" s="109"/>
      <c r="S29" s="109"/>
      <c r="T29" s="109"/>
      <c r="U29" s="109"/>
      <c r="V29" s="109"/>
      <c r="W29" s="109"/>
      <c r="X29" s="109"/>
      <c r="Y29" s="109"/>
      <c r="Z29" s="109"/>
      <c r="AA29" s="109"/>
      <c r="AB29" s="109"/>
      <c r="AC29" s="109"/>
    </row>
    <row r="30" spans="1:29" s="105" customFormat="1" x14ac:dyDescent="0.2">
      <c r="A30" s="107"/>
      <c r="B30" s="107"/>
      <c r="D30" s="109"/>
      <c r="E30" s="179"/>
      <c r="F30" s="179"/>
      <c r="G30" s="259"/>
      <c r="H30" s="109"/>
      <c r="I30" s="112"/>
      <c r="J30" s="114"/>
      <c r="K30" s="108"/>
      <c r="L30" s="108"/>
      <c r="M30" s="109"/>
      <c r="N30" s="109"/>
      <c r="O30" s="109"/>
      <c r="P30" s="109"/>
      <c r="Q30" s="109"/>
      <c r="R30" s="109"/>
      <c r="S30" s="109"/>
      <c r="T30" s="109"/>
      <c r="U30" s="109"/>
      <c r="V30" s="109"/>
      <c r="W30" s="109"/>
      <c r="X30" s="109"/>
      <c r="Y30" s="109"/>
      <c r="Z30" s="109"/>
      <c r="AA30" s="109"/>
      <c r="AB30" s="109"/>
      <c r="AC30" s="109"/>
    </row>
    <row r="31" spans="1:29" s="105" customFormat="1" x14ac:dyDescent="0.2">
      <c r="A31" s="107"/>
      <c r="B31" s="107"/>
      <c r="D31" s="109"/>
      <c r="E31" s="179"/>
      <c r="F31" s="179"/>
      <c r="G31" s="259"/>
      <c r="H31" s="109"/>
      <c r="I31" s="112"/>
      <c r="J31" s="114"/>
      <c r="K31" s="108"/>
      <c r="L31" s="108"/>
      <c r="M31" s="109"/>
      <c r="N31" s="109"/>
      <c r="O31" s="109"/>
      <c r="P31" s="109"/>
      <c r="Q31" s="109"/>
      <c r="R31" s="109"/>
      <c r="S31" s="109"/>
      <c r="T31" s="109"/>
      <c r="U31" s="109"/>
      <c r="V31" s="109"/>
      <c r="W31" s="109"/>
      <c r="X31" s="109"/>
      <c r="Y31" s="109"/>
      <c r="Z31" s="109"/>
      <c r="AA31" s="109"/>
      <c r="AB31" s="109"/>
      <c r="AC31" s="109"/>
    </row>
    <row r="32" spans="1:29" s="105" customFormat="1" x14ac:dyDescent="0.2">
      <c r="A32" s="107"/>
      <c r="B32" s="107"/>
      <c r="D32" s="109"/>
      <c r="E32" s="179"/>
      <c r="F32" s="179"/>
      <c r="G32" s="259"/>
      <c r="H32" s="109"/>
      <c r="I32" s="112"/>
      <c r="J32" s="114"/>
      <c r="K32" s="108"/>
      <c r="L32" s="108"/>
      <c r="M32" s="109"/>
      <c r="N32" s="109"/>
      <c r="O32" s="109"/>
      <c r="P32" s="109"/>
      <c r="Q32" s="109"/>
      <c r="R32" s="109"/>
      <c r="S32" s="109"/>
      <c r="T32" s="109"/>
      <c r="U32" s="109"/>
      <c r="V32" s="109"/>
      <c r="W32" s="109"/>
      <c r="X32" s="109"/>
      <c r="Y32" s="109"/>
      <c r="Z32" s="109"/>
      <c r="AA32" s="109"/>
      <c r="AB32" s="109"/>
      <c r="AC32" s="109"/>
    </row>
    <row r="33" spans="1:29" s="105" customFormat="1" x14ac:dyDescent="0.2">
      <c r="A33" s="107"/>
      <c r="B33" s="107"/>
      <c r="D33" s="109"/>
      <c r="E33" s="179"/>
      <c r="F33" s="179"/>
      <c r="G33" s="259"/>
      <c r="H33" s="109"/>
      <c r="I33" s="112"/>
      <c r="J33" s="114"/>
      <c r="K33" s="108"/>
      <c r="L33" s="108"/>
      <c r="M33" s="109"/>
      <c r="N33" s="109"/>
      <c r="O33" s="109"/>
      <c r="P33" s="109"/>
      <c r="Q33" s="109"/>
      <c r="R33" s="109"/>
      <c r="S33" s="109"/>
      <c r="T33" s="109"/>
      <c r="U33" s="109"/>
      <c r="V33" s="109"/>
      <c r="W33" s="109"/>
      <c r="X33" s="109"/>
      <c r="Y33" s="109"/>
      <c r="Z33" s="109"/>
      <c r="AA33" s="109"/>
      <c r="AB33" s="109"/>
      <c r="AC33" s="109"/>
    </row>
    <row r="34" spans="1:29" s="105" customFormat="1" x14ac:dyDescent="0.2">
      <c r="A34" s="107"/>
      <c r="B34" s="107"/>
      <c r="D34" s="109"/>
      <c r="E34" s="179"/>
      <c r="F34" s="179"/>
      <c r="G34" s="259"/>
      <c r="H34" s="109"/>
      <c r="I34" s="112"/>
      <c r="J34" s="114"/>
      <c r="K34" s="108"/>
      <c r="L34" s="108"/>
      <c r="M34" s="109"/>
      <c r="N34" s="109"/>
      <c r="O34" s="109"/>
      <c r="P34" s="109"/>
      <c r="Q34" s="109"/>
      <c r="R34" s="109"/>
      <c r="S34" s="109"/>
      <c r="T34" s="109"/>
      <c r="U34" s="109"/>
      <c r="V34" s="109"/>
      <c r="W34" s="109"/>
      <c r="X34" s="109"/>
      <c r="Y34" s="109"/>
      <c r="Z34" s="109"/>
      <c r="AA34" s="109"/>
      <c r="AB34" s="109"/>
      <c r="AC34" s="109"/>
    </row>
    <row r="35" spans="1:29" s="105" customFormat="1" x14ac:dyDescent="0.2">
      <c r="A35" s="107"/>
      <c r="B35" s="107"/>
      <c r="D35" s="109"/>
      <c r="E35" s="179"/>
      <c r="F35" s="179"/>
      <c r="G35" s="259"/>
      <c r="H35" s="109"/>
      <c r="I35" s="112"/>
      <c r="J35" s="114"/>
      <c r="K35" s="108"/>
      <c r="L35" s="108"/>
      <c r="M35" s="109"/>
      <c r="N35" s="109"/>
      <c r="O35" s="109"/>
      <c r="P35" s="109"/>
      <c r="Q35" s="109"/>
      <c r="R35" s="109"/>
      <c r="S35" s="109"/>
      <c r="T35" s="109"/>
      <c r="U35" s="109"/>
      <c r="V35" s="109"/>
      <c r="W35" s="109"/>
      <c r="X35" s="109"/>
      <c r="Y35" s="109"/>
      <c r="Z35" s="109"/>
      <c r="AA35" s="109"/>
      <c r="AB35" s="109"/>
      <c r="AC35" s="109"/>
    </row>
    <row r="36" spans="1:29" s="105" customFormat="1" x14ac:dyDescent="0.2">
      <c r="A36" s="107"/>
      <c r="B36" s="107"/>
      <c r="D36" s="109"/>
      <c r="E36" s="179"/>
      <c r="F36" s="179"/>
      <c r="G36" s="259"/>
      <c r="H36" s="109"/>
      <c r="I36" s="112"/>
      <c r="J36" s="114"/>
      <c r="K36" s="108"/>
      <c r="L36" s="108"/>
      <c r="M36" s="109"/>
      <c r="N36" s="109"/>
      <c r="O36" s="109"/>
      <c r="P36" s="109"/>
      <c r="Q36" s="109"/>
      <c r="R36" s="109"/>
      <c r="S36" s="109"/>
      <c r="T36" s="109"/>
      <c r="U36" s="109"/>
      <c r="V36" s="109"/>
      <c r="W36" s="109"/>
      <c r="X36" s="109"/>
      <c r="Y36" s="109"/>
      <c r="Z36" s="109"/>
      <c r="AA36" s="109"/>
      <c r="AB36" s="109"/>
      <c r="AC36" s="109"/>
    </row>
    <row r="37" spans="1:29" s="105" customFormat="1" x14ac:dyDescent="0.2">
      <c r="A37" s="107"/>
      <c r="B37" s="107"/>
      <c r="D37" s="109"/>
      <c r="E37" s="179"/>
      <c r="F37" s="179"/>
      <c r="G37" s="259"/>
      <c r="H37" s="109"/>
      <c r="I37" s="112"/>
      <c r="J37" s="114"/>
      <c r="K37" s="108"/>
      <c r="L37" s="108"/>
      <c r="M37" s="109"/>
      <c r="N37" s="109"/>
      <c r="O37" s="109"/>
      <c r="P37" s="109"/>
      <c r="Q37" s="109"/>
      <c r="R37" s="109"/>
      <c r="S37" s="109"/>
      <c r="T37" s="109"/>
      <c r="U37" s="109"/>
      <c r="V37" s="109"/>
      <c r="W37" s="109"/>
      <c r="X37" s="109"/>
      <c r="Y37" s="109"/>
      <c r="Z37" s="109"/>
      <c r="AA37" s="109"/>
      <c r="AB37" s="109"/>
      <c r="AC37" s="109"/>
    </row>
    <row r="38" spans="1:29" s="105" customFormat="1" x14ac:dyDescent="0.2">
      <c r="A38" s="107"/>
      <c r="B38" s="107"/>
      <c r="D38" s="109"/>
      <c r="E38" s="179"/>
      <c r="F38" s="179"/>
      <c r="G38" s="259"/>
      <c r="H38" s="109"/>
      <c r="I38" s="112"/>
      <c r="J38" s="114"/>
      <c r="K38" s="108"/>
      <c r="L38" s="108"/>
      <c r="M38" s="109"/>
      <c r="N38" s="109"/>
      <c r="O38" s="109"/>
      <c r="P38" s="109"/>
      <c r="Q38" s="109"/>
      <c r="R38" s="109"/>
      <c r="S38" s="109"/>
      <c r="T38" s="109"/>
      <c r="U38" s="109"/>
      <c r="V38" s="109"/>
      <c r="W38" s="109"/>
      <c r="X38" s="109"/>
      <c r="Y38" s="109"/>
      <c r="Z38" s="109"/>
      <c r="AA38" s="109"/>
      <c r="AB38" s="109"/>
      <c r="AC38" s="109"/>
    </row>
    <row r="39" spans="1:29" s="105" customFormat="1" x14ac:dyDescent="0.2">
      <c r="A39" s="107"/>
      <c r="B39" s="107"/>
      <c r="D39" s="109"/>
      <c r="E39" s="179"/>
      <c r="F39" s="179"/>
      <c r="G39" s="259"/>
      <c r="H39" s="109"/>
      <c r="I39" s="112"/>
      <c r="J39" s="114"/>
      <c r="K39" s="108"/>
      <c r="L39" s="108"/>
      <c r="M39" s="109"/>
      <c r="N39" s="109"/>
      <c r="O39" s="109"/>
      <c r="P39" s="109"/>
      <c r="Q39" s="109"/>
      <c r="R39" s="109"/>
      <c r="S39" s="109"/>
      <c r="T39" s="109"/>
      <c r="U39" s="109"/>
      <c r="V39" s="109"/>
      <c r="W39" s="109"/>
      <c r="X39" s="109"/>
      <c r="Y39" s="109"/>
      <c r="Z39" s="109"/>
      <c r="AA39" s="109"/>
      <c r="AB39" s="109"/>
      <c r="AC39" s="109"/>
    </row>
    <row r="40" spans="1:29" s="105" customFormat="1" x14ac:dyDescent="0.2">
      <c r="A40" s="107"/>
      <c r="B40" s="107"/>
      <c r="D40" s="109"/>
      <c r="E40" s="179"/>
      <c r="F40" s="179"/>
      <c r="G40" s="259"/>
      <c r="H40" s="109"/>
      <c r="I40" s="112"/>
      <c r="J40" s="114"/>
      <c r="K40" s="108"/>
      <c r="L40" s="108"/>
      <c r="M40" s="109"/>
      <c r="N40" s="109"/>
      <c r="O40" s="109"/>
      <c r="P40" s="109"/>
      <c r="Q40" s="109"/>
      <c r="R40" s="109"/>
      <c r="S40" s="109"/>
      <c r="T40" s="109"/>
      <c r="U40" s="109"/>
      <c r="V40" s="109"/>
      <c r="W40" s="109"/>
      <c r="X40" s="109"/>
      <c r="Y40" s="109"/>
      <c r="Z40" s="109"/>
      <c r="AA40" s="109"/>
      <c r="AB40" s="109"/>
      <c r="AC40" s="109"/>
    </row>
    <row r="41" spans="1:29" s="105" customFormat="1" x14ac:dyDescent="0.2">
      <c r="A41" s="107"/>
      <c r="B41" s="107"/>
      <c r="D41" s="109"/>
      <c r="E41" s="179"/>
      <c r="F41" s="179"/>
      <c r="G41" s="259"/>
      <c r="H41" s="109"/>
      <c r="I41" s="112"/>
      <c r="J41" s="114"/>
      <c r="K41" s="108"/>
      <c r="L41" s="108"/>
      <c r="M41" s="109"/>
      <c r="N41" s="109"/>
      <c r="O41" s="109"/>
      <c r="P41" s="109"/>
      <c r="Q41" s="109"/>
      <c r="R41" s="109"/>
      <c r="S41" s="109"/>
      <c r="T41" s="109"/>
      <c r="U41" s="109"/>
      <c r="V41" s="109"/>
      <c r="W41" s="109"/>
      <c r="X41" s="109"/>
      <c r="Y41" s="109"/>
      <c r="Z41" s="109"/>
      <c r="AA41" s="109"/>
      <c r="AB41" s="109"/>
      <c r="AC41" s="109"/>
    </row>
    <row r="42" spans="1:29" s="105" customFormat="1" x14ac:dyDescent="0.2">
      <c r="A42" s="107"/>
      <c r="B42" s="107"/>
      <c r="D42" s="109"/>
      <c r="E42" s="179"/>
      <c r="F42" s="179"/>
      <c r="G42" s="259"/>
      <c r="H42" s="109"/>
      <c r="I42" s="112"/>
      <c r="J42" s="114"/>
      <c r="K42" s="108"/>
      <c r="L42" s="108"/>
      <c r="M42" s="109"/>
      <c r="N42" s="109"/>
      <c r="O42" s="109"/>
      <c r="P42" s="109"/>
      <c r="Q42" s="109"/>
      <c r="R42" s="109"/>
      <c r="S42" s="109"/>
      <c r="T42" s="109"/>
      <c r="U42" s="109"/>
      <c r="V42" s="109"/>
      <c r="W42" s="109"/>
      <c r="X42" s="109"/>
      <c r="Y42" s="109"/>
      <c r="Z42" s="109"/>
      <c r="AA42" s="109"/>
      <c r="AB42" s="109"/>
      <c r="AC42" s="109"/>
    </row>
    <row r="43" spans="1:29" s="105" customFormat="1" x14ac:dyDescent="0.2">
      <c r="A43" s="107"/>
      <c r="B43" s="107"/>
      <c r="D43" s="109"/>
      <c r="E43" s="179"/>
      <c r="F43" s="179"/>
      <c r="G43" s="259"/>
      <c r="H43" s="109"/>
      <c r="I43" s="112"/>
      <c r="J43" s="114"/>
      <c r="K43" s="108"/>
      <c r="L43" s="108"/>
      <c r="M43" s="109"/>
      <c r="N43" s="109"/>
      <c r="O43" s="109"/>
      <c r="P43" s="109"/>
      <c r="Q43" s="109"/>
      <c r="R43" s="109"/>
      <c r="S43" s="109"/>
      <c r="T43" s="109"/>
      <c r="U43" s="109"/>
      <c r="V43" s="109"/>
      <c r="W43" s="109"/>
      <c r="X43" s="109"/>
      <c r="Y43" s="109"/>
      <c r="Z43" s="109"/>
      <c r="AA43" s="109"/>
      <c r="AB43" s="109"/>
      <c r="AC43" s="109"/>
    </row>
    <row r="44" spans="1:29" s="105" customFormat="1" x14ac:dyDescent="0.2">
      <c r="A44" s="107"/>
      <c r="B44" s="107"/>
      <c r="D44" s="109"/>
      <c r="E44" s="179"/>
      <c r="F44" s="179"/>
      <c r="G44" s="259"/>
      <c r="H44" s="109"/>
      <c r="I44" s="112"/>
      <c r="J44" s="114"/>
      <c r="K44" s="108"/>
      <c r="L44" s="108"/>
      <c r="M44" s="109"/>
      <c r="N44" s="109"/>
      <c r="O44" s="109"/>
      <c r="P44" s="109"/>
      <c r="Q44" s="109"/>
      <c r="R44" s="109"/>
      <c r="S44" s="109"/>
      <c r="T44" s="109"/>
      <c r="U44" s="109"/>
      <c r="V44" s="109"/>
      <c r="W44" s="109"/>
      <c r="X44" s="109"/>
      <c r="Y44" s="109"/>
      <c r="Z44" s="109"/>
      <c r="AA44" s="109"/>
      <c r="AB44" s="109"/>
      <c r="AC44" s="109"/>
    </row>
    <row r="45" spans="1:29" s="105" customFormat="1" x14ac:dyDescent="0.2">
      <c r="A45" s="107"/>
      <c r="B45" s="107"/>
      <c r="D45" s="109"/>
      <c r="E45" s="179"/>
      <c r="F45" s="179"/>
      <c r="G45" s="259"/>
      <c r="H45" s="109"/>
      <c r="I45" s="112"/>
      <c r="J45" s="114"/>
      <c r="K45" s="108"/>
      <c r="L45" s="108"/>
      <c r="M45" s="109"/>
      <c r="N45" s="109"/>
      <c r="O45" s="109"/>
      <c r="P45" s="109"/>
      <c r="Q45" s="109"/>
      <c r="R45" s="109"/>
      <c r="S45" s="109"/>
      <c r="T45" s="109"/>
      <c r="U45" s="109"/>
      <c r="V45" s="109"/>
      <c r="W45" s="109"/>
      <c r="X45" s="109"/>
      <c r="Y45" s="109"/>
      <c r="Z45" s="109"/>
      <c r="AA45" s="109"/>
      <c r="AB45" s="109"/>
      <c r="AC45" s="109"/>
    </row>
    <row r="46" spans="1:29" s="105" customFormat="1" x14ac:dyDescent="0.2">
      <c r="A46" s="107"/>
      <c r="B46" s="107"/>
      <c r="D46" s="109"/>
      <c r="E46" s="179"/>
      <c r="F46" s="179"/>
      <c r="G46" s="259"/>
      <c r="H46" s="109"/>
      <c r="I46" s="112"/>
      <c r="J46" s="114"/>
      <c r="K46" s="108"/>
      <c r="L46" s="108"/>
      <c r="M46" s="109"/>
      <c r="N46" s="109"/>
      <c r="O46" s="109"/>
      <c r="P46" s="109"/>
      <c r="Q46" s="109"/>
      <c r="R46" s="109"/>
      <c r="S46" s="109"/>
      <c r="T46" s="109"/>
      <c r="U46" s="109"/>
      <c r="V46" s="109"/>
      <c r="W46" s="109"/>
      <c r="X46" s="109"/>
      <c r="Y46" s="109"/>
      <c r="Z46" s="109"/>
      <c r="AA46" s="109"/>
      <c r="AB46" s="109"/>
      <c r="AC46" s="109"/>
    </row>
    <row r="47" spans="1:29" s="105" customFormat="1" x14ac:dyDescent="0.2">
      <c r="A47" s="107"/>
      <c r="B47" s="107"/>
      <c r="D47" s="109"/>
      <c r="E47" s="179"/>
      <c r="F47" s="179"/>
      <c r="G47" s="259"/>
      <c r="H47" s="109"/>
      <c r="I47" s="112"/>
      <c r="J47" s="114"/>
      <c r="K47" s="108"/>
      <c r="L47" s="108"/>
      <c r="M47" s="109"/>
      <c r="N47" s="109"/>
      <c r="O47" s="109"/>
      <c r="P47" s="109"/>
      <c r="Q47" s="109"/>
      <c r="R47" s="109"/>
      <c r="S47" s="109"/>
      <c r="T47" s="109"/>
      <c r="U47" s="109"/>
      <c r="V47" s="109"/>
      <c r="W47" s="109"/>
      <c r="X47" s="109"/>
      <c r="Y47" s="109"/>
      <c r="Z47" s="109"/>
      <c r="AA47" s="109"/>
      <c r="AB47" s="109"/>
      <c r="AC47" s="109"/>
    </row>
    <row r="48" spans="1:29" s="105" customFormat="1" x14ac:dyDescent="0.2">
      <c r="A48" s="107"/>
      <c r="B48" s="107"/>
      <c r="D48" s="109"/>
      <c r="E48" s="179"/>
      <c r="F48" s="179"/>
      <c r="G48" s="259"/>
      <c r="H48" s="109"/>
      <c r="I48" s="112"/>
      <c r="J48" s="114"/>
      <c r="K48" s="108"/>
      <c r="L48" s="108"/>
      <c r="M48" s="109"/>
      <c r="N48" s="109"/>
      <c r="O48" s="109"/>
      <c r="P48" s="109"/>
      <c r="Q48" s="109"/>
      <c r="R48" s="109"/>
      <c r="S48" s="109"/>
      <c r="T48" s="109"/>
      <c r="U48" s="109"/>
      <c r="V48" s="109"/>
      <c r="W48" s="109"/>
      <c r="X48" s="109"/>
      <c r="Y48" s="109"/>
      <c r="Z48" s="109"/>
      <c r="AA48" s="109"/>
      <c r="AB48" s="109"/>
      <c r="AC48" s="109"/>
    </row>
    <row r="49" spans="1:29" s="105" customFormat="1" x14ac:dyDescent="0.2">
      <c r="A49" s="107"/>
      <c r="B49" s="107"/>
      <c r="D49" s="109"/>
      <c r="E49" s="179"/>
      <c r="F49" s="179"/>
      <c r="G49" s="259"/>
      <c r="H49" s="109"/>
      <c r="I49" s="112"/>
      <c r="J49" s="114"/>
      <c r="K49" s="108"/>
      <c r="L49" s="108"/>
      <c r="M49" s="109"/>
      <c r="N49" s="109"/>
      <c r="O49" s="109"/>
      <c r="P49" s="109"/>
      <c r="Q49" s="109"/>
      <c r="R49" s="109"/>
      <c r="S49" s="109"/>
      <c r="T49" s="109"/>
      <c r="U49" s="109"/>
      <c r="V49" s="109"/>
      <c r="W49" s="109"/>
      <c r="X49" s="109"/>
      <c r="Y49" s="109"/>
      <c r="Z49" s="109"/>
      <c r="AA49" s="109"/>
      <c r="AB49" s="109"/>
      <c r="AC49" s="109"/>
    </row>
    <row r="50" spans="1:29" s="105" customFormat="1" x14ac:dyDescent="0.2">
      <c r="A50" s="107"/>
      <c r="B50" s="107"/>
      <c r="D50" s="109"/>
      <c r="E50" s="179"/>
      <c r="F50" s="179"/>
      <c r="G50" s="259"/>
      <c r="H50" s="109"/>
      <c r="I50" s="112"/>
      <c r="J50" s="114"/>
      <c r="K50" s="108"/>
      <c r="L50" s="108"/>
      <c r="M50" s="109"/>
      <c r="N50" s="109"/>
      <c r="O50" s="109"/>
      <c r="P50" s="109"/>
      <c r="Q50" s="109"/>
      <c r="R50" s="109"/>
      <c r="S50" s="109"/>
      <c r="T50" s="109"/>
      <c r="U50" s="109"/>
      <c r="V50" s="109"/>
      <c r="W50" s="109"/>
      <c r="X50" s="109"/>
      <c r="Y50" s="109"/>
      <c r="Z50" s="109"/>
      <c r="AA50" s="109"/>
      <c r="AB50" s="109"/>
      <c r="AC50" s="109"/>
    </row>
    <row r="51" spans="1:29" s="105" customFormat="1" x14ac:dyDescent="0.2">
      <c r="A51" s="107"/>
      <c r="B51" s="107"/>
      <c r="D51" s="109"/>
      <c r="E51" s="179"/>
      <c r="F51" s="179"/>
      <c r="G51" s="259"/>
      <c r="H51" s="109"/>
      <c r="I51" s="112"/>
      <c r="J51" s="114"/>
      <c r="K51" s="108"/>
      <c r="L51" s="108"/>
      <c r="M51" s="109"/>
      <c r="N51" s="109"/>
      <c r="O51" s="109"/>
      <c r="P51" s="109"/>
      <c r="Q51" s="109"/>
      <c r="R51" s="109"/>
      <c r="S51" s="109"/>
      <c r="T51" s="109"/>
      <c r="U51" s="109"/>
      <c r="V51" s="109"/>
      <c r="W51" s="109"/>
      <c r="X51" s="109"/>
      <c r="Y51" s="109"/>
      <c r="Z51" s="109"/>
      <c r="AA51" s="109"/>
      <c r="AB51" s="109"/>
      <c r="AC51" s="109"/>
    </row>
    <row r="52" spans="1:29" s="105" customFormat="1" x14ac:dyDescent="0.2">
      <c r="A52" s="107"/>
      <c r="B52" s="107"/>
      <c r="D52" s="109"/>
      <c r="E52" s="179"/>
      <c r="F52" s="179"/>
      <c r="G52" s="259"/>
      <c r="H52" s="109"/>
      <c r="I52" s="112"/>
      <c r="J52" s="114"/>
      <c r="K52" s="108"/>
      <c r="L52" s="108"/>
      <c r="M52" s="109"/>
      <c r="N52" s="109"/>
      <c r="O52" s="109"/>
      <c r="P52" s="109"/>
      <c r="Q52" s="109"/>
      <c r="R52" s="109"/>
      <c r="S52" s="109"/>
      <c r="T52" s="109"/>
      <c r="U52" s="109"/>
      <c r="V52" s="109"/>
      <c r="W52" s="109"/>
      <c r="X52" s="109"/>
      <c r="Y52" s="109"/>
      <c r="Z52" s="109"/>
      <c r="AA52" s="109"/>
      <c r="AB52" s="109"/>
      <c r="AC52" s="109"/>
    </row>
    <row r="53" spans="1:29" s="105" customFormat="1" x14ac:dyDescent="0.2">
      <c r="A53" s="107"/>
      <c r="B53" s="107"/>
      <c r="D53" s="109"/>
      <c r="E53" s="179"/>
      <c r="F53" s="179"/>
      <c r="G53" s="259"/>
      <c r="H53" s="109"/>
      <c r="I53" s="112"/>
      <c r="J53" s="114"/>
      <c r="K53" s="108"/>
      <c r="L53" s="108"/>
      <c r="M53" s="109"/>
      <c r="N53" s="109"/>
      <c r="O53" s="109"/>
      <c r="P53" s="109"/>
      <c r="Q53" s="109"/>
      <c r="R53" s="109"/>
      <c r="S53" s="109"/>
      <c r="T53" s="109"/>
      <c r="U53" s="109"/>
      <c r="V53" s="109"/>
      <c r="W53" s="109"/>
      <c r="X53" s="109"/>
      <c r="Y53" s="109"/>
      <c r="Z53" s="109"/>
      <c r="AA53" s="109"/>
      <c r="AB53" s="109"/>
      <c r="AC53" s="109"/>
    </row>
    <row r="54" spans="1:29" s="105" customFormat="1" x14ac:dyDescent="0.2">
      <c r="A54" s="107"/>
      <c r="B54" s="107"/>
      <c r="D54" s="109"/>
      <c r="E54" s="179"/>
      <c r="F54" s="179"/>
      <c r="G54" s="259"/>
      <c r="H54" s="109"/>
      <c r="I54" s="112"/>
      <c r="J54" s="114"/>
      <c r="K54" s="108"/>
      <c r="L54" s="108"/>
      <c r="M54" s="109"/>
      <c r="N54" s="109"/>
      <c r="O54" s="109"/>
      <c r="P54" s="109"/>
      <c r="Q54" s="109"/>
      <c r="R54" s="109"/>
      <c r="S54" s="109"/>
      <c r="T54" s="109"/>
      <c r="U54" s="109"/>
      <c r="V54" s="109"/>
      <c r="W54" s="109"/>
      <c r="X54" s="109"/>
      <c r="Y54" s="109"/>
      <c r="Z54" s="109"/>
      <c r="AA54" s="109"/>
      <c r="AB54" s="109"/>
      <c r="AC54" s="109"/>
    </row>
    <row r="55" spans="1:29" s="105" customFormat="1" x14ac:dyDescent="0.2">
      <c r="A55" s="107"/>
      <c r="B55" s="107"/>
      <c r="D55" s="109"/>
      <c r="E55" s="179"/>
      <c r="F55" s="179"/>
      <c r="G55" s="259"/>
      <c r="H55" s="109"/>
      <c r="I55" s="112"/>
      <c r="J55" s="114"/>
      <c r="K55" s="108"/>
      <c r="L55" s="108"/>
      <c r="M55" s="109"/>
      <c r="N55" s="109"/>
      <c r="O55" s="109"/>
      <c r="P55" s="109"/>
      <c r="Q55" s="109"/>
      <c r="R55" s="109"/>
      <c r="S55" s="109"/>
      <c r="T55" s="109"/>
      <c r="U55" s="109"/>
      <c r="V55" s="109"/>
      <c r="W55" s="109"/>
      <c r="X55" s="109"/>
      <c r="Y55" s="109"/>
      <c r="Z55" s="109"/>
      <c r="AA55" s="109"/>
      <c r="AB55" s="109"/>
      <c r="AC55" s="109"/>
    </row>
    <row r="56" spans="1:29" s="105" customFormat="1" x14ac:dyDescent="0.2">
      <c r="A56" s="107"/>
      <c r="B56" s="107"/>
      <c r="D56" s="109"/>
      <c r="E56" s="179"/>
      <c r="F56" s="179"/>
      <c r="G56" s="259"/>
      <c r="H56" s="109"/>
      <c r="I56" s="112"/>
      <c r="J56" s="114"/>
      <c r="K56" s="108"/>
      <c r="L56" s="108"/>
      <c r="M56" s="109"/>
      <c r="N56" s="109"/>
      <c r="O56" s="109"/>
      <c r="P56" s="109"/>
      <c r="Q56" s="109"/>
      <c r="R56" s="109"/>
      <c r="S56" s="109"/>
      <c r="T56" s="109"/>
      <c r="U56" s="109"/>
      <c r="V56" s="109"/>
      <c r="W56" s="109"/>
      <c r="X56" s="109"/>
      <c r="Y56" s="109"/>
      <c r="Z56" s="109"/>
      <c r="AA56" s="109"/>
      <c r="AB56" s="109"/>
      <c r="AC56" s="109"/>
    </row>
    <row r="57" spans="1:29" s="105" customFormat="1" x14ac:dyDescent="0.2">
      <c r="A57" s="107"/>
      <c r="B57" s="107"/>
      <c r="D57" s="109"/>
      <c r="E57" s="179"/>
      <c r="F57" s="179"/>
      <c r="G57" s="259"/>
      <c r="H57" s="109"/>
      <c r="I57" s="112"/>
      <c r="J57" s="114"/>
      <c r="K57" s="108"/>
      <c r="L57" s="108"/>
      <c r="M57" s="109"/>
      <c r="N57" s="109"/>
      <c r="O57" s="109"/>
      <c r="P57" s="109"/>
      <c r="Q57" s="109"/>
      <c r="R57" s="109"/>
      <c r="S57" s="109"/>
      <c r="T57" s="109"/>
      <c r="U57" s="109"/>
      <c r="V57" s="109"/>
      <c r="W57" s="109"/>
      <c r="X57" s="109"/>
      <c r="Y57" s="109"/>
      <c r="Z57" s="109"/>
      <c r="AA57" s="109"/>
      <c r="AB57" s="109"/>
      <c r="AC57" s="109"/>
    </row>
    <row r="58" spans="1:29" s="105" customFormat="1" x14ac:dyDescent="0.2">
      <c r="A58" s="107"/>
      <c r="B58" s="107"/>
      <c r="D58" s="109"/>
      <c r="E58" s="179"/>
      <c r="F58" s="179"/>
      <c r="G58" s="259"/>
      <c r="H58" s="109"/>
      <c r="I58" s="112"/>
      <c r="J58" s="114"/>
      <c r="K58" s="108"/>
      <c r="L58" s="108"/>
      <c r="M58" s="109"/>
      <c r="N58" s="109"/>
      <c r="O58" s="109"/>
      <c r="P58" s="109"/>
      <c r="Q58" s="109"/>
      <c r="R58" s="109"/>
      <c r="S58" s="109"/>
      <c r="T58" s="109"/>
      <c r="U58" s="109"/>
      <c r="V58" s="109"/>
      <c r="W58" s="109"/>
      <c r="X58" s="109"/>
      <c r="Y58" s="109"/>
      <c r="Z58" s="109"/>
      <c r="AA58" s="109"/>
      <c r="AB58" s="109"/>
      <c r="AC58" s="109"/>
    </row>
    <row r="59" spans="1:29" s="105" customFormat="1" x14ac:dyDescent="0.2">
      <c r="A59" s="107"/>
      <c r="B59" s="107"/>
      <c r="D59" s="109"/>
      <c r="E59" s="179"/>
      <c r="F59" s="179"/>
      <c r="G59" s="259"/>
      <c r="H59" s="109"/>
      <c r="I59" s="112"/>
      <c r="J59" s="114"/>
      <c r="K59" s="108"/>
      <c r="L59" s="108"/>
      <c r="M59" s="109"/>
      <c r="N59" s="109"/>
      <c r="O59" s="109"/>
      <c r="P59" s="109"/>
      <c r="Q59" s="109"/>
      <c r="R59" s="109"/>
      <c r="S59" s="109"/>
      <c r="T59" s="109"/>
      <c r="U59" s="109"/>
      <c r="V59" s="109"/>
      <c r="W59" s="109"/>
      <c r="X59" s="109"/>
      <c r="Y59" s="109"/>
      <c r="Z59" s="109"/>
      <c r="AA59" s="109"/>
      <c r="AB59" s="109"/>
      <c r="AC59" s="109"/>
    </row>
    <row r="60" spans="1:29" s="105" customFormat="1" x14ac:dyDescent="0.2">
      <c r="A60" s="107"/>
      <c r="B60" s="107"/>
      <c r="D60" s="109"/>
      <c r="E60" s="179"/>
      <c r="F60" s="179"/>
      <c r="G60" s="259"/>
      <c r="H60" s="109"/>
      <c r="I60" s="112"/>
      <c r="J60" s="114"/>
      <c r="K60" s="108"/>
      <c r="L60" s="108"/>
      <c r="M60" s="109"/>
      <c r="N60" s="109"/>
      <c r="O60" s="109"/>
      <c r="P60" s="109"/>
      <c r="Q60" s="109"/>
      <c r="R60" s="109"/>
      <c r="S60" s="109"/>
      <c r="T60" s="109"/>
      <c r="U60" s="109"/>
      <c r="V60" s="109"/>
      <c r="W60" s="109"/>
      <c r="X60" s="109"/>
      <c r="Y60" s="109"/>
      <c r="Z60" s="109"/>
      <c r="AA60" s="109"/>
      <c r="AB60" s="109"/>
      <c r="AC60" s="109"/>
    </row>
    <row r="61" spans="1:29" s="105" customFormat="1" x14ac:dyDescent="0.2">
      <c r="A61" s="107"/>
      <c r="B61" s="107"/>
      <c r="D61" s="109"/>
      <c r="E61" s="179"/>
      <c r="F61" s="179"/>
      <c r="G61" s="259"/>
      <c r="H61" s="109"/>
      <c r="I61" s="112"/>
      <c r="J61" s="114"/>
      <c r="K61" s="108"/>
      <c r="L61" s="108"/>
      <c r="M61" s="109"/>
      <c r="N61" s="109"/>
      <c r="O61" s="109"/>
      <c r="P61" s="109"/>
      <c r="Q61" s="109"/>
      <c r="R61" s="109"/>
      <c r="S61" s="109"/>
      <c r="T61" s="109"/>
      <c r="U61" s="109"/>
      <c r="V61" s="109"/>
      <c r="W61" s="109"/>
      <c r="X61" s="109"/>
      <c r="Y61" s="109"/>
      <c r="Z61" s="109"/>
      <c r="AA61" s="109"/>
      <c r="AB61" s="109"/>
      <c r="AC61" s="109"/>
    </row>
    <row r="62" spans="1:29" s="105" customFormat="1" x14ac:dyDescent="0.2">
      <c r="A62" s="107"/>
      <c r="B62" s="107"/>
      <c r="D62" s="109"/>
      <c r="E62" s="179"/>
      <c r="F62" s="179"/>
      <c r="G62" s="259"/>
      <c r="H62" s="109"/>
      <c r="I62" s="112"/>
      <c r="J62" s="114"/>
      <c r="K62" s="108"/>
      <c r="L62" s="108"/>
      <c r="M62" s="109"/>
      <c r="N62" s="109"/>
      <c r="O62" s="109"/>
      <c r="P62" s="109"/>
      <c r="Q62" s="109"/>
      <c r="R62" s="109"/>
      <c r="S62" s="109"/>
      <c r="T62" s="109"/>
      <c r="U62" s="109"/>
      <c r="V62" s="109"/>
      <c r="W62" s="109"/>
      <c r="X62" s="109"/>
      <c r="Y62" s="109"/>
      <c r="Z62" s="109"/>
      <c r="AA62" s="109"/>
      <c r="AB62" s="109"/>
      <c r="AC62" s="109"/>
    </row>
    <row r="63" spans="1:29" s="105" customFormat="1" x14ac:dyDescent="0.2">
      <c r="A63" s="107"/>
      <c r="B63" s="107"/>
      <c r="D63" s="109"/>
      <c r="E63" s="179"/>
      <c r="F63" s="179"/>
      <c r="G63" s="259"/>
      <c r="H63" s="109"/>
      <c r="I63" s="112"/>
      <c r="J63" s="114"/>
      <c r="K63" s="108"/>
      <c r="L63" s="108"/>
      <c r="M63" s="109"/>
      <c r="N63" s="109"/>
      <c r="O63" s="109"/>
      <c r="P63" s="109"/>
      <c r="Q63" s="109"/>
      <c r="R63" s="109"/>
      <c r="S63" s="109"/>
      <c r="T63" s="109"/>
      <c r="U63" s="109"/>
      <c r="V63" s="109"/>
      <c r="W63" s="109"/>
      <c r="X63" s="109"/>
      <c r="Y63" s="109"/>
      <c r="Z63" s="109"/>
      <c r="AA63" s="109"/>
      <c r="AB63" s="109"/>
      <c r="AC63" s="109"/>
    </row>
    <row r="64" spans="1:29" s="105" customFormat="1" x14ac:dyDescent="0.2">
      <c r="A64" s="107"/>
      <c r="B64" s="107"/>
      <c r="D64" s="109"/>
      <c r="E64" s="179"/>
      <c r="F64" s="179"/>
      <c r="G64" s="259"/>
      <c r="H64" s="109"/>
      <c r="I64" s="112"/>
      <c r="J64" s="114"/>
      <c r="K64" s="108"/>
      <c r="L64" s="108"/>
      <c r="M64" s="109"/>
      <c r="N64" s="109"/>
      <c r="O64" s="109"/>
      <c r="P64" s="109"/>
      <c r="Q64" s="109"/>
      <c r="R64" s="109"/>
      <c r="S64" s="109"/>
      <c r="T64" s="109"/>
      <c r="U64" s="109"/>
      <c r="V64" s="109"/>
      <c r="W64" s="109"/>
      <c r="X64" s="109"/>
      <c r="Y64" s="109"/>
      <c r="Z64" s="109"/>
      <c r="AA64" s="109"/>
      <c r="AB64" s="109"/>
      <c r="AC64" s="109"/>
    </row>
    <row r="65" spans="1:29" s="105" customFormat="1" x14ac:dyDescent="0.2">
      <c r="A65" s="107"/>
      <c r="B65" s="107"/>
      <c r="D65" s="109"/>
      <c r="E65" s="179"/>
      <c r="F65" s="179"/>
      <c r="G65" s="259"/>
      <c r="H65" s="109"/>
      <c r="I65" s="112"/>
      <c r="J65" s="114"/>
      <c r="K65" s="108"/>
      <c r="L65" s="108"/>
      <c r="M65" s="109"/>
      <c r="N65" s="109"/>
      <c r="O65" s="109"/>
      <c r="P65" s="109"/>
      <c r="Q65" s="109"/>
      <c r="R65" s="109"/>
      <c r="S65" s="109"/>
      <c r="T65" s="109"/>
      <c r="U65" s="109"/>
      <c r="V65" s="109"/>
      <c r="W65" s="109"/>
      <c r="X65" s="109"/>
      <c r="Y65" s="109"/>
      <c r="Z65" s="109"/>
      <c r="AA65" s="109"/>
      <c r="AB65" s="109"/>
      <c r="AC65" s="109"/>
    </row>
    <row r="66" spans="1:29" s="105" customFormat="1" x14ac:dyDescent="0.2">
      <c r="A66" s="107"/>
      <c r="B66" s="107"/>
      <c r="D66" s="109"/>
      <c r="E66" s="179"/>
      <c r="F66" s="179"/>
      <c r="G66" s="259"/>
      <c r="H66" s="109"/>
      <c r="I66" s="112"/>
      <c r="J66" s="114"/>
      <c r="K66" s="108"/>
      <c r="L66" s="108"/>
      <c r="M66" s="109"/>
      <c r="N66" s="109"/>
      <c r="O66" s="109"/>
      <c r="P66" s="109"/>
      <c r="Q66" s="109"/>
      <c r="R66" s="109"/>
      <c r="S66" s="109"/>
      <c r="T66" s="109"/>
      <c r="U66" s="109"/>
      <c r="V66" s="109"/>
      <c r="W66" s="109"/>
      <c r="X66" s="109"/>
      <c r="Y66" s="109"/>
      <c r="Z66" s="109"/>
      <c r="AA66" s="109"/>
      <c r="AB66" s="109"/>
      <c r="AC66" s="109"/>
    </row>
    <row r="67" spans="1:29" s="105" customFormat="1" x14ac:dyDescent="0.2">
      <c r="A67" s="107"/>
      <c r="B67" s="107"/>
      <c r="D67" s="109"/>
      <c r="E67" s="179"/>
      <c r="F67" s="179"/>
      <c r="G67" s="259"/>
      <c r="H67" s="109"/>
      <c r="I67" s="112"/>
      <c r="J67" s="114"/>
      <c r="K67" s="108"/>
      <c r="L67" s="108"/>
      <c r="M67" s="109"/>
      <c r="N67" s="109"/>
      <c r="O67" s="109"/>
      <c r="P67" s="109"/>
      <c r="Q67" s="109"/>
      <c r="R67" s="109"/>
      <c r="S67" s="109"/>
      <c r="T67" s="109"/>
      <c r="U67" s="109"/>
      <c r="V67" s="109"/>
      <c r="W67" s="109"/>
      <c r="X67" s="109"/>
      <c r="Y67" s="109"/>
      <c r="Z67" s="109"/>
      <c r="AA67" s="109"/>
      <c r="AB67" s="109"/>
      <c r="AC67" s="109"/>
    </row>
    <row r="68" spans="1:29" s="105" customFormat="1" x14ac:dyDescent="0.2">
      <c r="A68" s="107"/>
      <c r="B68" s="107"/>
      <c r="D68" s="109"/>
      <c r="E68" s="179"/>
      <c r="F68" s="179"/>
      <c r="G68" s="259"/>
      <c r="H68" s="109"/>
      <c r="I68" s="112"/>
      <c r="J68" s="114"/>
      <c r="K68" s="108"/>
      <c r="L68" s="108"/>
      <c r="M68" s="109"/>
      <c r="N68" s="109"/>
      <c r="O68" s="109"/>
      <c r="P68" s="109"/>
      <c r="Q68" s="109"/>
      <c r="R68" s="109"/>
      <c r="S68" s="109"/>
      <c r="T68" s="109"/>
      <c r="U68" s="109"/>
      <c r="V68" s="109"/>
      <c r="W68" s="109"/>
      <c r="X68" s="109"/>
      <c r="Y68" s="109"/>
      <c r="Z68" s="109"/>
      <c r="AA68" s="109"/>
      <c r="AB68" s="109"/>
      <c r="AC68" s="109"/>
    </row>
    <row r="69" spans="1:29" s="105" customFormat="1" x14ac:dyDescent="0.2">
      <c r="A69" s="107"/>
      <c r="B69" s="107"/>
      <c r="D69" s="109"/>
      <c r="E69" s="179"/>
      <c r="F69" s="179"/>
      <c r="G69" s="259"/>
      <c r="H69" s="109"/>
      <c r="I69" s="112"/>
      <c r="J69" s="114"/>
      <c r="K69" s="108"/>
      <c r="L69" s="108"/>
      <c r="M69" s="109"/>
      <c r="N69" s="109"/>
      <c r="O69" s="109"/>
      <c r="P69" s="109"/>
      <c r="Q69" s="109"/>
      <c r="R69" s="109"/>
      <c r="S69" s="109"/>
      <c r="T69" s="109"/>
      <c r="U69" s="109"/>
      <c r="V69" s="109"/>
      <c r="W69" s="109"/>
      <c r="X69" s="109"/>
      <c r="Y69" s="109"/>
      <c r="Z69" s="109"/>
      <c r="AA69" s="109"/>
      <c r="AB69" s="109"/>
      <c r="AC69" s="109"/>
    </row>
    <row r="70" spans="1:29" s="105" customFormat="1" x14ac:dyDescent="0.2">
      <c r="A70" s="107"/>
      <c r="B70" s="107"/>
      <c r="D70" s="109"/>
      <c r="E70" s="179"/>
      <c r="F70" s="179"/>
      <c r="G70" s="259"/>
      <c r="H70" s="109"/>
      <c r="I70" s="112"/>
      <c r="J70" s="114"/>
      <c r="K70" s="108"/>
      <c r="L70" s="108"/>
      <c r="M70" s="109"/>
      <c r="N70" s="109"/>
      <c r="O70" s="109"/>
      <c r="P70" s="109"/>
      <c r="Q70" s="109"/>
      <c r="R70" s="109"/>
      <c r="S70" s="109"/>
      <c r="T70" s="109"/>
      <c r="U70" s="109"/>
      <c r="V70" s="109"/>
      <c r="W70" s="109"/>
      <c r="X70" s="109"/>
      <c r="Y70" s="109"/>
      <c r="Z70" s="109"/>
      <c r="AA70" s="109"/>
      <c r="AB70" s="109"/>
      <c r="AC70" s="109"/>
    </row>
    <row r="71" spans="1:29" s="105" customFormat="1" x14ac:dyDescent="0.2">
      <c r="A71" s="107"/>
      <c r="B71" s="107"/>
      <c r="D71" s="109"/>
      <c r="E71" s="179"/>
      <c r="F71" s="179"/>
      <c r="G71" s="259"/>
      <c r="H71" s="109"/>
      <c r="I71" s="112"/>
      <c r="J71" s="114"/>
      <c r="K71" s="108"/>
      <c r="L71" s="108"/>
      <c r="M71" s="109"/>
      <c r="N71" s="109"/>
      <c r="O71" s="109"/>
      <c r="P71" s="109"/>
      <c r="Q71" s="109"/>
      <c r="R71" s="109"/>
      <c r="S71" s="109"/>
      <c r="T71" s="109"/>
      <c r="U71" s="109"/>
      <c r="V71" s="109"/>
      <c r="W71" s="109"/>
      <c r="X71" s="109"/>
      <c r="Y71" s="109"/>
      <c r="Z71" s="109"/>
      <c r="AA71" s="109"/>
      <c r="AB71" s="109"/>
      <c r="AC71" s="109"/>
    </row>
    <row r="72" spans="1:29" s="105" customFormat="1" x14ac:dyDescent="0.2">
      <c r="A72" s="107"/>
      <c r="B72" s="107"/>
      <c r="D72" s="109"/>
      <c r="E72" s="179"/>
      <c r="F72" s="179"/>
      <c r="G72" s="259"/>
      <c r="H72" s="109"/>
      <c r="I72" s="112"/>
      <c r="J72" s="114"/>
      <c r="K72" s="108"/>
      <c r="L72" s="108"/>
      <c r="M72" s="109"/>
      <c r="N72" s="109"/>
      <c r="O72" s="109"/>
      <c r="P72" s="109"/>
      <c r="Q72" s="109"/>
      <c r="R72" s="109"/>
      <c r="S72" s="109"/>
      <c r="T72" s="109"/>
      <c r="U72" s="109"/>
      <c r="V72" s="109"/>
      <c r="W72" s="109"/>
      <c r="X72" s="109"/>
      <c r="Y72" s="109"/>
      <c r="Z72" s="109"/>
      <c r="AA72" s="109"/>
      <c r="AB72" s="109"/>
      <c r="AC72" s="109"/>
    </row>
    <row r="73" spans="1:29" s="105" customFormat="1" x14ac:dyDescent="0.2">
      <c r="A73" s="107"/>
      <c r="B73" s="107"/>
      <c r="D73" s="109"/>
      <c r="E73" s="179"/>
      <c r="F73" s="179"/>
      <c r="G73" s="259"/>
      <c r="H73" s="109"/>
      <c r="I73" s="112"/>
      <c r="J73" s="114"/>
      <c r="K73" s="108"/>
      <c r="L73" s="108"/>
      <c r="M73" s="109"/>
      <c r="N73" s="109"/>
      <c r="O73" s="109"/>
      <c r="P73" s="109"/>
      <c r="Q73" s="109"/>
      <c r="R73" s="109"/>
      <c r="S73" s="109"/>
      <c r="T73" s="109"/>
      <c r="U73" s="109"/>
      <c r="V73" s="109"/>
      <c r="W73" s="109"/>
      <c r="X73" s="109"/>
      <c r="Y73" s="109"/>
      <c r="Z73" s="109"/>
      <c r="AA73" s="109"/>
      <c r="AB73" s="109"/>
      <c r="AC73" s="109"/>
    </row>
  </sheetData>
  <dataValidations count="1">
    <dataValidation type="list" allowBlank="1" showInputMessage="1" showErrorMessage="1" sqref="M2:M1048576" xr:uid="{E039DA68-5B36-4CCC-82BC-7C37E14B954E}">
      <formula1>references</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E32FA-FE97-4A92-BF7C-B3CBF957FAAB}">
  <sheetPr codeName="Sheet6">
    <tabColor rgb="FFF76C03"/>
  </sheetPr>
  <dimension ref="A1:J89"/>
  <sheetViews>
    <sheetView zoomScale="85" zoomScaleNormal="85" workbookViewId="0">
      <selection activeCell="I89" sqref="C3:I89"/>
    </sheetView>
  </sheetViews>
  <sheetFormatPr defaultColWidth="9.140625" defaultRowHeight="12.75" x14ac:dyDescent="0.2"/>
  <cols>
    <col min="1" max="2" width="9.140625" style="4"/>
    <col min="3" max="3" width="34.5703125" style="6" customWidth="1"/>
    <col min="4" max="4" width="8.7109375" style="5" customWidth="1"/>
    <col min="5" max="5" width="12.28515625" style="5" customWidth="1"/>
    <col min="6" max="6" width="17.42578125" style="5" customWidth="1"/>
    <col min="7" max="7" width="17.85546875" style="12" customWidth="1"/>
    <col min="8" max="8" width="60.85546875" style="5" customWidth="1"/>
    <col min="9" max="9" width="39.42578125" style="2" customWidth="1"/>
    <col min="10" max="16384" width="9.140625" style="1"/>
  </cols>
  <sheetData>
    <row r="1" spans="1:10" s="6" customFormat="1" x14ac:dyDescent="0.2">
      <c r="A1" s="419" t="s">
        <v>23</v>
      </c>
      <c r="B1" s="419"/>
      <c r="D1" s="10"/>
      <c r="E1" s="10"/>
      <c r="F1" s="10"/>
      <c r="G1" s="11"/>
      <c r="H1" s="10" t="s">
        <v>64</v>
      </c>
      <c r="I1" s="7"/>
    </row>
    <row r="2" spans="1:10" s="6" customFormat="1" x14ac:dyDescent="0.2">
      <c r="A2" s="3" t="s">
        <v>2</v>
      </c>
      <c r="B2" s="3" t="s">
        <v>3</v>
      </c>
      <c r="C2" s="6" t="s">
        <v>605</v>
      </c>
      <c r="D2" s="10" t="s">
        <v>5</v>
      </c>
      <c r="E2" s="10" t="s">
        <v>13</v>
      </c>
      <c r="F2" s="10" t="s">
        <v>14</v>
      </c>
      <c r="G2" s="10" t="s">
        <v>6</v>
      </c>
      <c r="H2" s="10" t="s">
        <v>55</v>
      </c>
      <c r="I2" s="7" t="s">
        <v>22</v>
      </c>
      <c r="J2" s="10"/>
    </row>
    <row r="3" spans="1:10" x14ac:dyDescent="0.2">
      <c r="A3" s="83">
        <v>10</v>
      </c>
      <c r="B3" s="83"/>
      <c r="C3" s="14" t="s">
        <v>485</v>
      </c>
      <c r="D3" s="5" t="s">
        <v>64</v>
      </c>
      <c r="E3" s="5" t="s">
        <v>64</v>
      </c>
      <c r="F3" s="5" t="s">
        <v>64</v>
      </c>
      <c r="G3" s="12" t="s">
        <v>64</v>
      </c>
      <c r="H3" s="5" t="s">
        <v>486</v>
      </c>
      <c r="I3" s="2" t="s">
        <v>64</v>
      </c>
    </row>
    <row r="4" spans="1:10" x14ac:dyDescent="0.2">
      <c r="A4" s="83">
        <v>20</v>
      </c>
      <c r="B4" s="83"/>
      <c r="C4" s="6" t="s">
        <v>687</v>
      </c>
      <c r="D4" s="5" t="s">
        <v>24</v>
      </c>
      <c r="E4" s="5" t="s">
        <v>9</v>
      </c>
      <c r="F4" s="5" t="s">
        <v>244</v>
      </c>
      <c r="G4" s="12" t="s">
        <v>64</v>
      </c>
      <c r="H4" s="5" t="s">
        <v>243</v>
      </c>
      <c r="I4" s="2" t="s">
        <v>245</v>
      </c>
    </row>
    <row r="5" spans="1:10" x14ac:dyDescent="0.2">
      <c r="A5" s="83">
        <v>50</v>
      </c>
      <c r="B5" s="83"/>
      <c r="C5" s="6" t="s">
        <v>609</v>
      </c>
      <c r="D5" s="5" t="s">
        <v>62</v>
      </c>
      <c r="E5" s="5" t="s">
        <v>246</v>
      </c>
      <c r="F5" s="5" t="s">
        <v>247</v>
      </c>
      <c r="G5" s="12" t="s">
        <v>64</v>
      </c>
      <c r="H5" s="5" t="s">
        <v>486</v>
      </c>
      <c r="I5" s="2" t="s">
        <v>248</v>
      </c>
    </row>
    <row r="6" spans="1:10" x14ac:dyDescent="0.2">
      <c r="A6" s="83">
        <v>5</v>
      </c>
      <c r="B6" s="83"/>
      <c r="C6" s="6" t="s">
        <v>686</v>
      </c>
      <c r="D6" s="5" t="s">
        <v>132</v>
      </c>
      <c r="E6" s="5" t="s">
        <v>328</v>
      </c>
      <c r="F6" s="5" t="s">
        <v>249</v>
      </c>
      <c r="G6" s="12" t="s">
        <v>61</v>
      </c>
      <c r="H6" s="5" t="s">
        <v>484</v>
      </c>
      <c r="I6" s="2" t="s">
        <v>250</v>
      </c>
    </row>
    <row r="7" spans="1:10" x14ac:dyDescent="0.2">
      <c r="A7" s="83">
        <v>20</v>
      </c>
      <c r="B7" s="83"/>
      <c r="C7" s="14" t="s">
        <v>492</v>
      </c>
      <c r="D7" s="5" t="s">
        <v>64</v>
      </c>
      <c r="E7" s="5" t="s">
        <v>64</v>
      </c>
      <c r="F7" s="5" t="s">
        <v>64</v>
      </c>
      <c r="G7" s="12" t="s">
        <v>64</v>
      </c>
      <c r="H7" s="5" t="s">
        <v>486</v>
      </c>
      <c r="I7" s="2" t="s">
        <v>64</v>
      </c>
    </row>
    <row r="8" spans="1:10" x14ac:dyDescent="0.2">
      <c r="A8" s="83">
        <v>20</v>
      </c>
      <c r="B8" s="83"/>
      <c r="C8" s="14" t="s">
        <v>493</v>
      </c>
      <c r="D8" s="5" t="s">
        <v>64</v>
      </c>
      <c r="E8" s="5" t="s">
        <v>64</v>
      </c>
      <c r="F8" s="5" t="s">
        <v>64</v>
      </c>
      <c r="G8" s="12" t="s">
        <v>64</v>
      </c>
      <c r="H8" s="5" t="s">
        <v>486</v>
      </c>
      <c r="I8" s="2" t="s">
        <v>64</v>
      </c>
    </row>
    <row r="9" spans="1:10" x14ac:dyDescent="0.2">
      <c r="A9" s="83">
        <v>15</v>
      </c>
      <c r="B9" s="83"/>
      <c r="C9" s="14" t="s">
        <v>494</v>
      </c>
      <c r="D9" s="5" t="s">
        <v>64</v>
      </c>
      <c r="E9" s="5" t="s">
        <v>64</v>
      </c>
      <c r="F9" s="5" t="s">
        <v>64</v>
      </c>
      <c r="G9" s="12" t="s">
        <v>64</v>
      </c>
      <c r="H9" s="5" t="s">
        <v>486</v>
      </c>
      <c r="I9" s="2" t="s">
        <v>64</v>
      </c>
    </row>
    <row r="10" spans="1:10" x14ac:dyDescent="0.2">
      <c r="A10" s="83">
        <v>10</v>
      </c>
      <c r="B10" s="83"/>
      <c r="C10" s="14" t="s">
        <v>495</v>
      </c>
      <c r="D10" s="5" t="s">
        <v>64</v>
      </c>
      <c r="E10" s="5" t="s">
        <v>64</v>
      </c>
      <c r="F10" s="5" t="s">
        <v>64</v>
      </c>
      <c r="G10" s="12" t="s">
        <v>64</v>
      </c>
      <c r="H10" s="5" t="s">
        <v>486</v>
      </c>
      <c r="I10" s="2" t="s">
        <v>64</v>
      </c>
    </row>
    <row r="11" spans="1:10" x14ac:dyDescent="0.2">
      <c r="A11" s="83">
        <v>5</v>
      </c>
      <c r="B11" s="83"/>
      <c r="C11" s="14" t="s">
        <v>487</v>
      </c>
      <c r="D11" s="5" t="s">
        <v>64</v>
      </c>
      <c r="E11" s="5" t="s">
        <v>64</v>
      </c>
      <c r="F11" s="5" t="s">
        <v>64</v>
      </c>
      <c r="G11" s="12" t="s">
        <v>64</v>
      </c>
      <c r="H11" s="5" t="s">
        <v>488</v>
      </c>
      <c r="I11" s="2" t="s">
        <v>64</v>
      </c>
    </row>
    <row r="12" spans="1:10" x14ac:dyDescent="0.2">
      <c r="A12" s="83"/>
      <c r="B12" s="83"/>
      <c r="C12" s="6" t="s">
        <v>489</v>
      </c>
      <c r="D12" s="5" t="s">
        <v>64</v>
      </c>
      <c r="E12" s="5" t="s">
        <v>64</v>
      </c>
      <c r="F12" s="5" t="s">
        <v>64</v>
      </c>
      <c r="G12" s="12" t="s">
        <v>64</v>
      </c>
      <c r="H12" s="5" t="s">
        <v>488</v>
      </c>
      <c r="I12" s="2" t="s">
        <v>64</v>
      </c>
    </row>
    <row r="13" spans="1:10" x14ac:dyDescent="0.2">
      <c r="A13" s="83"/>
      <c r="B13" s="83"/>
      <c r="C13" s="6" t="s">
        <v>489</v>
      </c>
      <c r="D13" s="5" t="s">
        <v>64</v>
      </c>
      <c r="E13" s="5" t="s">
        <v>64</v>
      </c>
      <c r="F13" s="5" t="s">
        <v>64</v>
      </c>
      <c r="G13" s="12" t="s">
        <v>64</v>
      </c>
      <c r="H13" s="5" t="s">
        <v>488</v>
      </c>
      <c r="I13" s="2" t="s">
        <v>64</v>
      </c>
    </row>
    <row r="14" spans="1:10" x14ac:dyDescent="0.2">
      <c r="A14" s="83">
        <v>10</v>
      </c>
      <c r="B14" s="83"/>
      <c r="C14" s="6" t="s">
        <v>610</v>
      </c>
      <c r="D14" s="5" t="s">
        <v>132</v>
      </c>
      <c r="E14" s="5" t="s">
        <v>126</v>
      </c>
      <c r="F14" s="5" t="s">
        <v>252</v>
      </c>
      <c r="G14" s="12" t="s">
        <v>61</v>
      </c>
      <c r="H14" s="5" t="s">
        <v>698</v>
      </c>
      <c r="I14" s="2" t="s">
        <v>251</v>
      </c>
    </row>
    <row r="15" spans="1:10" x14ac:dyDescent="0.2">
      <c r="A15" s="83">
        <v>20</v>
      </c>
      <c r="B15" s="83"/>
      <c r="C15" s="6" t="s">
        <v>611</v>
      </c>
      <c r="D15" s="5" t="s">
        <v>24</v>
      </c>
      <c r="E15" s="5" t="s">
        <v>126</v>
      </c>
      <c r="F15" s="5" t="s">
        <v>253</v>
      </c>
      <c r="G15" s="12" t="s">
        <v>64</v>
      </c>
      <c r="H15" s="5" t="s">
        <v>488</v>
      </c>
      <c r="I15" s="2" t="s">
        <v>254</v>
      </c>
    </row>
    <row r="16" spans="1:10" x14ac:dyDescent="0.2">
      <c r="A16" s="83">
        <v>15</v>
      </c>
      <c r="B16" s="83"/>
      <c r="C16" s="14" t="s">
        <v>490</v>
      </c>
      <c r="D16" s="5" t="s">
        <v>64</v>
      </c>
      <c r="E16" s="5" t="s">
        <v>64</v>
      </c>
      <c r="F16" s="5" t="s">
        <v>64</v>
      </c>
      <c r="G16" s="12" t="s">
        <v>64</v>
      </c>
      <c r="H16" s="5" t="s">
        <v>499</v>
      </c>
      <c r="I16" s="2" t="s">
        <v>64</v>
      </c>
    </row>
    <row r="17" spans="1:9" x14ac:dyDescent="0.2">
      <c r="A17" s="83">
        <v>20</v>
      </c>
      <c r="B17" s="83"/>
      <c r="C17" s="14" t="s">
        <v>496</v>
      </c>
      <c r="D17" s="5" t="s">
        <v>64</v>
      </c>
      <c r="E17" s="5" t="s">
        <v>64</v>
      </c>
      <c r="F17" s="5" t="s">
        <v>64</v>
      </c>
      <c r="G17" s="12" t="s">
        <v>64</v>
      </c>
      <c r="H17" s="5" t="s">
        <v>499</v>
      </c>
      <c r="I17" s="2" t="s">
        <v>64</v>
      </c>
    </row>
    <row r="18" spans="1:9" x14ac:dyDescent="0.2">
      <c r="A18" s="83">
        <v>20</v>
      </c>
      <c r="B18" s="83"/>
      <c r="C18" s="14" t="s">
        <v>491</v>
      </c>
      <c r="D18" s="5" t="s">
        <v>64</v>
      </c>
      <c r="E18" s="5" t="s">
        <v>64</v>
      </c>
      <c r="F18" s="5" t="s">
        <v>64</v>
      </c>
      <c r="G18" s="12" t="s">
        <v>64</v>
      </c>
      <c r="H18" s="5" t="s">
        <v>499</v>
      </c>
      <c r="I18" s="2" t="s">
        <v>64</v>
      </c>
    </row>
    <row r="19" spans="1:9" x14ac:dyDescent="0.2">
      <c r="A19" s="83">
        <v>25</v>
      </c>
      <c r="B19" s="83"/>
      <c r="C19" s="14" t="s">
        <v>497</v>
      </c>
      <c r="D19" s="5" t="s">
        <v>64</v>
      </c>
      <c r="E19" s="5" t="s">
        <v>64</v>
      </c>
      <c r="F19" s="5" t="s">
        <v>64</v>
      </c>
      <c r="G19" s="12" t="s">
        <v>64</v>
      </c>
      <c r="H19" s="5" t="s">
        <v>499</v>
      </c>
      <c r="I19" s="2" t="s">
        <v>64</v>
      </c>
    </row>
    <row r="20" spans="1:9" x14ac:dyDescent="0.2">
      <c r="A20" s="83">
        <v>20</v>
      </c>
      <c r="B20" s="83"/>
      <c r="C20" s="14" t="s">
        <v>498</v>
      </c>
      <c r="D20" s="5" t="s">
        <v>64</v>
      </c>
      <c r="E20" s="5" t="s">
        <v>64</v>
      </c>
      <c r="F20" s="5" t="s">
        <v>64</v>
      </c>
      <c r="G20" s="12" t="s">
        <v>64</v>
      </c>
      <c r="H20" s="5" t="s">
        <v>499</v>
      </c>
      <c r="I20" s="2" t="s">
        <v>64</v>
      </c>
    </row>
    <row r="21" spans="1:9" x14ac:dyDescent="0.2">
      <c r="A21" s="83">
        <v>40</v>
      </c>
      <c r="B21" s="83"/>
      <c r="C21" s="6" t="s">
        <v>688</v>
      </c>
      <c r="D21" s="5" t="s">
        <v>64</v>
      </c>
      <c r="E21" s="5" t="s">
        <v>64</v>
      </c>
      <c r="F21" s="5" t="s">
        <v>64</v>
      </c>
      <c r="G21" s="12" t="s">
        <v>64</v>
      </c>
      <c r="H21" s="5" t="s">
        <v>690</v>
      </c>
      <c r="I21" s="2" t="s">
        <v>64</v>
      </c>
    </row>
    <row r="22" spans="1:9" x14ac:dyDescent="0.2">
      <c r="A22" s="83">
        <v>40</v>
      </c>
      <c r="B22" s="83"/>
      <c r="C22" s="14" t="s">
        <v>689</v>
      </c>
      <c r="D22" s="5" t="s">
        <v>64</v>
      </c>
      <c r="E22" s="5" t="s">
        <v>64</v>
      </c>
      <c r="F22" s="5" t="s">
        <v>64</v>
      </c>
      <c r="G22" s="12" t="s">
        <v>64</v>
      </c>
      <c r="H22" s="5" t="s">
        <v>500</v>
      </c>
      <c r="I22" s="2" t="s">
        <v>64</v>
      </c>
    </row>
    <row r="23" spans="1:9" x14ac:dyDescent="0.2">
      <c r="A23" s="83">
        <v>30</v>
      </c>
      <c r="B23" s="83"/>
      <c r="C23" s="14" t="s">
        <v>501</v>
      </c>
      <c r="D23" s="5" t="s">
        <v>64</v>
      </c>
      <c r="E23" s="5" t="s">
        <v>64</v>
      </c>
      <c r="F23" s="5" t="s">
        <v>64</v>
      </c>
      <c r="G23" s="12" t="s">
        <v>64</v>
      </c>
      <c r="H23" s="5" t="s">
        <v>502</v>
      </c>
      <c r="I23" s="2" t="s">
        <v>64</v>
      </c>
    </row>
    <row r="24" spans="1:9" x14ac:dyDescent="0.2">
      <c r="A24" s="83">
        <v>40</v>
      </c>
      <c r="B24" s="83"/>
      <c r="C24" s="14" t="s">
        <v>503</v>
      </c>
      <c r="D24" s="5" t="s">
        <v>64</v>
      </c>
      <c r="E24" s="5" t="s">
        <v>64</v>
      </c>
      <c r="F24" s="5" t="s">
        <v>64</v>
      </c>
      <c r="G24" s="12" t="s">
        <v>64</v>
      </c>
      <c r="H24" s="5" t="s">
        <v>502</v>
      </c>
      <c r="I24" s="2" t="s">
        <v>64</v>
      </c>
    </row>
    <row r="25" spans="1:9" x14ac:dyDescent="0.2">
      <c r="A25" s="83">
        <v>40</v>
      </c>
      <c r="B25" s="83"/>
      <c r="C25" s="14" t="s">
        <v>504</v>
      </c>
      <c r="D25" s="5" t="s">
        <v>64</v>
      </c>
      <c r="E25" s="5" t="s">
        <v>64</v>
      </c>
      <c r="F25" s="5" t="s">
        <v>64</v>
      </c>
      <c r="G25" s="12" t="s">
        <v>64</v>
      </c>
      <c r="H25" s="5" t="s">
        <v>502</v>
      </c>
      <c r="I25" s="2" t="s">
        <v>64</v>
      </c>
    </row>
    <row r="26" spans="1:9" x14ac:dyDescent="0.2">
      <c r="A26" s="83">
        <v>30</v>
      </c>
      <c r="B26" s="83"/>
      <c r="C26" s="14" t="s">
        <v>619</v>
      </c>
      <c r="D26" s="5" t="s">
        <v>64</v>
      </c>
      <c r="E26" s="5" t="s">
        <v>64</v>
      </c>
      <c r="F26" s="5" t="s">
        <v>64</v>
      </c>
      <c r="G26" s="12" t="s">
        <v>64</v>
      </c>
      <c r="H26" s="5" t="s">
        <v>502</v>
      </c>
      <c r="I26" s="2" t="s">
        <v>64</v>
      </c>
    </row>
    <row r="27" spans="1:9" x14ac:dyDescent="0.2">
      <c r="A27" s="83">
        <v>10</v>
      </c>
      <c r="B27" s="83"/>
      <c r="C27" s="14" t="s">
        <v>505</v>
      </c>
      <c r="D27" s="5" t="s">
        <v>64</v>
      </c>
      <c r="E27" s="5" t="s">
        <v>64</v>
      </c>
      <c r="F27" s="5" t="s">
        <v>64</v>
      </c>
      <c r="G27" s="12" t="s">
        <v>64</v>
      </c>
      <c r="H27" s="5" t="s">
        <v>502</v>
      </c>
      <c r="I27" s="2" t="s">
        <v>64</v>
      </c>
    </row>
    <row r="28" spans="1:9" x14ac:dyDescent="0.2">
      <c r="A28" s="83">
        <v>10</v>
      </c>
      <c r="B28" s="83"/>
      <c r="C28" s="14" t="s">
        <v>506</v>
      </c>
      <c r="D28" s="5" t="s">
        <v>64</v>
      </c>
      <c r="E28" s="5" t="s">
        <v>64</v>
      </c>
      <c r="F28" s="5" t="s">
        <v>64</v>
      </c>
      <c r="G28" s="12" t="s">
        <v>64</v>
      </c>
      <c r="H28" s="5" t="s">
        <v>502</v>
      </c>
      <c r="I28" s="2" t="s">
        <v>64</v>
      </c>
    </row>
    <row r="29" spans="1:9" x14ac:dyDescent="0.2">
      <c r="A29" s="83">
        <v>15</v>
      </c>
      <c r="B29" s="83"/>
      <c r="C29" s="14" t="s">
        <v>620</v>
      </c>
      <c r="D29" s="5" t="s">
        <v>64</v>
      </c>
      <c r="E29" s="5" t="s">
        <v>64</v>
      </c>
      <c r="F29" s="5" t="s">
        <v>64</v>
      </c>
      <c r="G29" s="12" t="s">
        <v>64</v>
      </c>
      <c r="H29" s="5" t="s">
        <v>502</v>
      </c>
      <c r="I29" s="2" t="s">
        <v>64</v>
      </c>
    </row>
    <row r="30" spans="1:9" x14ac:dyDescent="0.2">
      <c r="A30" s="83">
        <v>10</v>
      </c>
      <c r="B30" s="83"/>
      <c r="C30" s="14" t="s">
        <v>507</v>
      </c>
      <c r="D30" s="5" t="s">
        <v>64</v>
      </c>
      <c r="E30" s="5" t="s">
        <v>64</v>
      </c>
      <c r="F30" s="5" t="s">
        <v>64</v>
      </c>
      <c r="G30" s="12" t="s">
        <v>64</v>
      </c>
      <c r="H30" s="5" t="s">
        <v>502</v>
      </c>
      <c r="I30" s="2" t="s">
        <v>64</v>
      </c>
    </row>
    <row r="31" spans="1:9" x14ac:dyDescent="0.2">
      <c r="A31" s="83">
        <v>15</v>
      </c>
      <c r="B31" s="83"/>
      <c r="C31" s="14" t="s">
        <v>618</v>
      </c>
      <c r="D31" s="5" t="s">
        <v>64</v>
      </c>
      <c r="E31" s="5" t="s">
        <v>64</v>
      </c>
      <c r="F31" s="5" t="s">
        <v>64</v>
      </c>
      <c r="G31" s="12" t="s">
        <v>64</v>
      </c>
      <c r="H31" s="5" t="s">
        <v>502</v>
      </c>
      <c r="I31" s="2" t="s">
        <v>64</v>
      </c>
    </row>
    <row r="32" spans="1:9" x14ac:dyDescent="0.2">
      <c r="A32" s="83">
        <v>5</v>
      </c>
      <c r="B32" s="83"/>
      <c r="C32" s="14" t="s">
        <v>508</v>
      </c>
      <c r="D32" s="5" t="s">
        <v>64</v>
      </c>
      <c r="E32" s="5" t="s">
        <v>64</v>
      </c>
      <c r="F32" s="5" t="s">
        <v>64</v>
      </c>
      <c r="G32" s="12" t="s">
        <v>64</v>
      </c>
      <c r="H32" s="5" t="s">
        <v>502</v>
      </c>
      <c r="I32" s="2" t="s">
        <v>64</v>
      </c>
    </row>
    <row r="33" spans="1:9" x14ac:dyDescent="0.2">
      <c r="A33" s="83">
        <v>15</v>
      </c>
      <c r="B33" s="83"/>
      <c r="C33" s="14" t="s">
        <v>691</v>
      </c>
      <c r="D33" s="5" t="s">
        <v>64</v>
      </c>
      <c r="E33" s="5" t="s">
        <v>64</v>
      </c>
      <c r="F33" s="5" t="s">
        <v>64</v>
      </c>
      <c r="G33" s="12" t="s">
        <v>64</v>
      </c>
      <c r="H33" s="5" t="s">
        <v>502</v>
      </c>
      <c r="I33" s="2" t="s">
        <v>64</v>
      </c>
    </row>
    <row r="34" spans="1:9" x14ac:dyDescent="0.2">
      <c r="A34" s="83">
        <v>10</v>
      </c>
      <c r="B34" s="83"/>
      <c r="C34" s="14" t="s">
        <v>692</v>
      </c>
      <c r="D34" s="5" t="s">
        <v>64</v>
      </c>
      <c r="E34" s="5" t="s">
        <v>64</v>
      </c>
      <c r="F34" s="5" t="s">
        <v>64</v>
      </c>
      <c r="G34" s="12" t="s">
        <v>64</v>
      </c>
      <c r="H34" s="5" t="s">
        <v>502</v>
      </c>
      <c r="I34" s="2" t="s">
        <v>64</v>
      </c>
    </row>
    <row r="35" spans="1:9" x14ac:dyDescent="0.2">
      <c r="A35" s="83">
        <v>10</v>
      </c>
      <c r="B35" s="83"/>
      <c r="C35" s="14" t="s">
        <v>509</v>
      </c>
      <c r="D35" s="5" t="s">
        <v>64</v>
      </c>
      <c r="E35" s="5" t="s">
        <v>64</v>
      </c>
      <c r="F35" s="5" t="s">
        <v>64</v>
      </c>
      <c r="G35" s="12" t="s">
        <v>64</v>
      </c>
      <c r="H35" s="5" t="s">
        <v>502</v>
      </c>
      <c r="I35" s="2" t="s">
        <v>64</v>
      </c>
    </row>
    <row r="36" spans="1:9" x14ac:dyDescent="0.2">
      <c r="A36" s="83">
        <v>10</v>
      </c>
      <c r="B36" s="83"/>
      <c r="C36" s="14" t="s">
        <v>510</v>
      </c>
      <c r="D36" s="5" t="s">
        <v>64</v>
      </c>
      <c r="E36" s="5" t="s">
        <v>64</v>
      </c>
      <c r="F36" s="5" t="s">
        <v>64</v>
      </c>
      <c r="G36" s="12" t="s">
        <v>64</v>
      </c>
      <c r="H36" s="5" t="s">
        <v>502</v>
      </c>
      <c r="I36" s="2" t="s">
        <v>64</v>
      </c>
    </row>
    <row r="37" spans="1:9" x14ac:dyDescent="0.2">
      <c r="A37" s="83">
        <v>20</v>
      </c>
      <c r="B37" s="83"/>
      <c r="C37" s="14" t="s">
        <v>621</v>
      </c>
      <c r="D37" s="5" t="s">
        <v>64</v>
      </c>
      <c r="E37" s="5" t="s">
        <v>64</v>
      </c>
      <c r="F37" s="5" t="s">
        <v>64</v>
      </c>
      <c r="G37" s="12" t="s">
        <v>64</v>
      </c>
      <c r="H37" s="5" t="s">
        <v>502</v>
      </c>
      <c r="I37" s="2" t="s">
        <v>64</v>
      </c>
    </row>
    <row r="38" spans="1:9" x14ac:dyDescent="0.2">
      <c r="A38" s="83">
        <v>25</v>
      </c>
      <c r="B38" s="83"/>
      <c r="C38" s="14" t="s">
        <v>511</v>
      </c>
      <c r="D38" s="5" t="s">
        <v>64</v>
      </c>
      <c r="E38" s="5" t="s">
        <v>64</v>
      </c>
      <c r="F38" s="5" t="s">
        <v>64</v>
      </c>
      <c r="G38" s="12" t="s">
        <v>64</v>
      </c>
      <c r="H38" s="5" t="s">
        <v>502</v>
      </c>
      <c r="I38" s="2" t="s">
        <v>64</v>
      </c>
    </row>
    <row r="39" spans="1:9" x14ac:dyDescent="0.2">
      <c r="A39" s="83">
        <v>7</v>
      </c>
      <c r="B39" s="83"/>
      <c r="C39" s="6" t="s">
        <v>197</v>
      </c>
      <c r="D39" s="5" t="s">
        <v>62</v>
      </c>
      <c r="E39" s="5" t="s">
        <v>177</v>
      </c>
      <c r="F39" s="5" t="s">
        <v>64</v>
      </c>
      <c r="G39" s="12" t="s">
        <v>64</v>
      </c>
      <c r="H39" s="5" t="s">
        <v>64</v>
      </c>
      <c r="I39" s="2" t="s">
        <v>64</v>
      </c>
    </row>
    <row r="40" spans="1:9" x14ac:dyDescent="0.2">
      <c r="A40" s="83">
        <v>30</v>
      </c>
      <c r="B40" s="83"/>
      <c r="C40" s="6" t="s">
        <v>198</v>
      </c>
      <c r="D40" s="5" t="s">
        <v>62</v>
      </c>
      <c r="E40" s="5" t="s">
        <v>210</v>
      </c>
      <c r="F40" s="5" t="s">
        <v>116</v>
      </c>
      <c r="G40" s="12" t="s">
        <v>94</v>
      </c>
      <c r="H40" s="5" t="s">
        <v>64</v>
      </c>
      <c r="I40" s="2" t="s">
        <v>211</v>
      </c>
    </row>
    <row r="41" spans="1:9" x14ac:dyDescent="0.2">
      <c r="A41" s="83">
        <v>5</v>
      </c>
      <c r="B41" s="83"/>
      <c r="C41" s="6" t="s">
        <v>153</v>
      </c>
      <c r="D41" s="5" t="s">
        <v>62</v>
      </c>
      <c r="E41" s="5" t="s">
        <v>177</v>
      </c>
      <c r="F41" s="5" t="s">
        <v>76</v>
      </c>
      <c r="G41" s="12" t="s">
        <v>57</v>
      </c>
      <c r="H41" s="5" t="s">
        <v>64</v>
      </c>
      <c r="I41" s="2" t="s">
        <v>178</v>
      </c>
    </row>
    <row r="42" spans="1:9" x14ac:dyDescent="0.2">
      <c r="A42" s="83">
        <v>6</v>
      </c>
      <c r="B42" s="83"/>
      <c r="C42" s="6" t="s">
        <v>29</v>
      </c>
      <c r="D42" s="5" t="s">
        <v>24</v>
      </c>
      <c r="E42" s="5" t="s">
        <v>63</v>
      </c>
      <c r="F42" s="5" t="s">
        <v>64</v>
      </c>
      <c r="G42" s="12" t="s">
        <v>64</v>
      </c>
      <c r="H42" s="5" t="s">
        <v>64</v>
      </c>
      <c r="I42" s="2" t="s">
        <v>65</v>
      </c>
    </row>
    <row r="43" spans="1:9" x14ac:dyDescent="0.2">
      <c r="A43" s="83">
        <v>10</v>
      </c>
      <c r="B43" s="83"/>
      <c r="C43" s="6" t="s">
        <v>35</v>
      </c>
      <c r="D43" s="5" t="s">
        <v>62</v>
      </c>
      <c r="E43" s="5" t="s">
        <v>86</v>
      </c>
      <c r="F43" s="5" t="s">
        <v>710</v>
      </c>
      <c r="G43" s="12" t="s">
        <v>59</v>
      </c>
      <c r="H43" s="5" t="s">
        <v>64</v>
      </c>
      <c r="I43" s="2" t="s">
        <v>88</v>
      </c>
    </row>
    <row r="44" spans="1:9" x14ac:dyDescent="0.2">
      <c r="A44" s="83">
        <v>9</v>
      </c>
      <c r="B44" s="83"/>
      <c r="C44" s="6" t="s">
        <v>199</v>
      </c>
      <c r="D44" s="5" t="s">
        <v>62</v>
      </c>
      <c r="E44" s="5" t="s">
        <v>86</v>
      </c>
      <c r="F44" s="5" t="s">
        <v>712</v>
      </c>
      <c r="G44" s="12" t="s">
        <v>212</v>
      </c>
      <c r="H44" s="5" t="s">
        <v>200</v>
      </c>
      <c r="I44" s="2" t="s">
        <v>64</v>
      </c>
    </row>
    <row r="45" spans="1:9" x14ac:dyDescent="0.2">
      <c r="A45" s="83">
        <v>35</v>
      </c>
      <c r="B45" s="83"/>
      <c r="C45" s="6" t="s">
        <v>685</v>
      </c>
      <c r="D45" s="5" t="s">
        <v>62</v>
      </c>
      <c r="E45" s="5" t="s">
        <v>179</v>
      </c>
      <c r="F45" s="5" t="s">
        <v>423</v>
      </c>
      <c r="G45" s="12" t="s">
        <v>180</v>
      </c>
      <c r="H45" s="5" t="s">
        <v>431</v>
      </c>
      <c r="I45" s="2" t="s">
        <v>424</v>
      </c>
    </row>
    <row r="46" spans="1:9" x14ac:dyDescent="0.2">
      <c r="A46" s="83">
        <v>7</v>
      </c>
      <c r="B46" s="83"/>
      <c r="C46" s="6" t="s">
        <v>31</v>
      </c>
      <c r="D46" s="5" t="s">
        <v>72</v>
      </c>
      <c r="E46" s="5" t="s">
        <v>73</v>
      </c>
      <c r="F46" s="5" t="s">
        <v>64</v>
      </c>
      <c r="G46" s="12" t="s">
        <v>74</v>
      </c>
      <c r="H46" s="5" t="s">
        <v>64</v>
      </c>
      <c r="I46" s="1" t="s">
        <v>75</v>
      </c>
    </row>
    <row r="47" spans="1:9" x14ac:dyDescent="0.2">
      <c r="A47" s="83">
        <v>15</v>
      </c>
      <c r="B47" s="83"/>
      <c r="C47" s="6" t="s">
        <v>33</v>
      </c>
      <c r="D47" s="5" t="s">
        <v>72</v>
      </c>
      <c r="E47" s="5" t="s">
        <v>73</v>
      </c>
      <c r="F47" s="5" t="s">
        <v>91</v>
      </c>
      <c r="G47" s="12" t="s">
        <v>79</v>
      </c>
      <c r="H47" s="5" t="s">
        <v>58</v>
      </c>
      <c r="I47" s="1" t="s">
        <v>64</v>
      </c>
    </row>
    <row r="48" spans="1:9" x14ac:dyDescent="0.2">
      <c r="A48" s="83">
        <v>50</v>
      </c>
      <c r="B48" s="83"/>
      <c r="C48" s="6" t="s">
        <v>568</v>
      </c>
      <c r="D48" s="5" t="s">
        <v>62</v>
      </c>
      <c r="E48" s="5" t="s">
        <v>90</v>
      </c>
      <c r="F48" s="5" t="s">
        <v>83</v>
      </c>
      <c r="G48" s="12" t="s">
        <v>94</v>
      </c>
      <c r="H48" s="5" t="s">
        <v>64</v>
      </c>
      <c r="I48" s="2" t="s">
        <v>95</v>
      </c>
    </row>
    <row r="49" spans="1:9" x14ac:dyDescent="0.2">
      <c r="A49" s="83">
        <v>30</v>
      </c>
      <c r="B49" s="83"/>
      <c r="C49" s="6" t="s">
        <v>569</v>
      </c>
      <c r="D49" s="5" t="s">
        <v>62</v>
      </c>
      <c r="E49" s="5" t="s">
        <v>73</v>
      </c>
      <c r="F49" s="5" t="s">
        <v>218</v>
      </c>
      <c r="G49" s="12" t="s">
        <v>96</v>
      </c>
      <c r="H49" s="5" t="s">
        <v>64</v>
      </c>
      <c r="I49" s="1" t="s">
        <v>97</v>
      </c>
    </row>
    <row r="50" spans="1:9" x14ac:dyDescent="0.2">
      <c r="A50" s="83">
        <v>50</v>
      </c>
      <c r="B50" s="83"/>
      <c r="C50" s="6" t="s">
        <v>603</v>
      </c>
      <c r="D50" s="5" t="s">
        <v>24</v>
      </c>
      <c r="E50" s="5" t="s">
        <v>90</v>
      </c>
      <c r="F50" s="5" t="s">
        <v>213</v>
      </c>
      <c r="G50" s="12" t="s">
        <v>214</v>
      </c>
      <c r="H50" s="5" t="s">
        <v>602</v>
      </c>
      <c r="I50" s="1" t="s">
        <v>215</v>
      </c>
    </row>
    <row r="51" spans="1:9" x14ac:dyDescent="0.2">
      <c r="A51" s="83">
        <v>60</v>
      </c>
      <c r="B51" s="83"/>
      <c r="C51" s="6" t="s">
        <v>604</v>
      </c>
      <c r="D51" s="5" t="s">
        <v>24</v>
      </c>
      <c r="E51" s="5" t="s">
        <v>86</v>
      </c>
      <c r="F51" s="5" t="s">
        <v>216</v>
      </c>
      <c r="G51" s="12" t="s">
        <v>99</v>
      </c>
      <c r="H51" s="5" t="s">
        <v>207</v>
      </c>
      <c r="I51" s="1" t="s">
        <v>217</v>
      </c>
    </row>
    <row r="52" spans="1:9" x14ac:dyDescent="0.2">
      <c r="A52" s="83">
        <v>0</v>
      </c>
      <c r="B52" s="83"/>
      <c r="C52" s="6" t="s">
        <v>104</v>
      </c>
      <c r="D52" s="5" t="s">
        <v>105</v>
      </c>
      <c r="E52" s="5" t="s">
        <v>9</v>
      </c>
      <c r="F52" s="5" t="s">
        <v>106</v>
      </c>
      <c r="G52" s="12" t="s">
        <v>64</v>
      </c>
      <c r="H52" s="5" t="s">
        <v>64</v>
      </c>
      <c r="I52" s="2" t="s">
        <v>107</v>
      </c>
    </row>
    <row r="53" spans="1:9" x14ac:dyDescent="0.2">
      <c r="A53" s="83">
        <v>1</v>
      </c>
      <c r="B53" s="83"/>
      <c r="C53" s="6" t="s">
        <v>37</v>
      </c>
      <c r="D53" s="5" t="s">
        <v>24</v>
      </c>
      <c r="E53" s="5" t="s">
        <v>9</v>
      </c>
      <c r="F53" s="5" t="s">
        <v>108</v>
      </c>
      <c r="G53" s="12" t="s">
        <v>64</v>
      </c>
      <c r="H53" s="5" t="s">
        <v>64</v>
      </c>
      <c r="I53" s="2" t="s">
        <v>109</v>
      </c>
    </row>
    <row r="54" spans="1:9" x14ac:dyDescent="0.2">
      <c r="A54" s="83">
        <v>2</v>
      </c>
      <c r="B54" s="83"/>
      <c r="C54" s="6" t="s">
        <v>38</v>
      </c>
      <c r="D54" s="5" t="s">
        <v>62</v>
      </c>
      <c r="E54" s="5" t="s">
        <v>9</v>
      </c>
      <c r="F54" s="5" t="s">
        <v>64</v>
      </c>
      <c r="G54" s="12" t="s">
        <v>110</v>
      </c>
      <c r="H54" s="5" t="s">
        <v>64</v>
      </c>
      <c r="I54" s="2" t="s">
        <v>119</v>
      </c>
    </row>
    <row r="55" spans="1:9" x14ac:dyDescent="0.2">
      <c r="A55" s="83">
        <v>3</v>
      </c>
      <c r="B55" s="83"/>
      <c r="C55" s="6" t="s">
        <v>39</v>
      </c>
      <c r="D55" s="5" t="s">
        <v>24</v>
      </c>
      <c r="E55" s="5" t="s">
        <v>9</v>
      </c>
      <c r="F55" s="5" t="s">
        <v>64</v>
      </c>
      <c r="G55" s="12" t="s">
        <v>64</v>
      </c>
      <c r="H55" s="5" t="s">
        <v>64</v>
      </c>
      <c r="I55" s="2" t="s">
        <v>64</v>
      </c>
    </row>
    <row r="56" spans="1:9" x14ac:dyDescent="0.2">
      <c r="A56" s="83">
        <v>4</v>
      </c>
      <c r="B56" s="83"/>
      <c r="C56" s="6" t="s">
        <v>40</v>
      </c>
      <c r="D56" s="5" t="s">
        <v>24</v>
      </c>
      <c r="E56" s="5" t="s">
        <v>9</v>
      </c>
      <c r="F56" s="5" t="s">
        <v>64</v>
      </c>
      <c r="G56" s="12" t="s">
        <v>112</v>
      </c>
      <c r="H56" s="5" t="s">
        <v>64</v>
      </c>
      <c r="I56" s="2" t="s">
        <v>64</v>
      </c>
    </row>
    <row r="57" spans="1:9" x14ac:dyDescent="0.2">
      <c r="A57" s="83">
        <v>7</v>
      </c>
      <c r="B57" s="83"/>
      <c r="C57" s="6" t="s">
        <v>41</v>
      </c>
      <c r="D57" s="5" t="s">
        <v>62</v>
      </c>
      <c r="E57" s="5" t="s">
        <v>9</v>
      </c>
      <c r="F57" s="5" t="s">
        <v>113</v>
      </c>
      <c r="G57" s="12" t="s">
        <v>110</v>
      </c>
      <c r="H57" s="5" t="s">
        <v>64</v>
      </c>
      <c r="I57" s="2" t="s">
        <v>118</v>
      </c>
    </row>
    <row r="58" spans="1:9" x14ac:dyDescent="0.2">
      <c r="A58" s="83">
        <v>20</v>
      </c>
      <c r="B58" s="83"/>
      <c r="C58" s="6" t="s">
        <v>202</v>
      </c>
      <c r="D58" s="5" t="s">
        <v>62</v>
      </c>
      <c r="E58" s="5" t="s">
        <v>220</v>
      </c>
      <c r="F58" s="5" t="s">
        <v>113</v>
      </c>
      <c r="G58" s="12" t="s">
        <v>221</v>
      </c>
      <c r="H58" s="5" t="s">
        <v>203</v>
      </c>
      <c r="I58" s="2" t="s">
        <v>222</v>
      </c>
    </row>
    <row r="59" spans="1:9" x14ac:dyDescent="0.2">
      <c r="A59" s="83">
        <v>10</v>
      </c>
      <c r="B59" s="83"/>
      <c r="C59" s="6" t="s">
        <v>42</v>
      </c>
      <c r="D59" s="5" t="s">
        <v>62</v>
      </c>
      <c r="E59" s="5" t="s">
        <v>9</v>
      </c>
      <c r="F59" s="5" t="s">
        <v>114</v>
      </c>
      <c r="G59" s="12" t="s">
        <v>94</v>
      </c>
      <c r="H59" s="5" t="s">
        <v>64</v>
      </c>
      <c r="I59" s="1" t="s">
        <v>115</v>
      </c>
    </row>
    <row r="60" spans="1:9" x14ac:dyDescent="0.2">
      <c r="A60" s="83">
        <v>12</v>
      </c>
      <c r="B60" s="83"/>
      <c r="C60" s="6" t="s">
        <v>43</v>
      </c>
      <c r="D60" s="5" t="s">
        <v>62</v>
      </c>
      <c r="E60" s="5" t="s">
        <v>9</v>
      </c>
      <c r="F60" s="5" t="s">
        <v>116</v>
      </c>
      <c r="G60" s="12" t="s">
        <v>101</v>
      </c>
      <c r="H60" s="5" t="s">
        <v>64</v>
      </c>
      <c r="I60" s="2" t="s">
        <v>117</v>
      </c>
    </row>
    <row r="61" spans="1:9" x14ac:dyDescent="0.2">
      <c r="A61" s="83">
        <v>30</v>
      </c>
      <c r="B61" s="83"/>
      <c r="C61" s="6" t="s">
        <v>204</v>
      </c>
      <c r="D61" s="5" t="s">
        <v>24</v>
      </c>
      <c r="E61" s="5" t="s">
        <v>9</v>
      </c>
      <c r="F61" s="5" t="s">
        <v>223</v>
      </c>
      <c r="G61" s="12" t="s">
        <v>101</v>
      </c>
      <c r="H61" s="5" t="s">
        <v>207</v>
      </c>
      <c r="I61" s="1" t="s">
        <v>224</v>
      </c>
    </row>
    <row r="62" spans="1:9" x14ac:dyDescent="0.2">
      <c r="A62" s="83">
        <v>15</v>
      </c>
      <c r="B62" s="83"/>
      <c r="C62" s="6" t="s">
        <v>205</v>
      </c>
      <c r="D62" s="5" t="s">
        <v>24</v>
      </c>
      <c r="E62" s="5" t="s">
        <v>9</v>
      </c>
      <c r="F62" s="5" t="s">
        <v>226</v>
      </c>
      <c r="G62" s="12" t="s">
        <v>112</v>
      </c>
      <c r="H62" s="5" t="s">
        <v>225</v>
      </c>
      <c r="I62" s="2" t="s">
        <v>227</v>
      </c>
    </row>
    <row r="63" spans="1:9" x14ac:dyDescent="0.2">
      <c r="A63" s="83"/>
      <c r="B63" s="83"/>
      <c r="C63" s="6" t="s">
        <v>64</v>
      </c>
      <c r="D63" s="5" t="s">
        <v>64</v>
      </c>
      <c r="E63" s="5" t="s">
        <v>64</v>
      </c>
      <c r="F63" s="5" t="s">
        <v>64</v>
      </c>
      <c r="G63" s="12" t="s">
        <v>64</v>
      </c>
      <c r="H63" s="5" t="s">
        <v>64</v>
      </c>
      <c r="I63" s="2" t="s">
        <v>64</v>
      </c>
    </row>
    <row r="64" spans="1:9" x14ac:dyDescent="0.2">
      <c r="A64" s="83">
        <v>15</v>
      </c>
      <c r="B64" s="83"/>
      <c r="C64" s="6" t="s">
        <v>46</v>
      </c>
      <c r="D64" s="5" t="s">
        <v>125</v>
      </c>
      <c r="E64" s="5" t="s">
        <v>126</v>
      </c>
      <c r="F64" s="5" t="s">
        <v>124</v>
      </c>
      <c r="G64" s="12" t="s">
        <v>64</v>
      </c>
      <c r="H64" s="5" t="s">
        <v>64</v>
      </c>
      <c r="I64" s="2" t="s">
        <v>64</v>
      </c>
    </row>
    <row r="65" spans="1:9" x14ac:dyDescent="0.2">
      <c r="A65" s="83">
        <v>40</v>
      </c>
      <c r="B65" s="83"/>
      <c r="C65" s="6" t="s">
        <v>47</v>
      </c>
      <c r="D65" s="5" t="s">
        <v>125</v>
      </c>
      <c r="E65" s="5" t="s">
        <v>126</v>
      </c>
      <c r="F65" s="5" t="s">
        <v>127</v>
      </c>
      <c r="G65" s="12" t="s">
        <v>64</v>
      </c>
      <c r="H65" s="5" t="s">
        <v>201</v>
      </c>
      <c r="I65" s="2" t="s">
        <v>64</v>
      </c>
    </row>
    <row r="66" spans="1:9" x14ac:dyDescent="0.2">
      <c r="A66" s="83">
        <v>50</v>
      </c>
      <c r="B66" s="83"/>
      <c r="C66" s="6" t="s">
        <v>606</v>
      </c>
      <c r="D66" s="5" t="s">
        <v>125</v>
      </c>
      <c r="E66" s="5" t="s">
        <v>126</v>
      </c>
      <c r="F66" s="5" t="s">
        <v>228</v>
      </c>
      <c r="G66" s="12" t="s">
        <v>64</v>
      </c>
      <c r="H66" s="5" t="s">
        <v>58</v>
      </c>
      <c r="I66" s="2" t="s">
        <v>229</v>
      </c>
    </row>
    <row r="67" spans="1:9" x14ac:dyDescent="0.2">
      <c r="A67" s="83">
        <v>15</v>
      </c>
      <c r="B67" s="83"/>
      <c r="C67" s="6" t="s">
        <v>48</v>
      </c>
      <c r="D67" s="5" t="s">
        <v>24</v>
      </c>
      <c r="E67" s="5" t="s">
        <v>126</v>
      </c>
      <c r="F67" s="5" t="s">
        <v>124</v>
      </c>
      <c r="G67" s="12" t="s">
        <v>64</v>
      </c>
      <c r="H67" s="5" t="s">
        <v>64</v>
      </c>
      <c r="I67" s="2" t="s">
        <v>64</v>
      </c>
    </row>
    <row r="68" spans="1:9" x14ac:dyDescent="0.2">
      <c r="A68" s="83"/>
      <c r="B68" s="83"/>
      <c r="C68" s="6" t="s">
        <v>64</v>
      </c>
      <c r="D68" s="5" t="s">
        <v>64</v>
      </c>
      <c r="E68" s="5" t="s">
        <v>64</v>
      </c>
      <c r="F68" s="5" t="s">
        <v>64</v>
      </c>
      <c r="G68" s="12" t="s">
        <v>64</v>
      </c>
      <c r="H68" s="5" t="s">
        <v>64</v>
      </c>
      <c r="I68" s="2" t="s">
        <v>64</v>
      </c>
    </row>
    <row r="69" spans="1:9" x14ac:dyDescent="0.2">
      <c r="A69" s="83">
        <v>5</v>
      </c>
      <c r="B69" s="83"/>
      <c r="C69" s="6" t="s">
        <v>49</v>
      </c>
      <c r="D69" s="5" t="s">
        <v>140</v>
      </c>
      <c r="E69" s="5" t="s">
        <v>126</v>
      </c>
      <c r="F69" s="5" t="s">
        <v>128</v>
      </c>
      <c r="G69" s="12" t="s">
        <v>64</v>
      </c>
      <c r="H69" s="5" t="s">
        <v>64</v>
      </c>
      <c r="I69" s="2" t="s">
        <v>129</v>
      </c>
    </row>
    <row r="70" spans="1:9" x14ac:dyDescent="0.2">
      <c r="A70" s="83">
        <v>5</v>
      </c>
      <c r="B70" s="83"/>
      <c r="C70" s="6" t="s">
        <v>50</v>
      </c>
      <c r="D70" s="5" t="s">
        <v>141</v>
      </c>
      <c r="E70" s="5" t="s">
        <v>126</v>
      </c>
      <c r="F70" s="5" t="s">
        <v>130</v>
      </c>
      <c r="G70" s="12" t="s">
        <v>64</v>
      </c>
      <c r="H70" s="5" t="s">
        <v>64</v>
      </c>
      <c r="I70" s="2" t="s">
        <v>131</v>
      </c>
    </row>
    <row r="71" spans="1:9" x14ac:dyDescent="0.2">
      <c r="A71" s="83">
        <v>5</v>
      </c>
      <c r="B71" s="83"/>
      <c r="C71" s="6" t="s">
        <v>53</v>
      </c>
      <c r="D71" s="5" t="s">
        <v>132</v>
      </c>
      <c r="E71" s="5" t="s">
        <v>328</v>
      </c>
      <c r="F71" s="5" t="s">
        <v>151</v>
      </c>
      <c r="G71" s="12" t="s">
        <v>64</v>
      </c>
      <c r="H71" s="5" t="s">
        <v>64</v>
      </c>
      <c r="I71" s="2" t="s">
        <v>137</v>
      </c>
    </row>
    <row r="72" spans="1:9" x14ac:dyDescent="0.2">
      <c r="A72" s="83">
        <v>15</v>
      </c>
      <c r="B72" s="83"/>
      <c r="C72" s="6" t="s">
        <v>206</v>
      </c>
      <c r="D72" s="5" t="s">
        <v>132</v>
      </c>
      <c r="E72" s="5" t="s">
        <v>328</v>
      </c>
      <c r="F72" s="5" t="s">
        <v>230</v>
      </c>
      <c r="G72" s="12" t="s">
        <v>94</v>
      </c>
      <c r="H72" s="5" t="s">
        <v>207</v>
      </c>
      <c r="I72" s="2" t="s">
        <v>231</v>
      </c>
    </row>
    <row r="73" spans="1:9" x14ac:dyDescent="0.2">
      <c r="A73" s="83">
        <v>3</v>
      </c>
      <c r="B73" s="83"/>
      <c r="C73" s="6" t="s">
        <v>577</v>
      </c>
      <c r="D73" s="5" t="s">
        <v>132</v>
      </c>
      <c r="E73" s="5" t="s">
        <v>126</v>
      </c>
      <c r="F73" s="5" t="s">
        <v>146</v>
      </c>
      <c r="G73" s="12" t="s">
        <v>64</v>
      </c>
      <c r="H73" s="5" t="s">
        <v>64</v>
      </c>
      <c r="I73" s="2" t="s">
        <v>147</v>
      </c>
    </row>
    <row r="74" spans="1:9" x14ac:dyDescent="0.2">
      <c r="A74" s="83">
        <v>5</v>
      </c>
      <c r="B74" s="83"/>
      <c r="C74" s="6" t="s">
        <v>171</v>
      </c>
      <c r="D74" s="5" t="s">
        <v>132</v>
      </c>
      <c r="E74" s="5" t="s">
        <v>126</v>
      </c>
      <c r="F74" s="5" t="s">
        <v>240</v>
      </c>
      <c r="G74" s="12" t="s">
        <v>64</v>
      </c>
      <c r="H74" s="5" t="s">
        <v>64</v>
      </c>
      <c r="I74" s="1" t="s">
        <v>241</v>
      </c>
    </row>
    <row r="75" spans="1:9" x14ac:dyDescent="0.2">
      <c r="A75" s="83">
        <v>3</v>
      </c>
      <c r="B75" s="83"/>
      <c r="C75" s="6" t="s">
        <v>208</v>
      </c>
      <c r="D75" s="5" t="s">
        <v>132</v>
      </c>
      <c r="E75" s="5" t="s">
        <v>328</v>
      </c>
      <c r="F75" s="5" t="s">
        <v>788</v>
      </c>
      <c r="G75" s="12" t="s">
        <v>64</v>
      </c>
      <c r="H75" s="5" t="s">
        <v>425</v>
      </c>
      <c r="I75" s="2" t="s">
        <v>232</v>
      </c>
    </row>
    <row r="76" spans="1:9" x14ac:dyDescent="0.2">
      <c r="A76" s="83">
        <v>15</v>
      </c>
      <c r="B76" s="83"/>
      <c r="C76" s="6" t="s">
        <v>576</v>
      </c>
      <c r="D76" s="5" t="s">
        <v>24</v>
      </c>
      <c r="E76" s="5" t="s">
        <v>126</v>
      </c>
      <c r="F76" s="5" t="s">
        <v>144</v>
      </c>
      <c r="G76" s="12" t="s">
        <v>64</v>
      </c>
      <c r="H76" s="5" t="s">
        <v>596</v>
      </c>
      <c r="I76" s="2" t="s">
        <v>145</v>
      </c>
    </row>
    <row r="77" spans="1:9" x14ac:dyDescent="0.2">
      <c r="A77" s="83">
        <v>25</v>
      </c>
      <c r="B77" s="83"/>
      <c r="C77" s="6" t="s">
        <v>607</v>
      </c>
      <c r="D77" s="5" t="s">
        <v>132</v>
      </c>
      <c r="E77" s="5" t="s">
        <v>126</v>
      </c>
      <c r="F77" s="5" t="s">
        <v>233</v>
      </c>
      <c r="G77" s="12" t="s">
        <v>64</v>
      </c>
      <c r="H77" s="5" t="s">
        <v>58</v>
      </c>
      <c r="I77" s="1" t="s">
        <v>234</v>
      </c>
    </row>
    <row r="78" spans="1:9" x14ac:dyDescent="0.2">
      <c r="A78" s="83">
        <v>10</v>
      </c>
      <c r="B78" s="83"/>
      <c r="C78" s="6" t="s">
        <v>608</v>
      </c>
      <c r="D78" s="5" t="s">
        <v>132</v>
      </c>
      <c r="E78" s="5" t="s">
        <v>427</v>
      </c>
      <c r="F78" s="5" t="s">
        <v>426</v>
      </c>
      <c r="G78" s="12" t="s">
        <v>64</v>
      </c>
      <c r="H78" s="5" t="s">
        <v>64</v>
      </c>
      <c r="I78" s="2" t="s">
        <v>428</v>
      </c>
    </row>
    <row r="79" spans="1:9" x14ac:dyDescent="0.2">
      <c r="A79" s="83"/>
      <c r="B79" s="83">
        <v>1</v>
      </c>
      <c r="C79" s="6" t="s">
        <v>575</v>
      </c>
      <c r="D79" s="5" t="s">
        <v>24</v>
      </c>
      <c r="E79" s="5" t="s">
        <v>126</v>
      </c>
      <c r="F79" s="5" t="s">
        <v>142</v>
      </c>
      <c r="G79" s="12" t="s">
        <v>64</v>
      </c>
      <c r="H79" s="5" t="s">
        <v>64</v>
      </c>
      <c r="I79" s="2" t="s">
        <v>143</v>
      </c>
    </row>
    <row r="80" spans="1:9" x14ac:dyDescent="0.2">
      <c r="A80" s="83">
        <v>10</v>
      </c>
      <c r="B80" s="83"/>
      <c r="C80" s="6" t="s">
        <v>209</v>
      </c>
      <c r="D80" s="5" t="s">
        <v>132</v>
      </c>
      <c r="E80" s="5" t="s">
        <v>328</v>
      </c>
      <c r="F80" s="5" t="s">
        <v>242</v>
      </c>
      <c r="G80" s="12" t="s">
        <v>64</v>
      </c>
      <c r="H80" s="5" t="s">
        <v>58</v>
      </c>
      <c r="I80" s="2" t="s">
        <v>64</v>
      </c>
    </row>
    <row r="81" spans="1:9" x14ac:dyDescent="0.2">
      <c r="A81" s="83"/>
      <c r="B81" s="83">
        <v>2</v>
      </c>
      <c r="C81" s="6" t="s">
        <v>170</v>
      </c>
      <c r="D81" s="5" t="s">
        <v>132</v>
      </c>
      <c r="E81" s="5" t="s">
        <v>328</v>
      </c>
      <c r="F81" s="5" t="s">
        <v>238</v>
      </c>
      <c r="G81" s="12" t="s">
        <v>64</v>
      </c>
      <c r="H81" s="5" t="s">
        <v>58</v>
      </c>
      <c r="I81" s="1" t="s">
        <v>239</v>
      </c>
    </row>
    <row r="82" spans="1:9" x14ac:dyDescent="0.2">
      <c r="A82" s="83"/>
      <c r="B82" s="83">
        <v>2</v>
      </c>
      <c r="C82" s="6" t="s">
        <v>585</v>
      </c>
      <c r="D82" s="5" t="s">
        <v>132</v>
      </c>
      <c r="E82" s="5" t="s">
        <v>126</v>
      </c>
      <c r="F82" s="5" t="s">
        <v>302</v>
      </c>
      <c r="G82" s="12" t="s">
        <v>64</v>
      </c>
      <c r="H82" s="5" t="s">
        <v>64</v>
      </c>
      <c r="I82" s="2" t="s">
        <v>308</v>
      </c>
    </row>
    <row r="83" spans="1:9" x14ac:dyDescent="0.2">
      <c r="A83" s="83"/>
      <c r="B83" s="83">
        <v>2</v>
      </c>
      <c r="C83" s="6" t="s">
        <v>612</v>
      </c>
      <c r="D83" s="5" t="s">
        <v>24</v>
      </c>
      <c r="E83" s="5" t="s">
        <v>9</v>
      </c>
      <c r="F83" s="5" t="s">
        <v>304</v>
      </c>
      <c r="G83" s="12" t="s">
        <v>112</v>
      </c>
      <c r="H83" s="5" t="s">
        <v>58</v>
      </c>
      <c r="I83" s="1" t="s">
        <v>307</v>
      </c>
    </row>
    <row r="84" spans="1:9" x14ac:dyDescent="0.2">
      <c r="A84" s="83"/>
      <c r="B84" s="83">
        <v>2</v>
      </c>
      <c r="C84" s="6" t="s">
        <v>613</v>
      </c>
      <c r="D84" s="5" t="s">
        <v>62</v>
      </c>
      <c r="E84" s="5" t="s">
        <v>90</v>
      </c>
      <c r="F84" s="5" t="s">
        <v>305</v>
      </c>
      <c r="G84" s="12" t="s">
        <v>61</v>
      </c>
      <c r="H84" s="5" t="s">
        <v>64</v>
      </c>
      <c r="I84" s="2" t="s">
        <v>306</v>
      </c>
    </row>
    <row r="85" spans="1:9" x14ac:dyDescent="0.2">
      <c r="A85" s="83"/>
      <c r="B85" s="83">
        <v>4</v>
      </c>
      <c r="C85" s="6" t="s">
        <v>614</v>
      </c>
      <c r="D85" s="5" t="s">
        <v>62</v>
      </c>
      <c r="E85" s="5" t="s">
        <v>90</v>
      </c>
      <c r="F85" s="5" t="s">
        <v>323</v>
      </c>
      <c r="G85" s="12" t="s">
        <v>112</v>
      </c>
      <c r="H85" s="5" t="s">
        <v>58</v>
      </c>
      <c r="I85" s="2" t="s">
        <v>324</v>
      </c>
    </row>
    <row r="86" spans="1:9" x14ac:dyDescent="0.2">
      <c r="A86" s="83"/>
      <c r="B86" s="83">
        <v>5</v>
      </c>
      <c r="C86" s="6" t="s">
        <v>615</v>
      </c>
      <c r="D86" s="5" t="s">
        <v>125</v>
      </c>
      <c r="E86" s="5" t="s">
        <v>126</v>
      </c>
      <c r="F86" s="5" t="s">
        <v>325</v>
      </c>
      <c r="G86" s="12" t="s">
        <v>64</v>
      </c>
      <c r="H86" s="5" t="s">
        <v>58</v>
      </c>
      <c r="I86" s="2" t="s">
        <v>326</v>
      </c>
    </row>
    <row r="87" spans="1:9" x14ac:dyDescent="0.2">
      <c r="A87" s="83"/>
      <c r="B87" s="83">
        <v>5</v>
      </c>
      <c r="C87" s="6" t="s">
        <v>590</v>
      </c>
      <c r="D87" s="5" t="s">
        <v>319</v>
      </c>
      <c r="E87" s="5" t="s">
        <v>320</v>
      </c>
      <c r="F87" s="5" t="s">
        <v>327</v>
      </c>
      <c r="G87" s="12" t="s">
        <v>64</v>
      </c>
      <c r="H87" s="5" t="s">
        <v>58</v>
      </c>
      <c r="I87" s="1" t="s">
        <v>327</v>
      </c>
    </row>
    <row r="88" spans="1:9" x14ac:dyDescent="0.2">
      <c r="A88" s="83"/>
      <c r="B88" s="83">
        <v>10</v>
      </c>
      <c r="C88" s="6" t="s">
        <v>616</v>
      </c>
      <c r="D88" s="5" t="s">
        <v>319</v>
      </c>
      <c r="E88" s="5" t="s">
        <v>320</v>
      </c>
      <c r="F88" s="5" t="s">
        <v>351</v>
      </c>
      <c r="G88" s="12" t="s">
        <v>352</v>
      </c>
      <c r="H88" s="5" t="s">
        <v>617</v>
      </c>
      <c r="I88" s="2" t="s">
        <v>353</v>
      </c>
    </row>
    <row r="89" spans="1:9" x14ac:dyDescent="0.2">
      <c r="A89" s="83"/>
      <c r="B89" s="83">
        <v>12</v>
      </c>
      <c r="C89" s="6" t="s">
        <v>360</v>
      </c>
      <c r="D89" s="5" t="s">
        <v>24</v>
      </c>
      <c r="E89" s="5" t="s">
        <v>179</v>
      </c>
      <c r="F89" s="5" t="s">
        <v>361</v>
      </c>
      <c r="G89" s="12" t="s">
        <v>94</v>
      </c>
      <c r="H89" s="5" t="s">
        <v>207</v>
      </c>
      <c r="I89" s="2" t="s">
        <v>362</v>
      </c>
    </row>
  </sheetData>
  <mergeCells count="1">
    <mergeCell ref="A1:B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5B126-900F-41FE-B66A-E97014D1854D}">
  <sheetPr>
    <tabColor rgb="FF006600"/>
  </sheetPr>
  <dimension ref="A1:AC72"/>
  <sheetViews>
    <sheetView zoomScale="70" zoomScaleNormal="70" workbookViewId="0">
      <pane ySplit="1" topLeftCell="A13" activePane="bottomLeft" state="frozen"/>
      <selection activeCell="C11" sqref="C11"/>
      <selection pane="bottomLeft" activeCell="A10" sqref="A10:M19"/>
    </sheetView>
  </sheetViews>
  <sheetFormatPr defaultColWidth="9.140625" defaultRowHeight="12.75" x14ac:dyDescent="0.2"/>
  <cols>
    <col min="1" max="2" width="9.140625" style="113"/>
    <col min="3" max="3" width="39" style="105" customWidth="1"/>
    <col min="4" max="4" width="20.5703125" style="115" customWidth="1"/>
    <col min="5" max="6" width="9.140625" style="116" customWidth="1"/>
    <col min="7" max="7" width="9.140625" style="117" customWidth="1"/>
    <col min="8" max="8" width="9.140625" style="109" customWidth="1"/>
    <col min="9" max="9" width="54.5703125" style="112" customWidth="1"/>
    <col min="10" max="10" width="78.85546875" style="114" customWidth="1"/>
    <col min="11" max="11" width="34.140625" style="108" bestFit="1" customWidth="1"/>
    <col min="12" max="12" width="34.140625" style="108" customWidth="1"/>
    <col min="13" max="13" width="28.28515625" style="109" customWidth="1"/>
    <col min="14" max="16384" width="9.140625" style="109"/>
  </cols>
  <sheetData>
    <row r="1" spans="1:29" s="106" customFormat="1" ht="15" x14ac:dyDescent="0.2">
      <c r="A1" s="132" t="s">
        <v>2</v>
      </c>
      <c r="B1" s="132" t="s">
        <v>3</v>
      </c>
      <c r="C1" s="130" t="s">
        <v>799</v>
      </c>
      <c r="D1" s="130" t="s">
        <v>800</v>
      </c>
      <c r="E1" s="131" t="s">
        <v>8</v>
      </c>
      <c r="F1" s="131" t="s">
        <v>9</v>
      </c>
      <c r="G1" s="130" t="s">
        <v>125</v>
      </c>
      <c r="H1" s="130" t="s">
        <v>801</v>
      </c>
      <c r="I1" s="133" t="s">
        <v>21</v>
      </c>
      <c r="J1" s="134" t="s">
        <v>15</v>
      </c>
      <c r="K1" s="130" t="s">
        <v>6</v>
      </c>
      <c r="L1" s="130" t="s">
        <v>55</v>
      </c>
      <c r="M1" s="138" t="s">
        <v>837</v>
      </c>
      <c r="N1" s="183" t="s">
        <v>5</v>
      </c>
    </row>
    <row r="2" spans="1:29" s="106" customFormat="1" ht="63.75" x14ac:dyDescent="0.2">
      <c r="A2" s="107">
        <v>70</v>
      </c>
      <c r="B2" s="107"/>
      <c r="C2" s="140" t="s">
        <v>893</v>
      </c>
      <c r="D2" s="115" t="s">
        <v>802</v>
      </c>
      <c r="E2" s="116" t="s">
        <v>805</v>
      </c>
      <c r="F2" s="116" t="s">
        <v>805</v>
      </c>
      <c r="G2" s="117">
        <v>0</v>
      </c>
      <c r="H2" s="108" t="s">
        <v>803</v>
      </c>
      <c r="I2" s="112" t="s">
        <v>894</v>
      </c>
      <c r="J2" s="114" t="s">
        <v>895</v>
      </c>
      <c r="K2" s="108" t="s">
        <v>896</v>
      </c>
      <c r="L2" s="108"/>
      <c r="M2" s="109" t="s">
        <v>971</v>
      </c>
      <c r="N2" s="106" t="str">
        <f>IF(AND(K2&lt;&gt;"", ISNUMBER(SEARCH("ELITE", K2))), "Elite", IF(K2&lt;&gt;"", "Troop", ""))</f>
        <v>Elite</v>
      </c>
      <c r="AB2" s="106" t="str" cm="1">
        <f t="array" ref="AB2:AB4">INDEX(_xlfn._xlws.FILTER('Antioch Troops'!$C$2:$C$894, 'Antioch Troops'!$N$2:$N$894="Elite"), 0)</f>
        <v>Liuetenent (1)
--
Your warband must include a Lieutenant when it is created.</v>
      </c>
      <c r="AC2" s="106" t="str" cm="1">
        <f t="array" ref="AC2:AC12">INDEX(_xlfn._xlws.FILTER('Antioch Troops'!$C$2:$C$894, 'Antioch Troops'!$N$2:$N$894="Troop"), 0)</f>
        <v>Yeoman* (Mandatory Bolt Rifle Not Included)</v>
      </c>
    </row>
    <row r="3" spans="1:29" s="106" customFormat="1" ht="63.75" x14ac:dyDescent="0.2">
      <c r="A3" s="121">
        <v>60</v>
      </c>
      <c r="B3" s="121"/>
      <c r="C3" s="122" t="s">
        <v>432</v>
      </c>
      <c r="D3" s="123" t="s">
        <v>802</v>
      </c>
      <c r="E3" s="124" t="s">
        <v>808</v>
      </c>
      <c r="F3" s="124" t="s">
        <v>808</v>
      </c>
      <c r="G3" s="123">
        <v>0</v>
      </c>
      <c r="H3" s="125" t="s">
        <v>803</v>
      </c>
      <c r="I3" s="126" t="s">
        <v>897</v>
      </c>
      <c r="J3" s="127" t="s">
        <v>899</v>
      </c>
      <c r="K3" s="125" t="s">
        <v>900</v>
      </c>
      <c r="L3" s="125"/>
      <c r="M3" s="139" t="s">
        <v>971</v>
      </c>
      <c r="N3" s="106" t="str">
        <f t="shared" ref="N3:N28" si="0">IF(AND(K3&lt;&gt;"", ISNUMBER(SEARCH("ELITE", K3))), "Elite", IF(K3&lt;&gt;"", "Troop", ""))</f>
        <v>Elite</v>
      </c>
      <c r="AB3" s="106" t="str">
        <v>Trench Cleric (0-1)</v>
      </c>
      <c r="AC3" s="106" t="str">
        <v>Trench Mole Upgrade (0-2)</v>
      </c>
    </row>
    <row r="4" spans="1:29" ht="63.75" x14ac:dyDescent="0.2">
      <c r="A4" s="107">
        <v>50</v>
      </c>
      <c r="B4" s="107"/>
      <c r="C4" s="106" t="s">
        <v>433</v>
      </c>
      <c r="D4" s="115" t="s">
        <v>802</v>
      </c>
      <c r="E4" s="116" t="s">
        <v>805</v>
      </c>
      <c r="F4" s="116" t="s">
        <v>826</v>
      </c>
      <c r="G4" s="117">
        <v>0</v>
      </c>
      <c r="H4" s="108" t="s">
        <v>816</v>
      </c>
      <c r="I4" s="177" t="s">
        <v>901</v>
      </c>
      <c r="J4" s="114" t="s">
        <v>902</v>
      </c>
      <c r="K4" s="108" t="s">
        <v>903</v>
      </c>
      <c r="M4" s="109" t="s">
        <v>971</v>
      </c>
      <c r="N4" s="106" t="str">
        <f t="shared" si="0"/>
        <v>Elite</v>
      </c>
      <c r="AB4" s="109" t="str">
        <v>Sniper Preist (0-2)</v>
      </c>
      <c r="AC4" s="109" t="str">
        <v>Shocktrooper (0-5)</v>
      </c>
    </row>
    <row r="5" spans="1:29" ht="140.25" x14ac:dyDescent="0.2">
      <c r="A5" s="121">
        <v>30</v>
      </c>
      <c r="B5" s="121"/>
      <c r="C5" s="122" t="s">
        <v>696</v>
      </c>
      <c r="D5" s="123" t="s">
        <v>802</v>
      </c>
      <c r="E5" s="124" t="s">
        <v>904</v>
      </c>
      <c r="F5" s="124" t="s">
        <v>979</v>
      </c>
      <c r="G5" s="128">
        <v>0</v>
      </c>
      <c r="H5" s="125" t="s">
        <v>816</v>
      </c>
      <c r="I5" s="126" t="s">
        <v>905</v>
      </c>
      <c r="J5" s="178" t="s">
        <v>64</v>
      </c>
      <c r="K5" s="125" t="s">
        <v>906</v>
      </c>
      <c r="L5" s="125"/>
      <c r="M5" s="139" t="s">
        <v>971</v>
      </c>
      <c r="N5" s="106" t="str">
        <f t="shared" si="0"/>
        <v>Troop</v>
      </c>
      <c r="AC5" s="109" t="str">
        <v>Combat Engineers (0-2)</v>
      </c>
    </row>
    <row r="6" spans="1:29" ht="140.25" x14ac:dyDescent="0.2">
      <c r="A6" s="107">
        <v>10</v>
      </c>
      <c r="B6" s="107"/>
      <c r="C6" s="106" t="s">
        <v>512</v>
      </c>
      <c r="D6" s="115" t="s">
        <v>802</v>
      </c>
      <c r="E6" s="116" t="s">
        <v>979</v>
      </c>
      <c r="F6" s="116" t="s">
        <v>979</v>
      </c>
      <c r="G6" s="117">
        <v>0</v>
      </c>
      <c r="H6" s="109" t="s">
        <v>816</v>
      </c>
      <c r="I6" s="112" t="s">
        <v>905</v>
      </c>
      <c r="J6" s="118" t="s">
        <v>64</v>
      </c>
      <c r="K6" s="108" t="s">
        <v>907</v>
      </c>
      <c r="M6" s="109" t="s">
        <v>971</v>
      </c>
      <c r="N6" s="106" t="str">
        <f t="shared" si="0"/>
        <v>Troop</v>
      </c>
      <c r="AC6" s="109" t="str">
        <v>Mechanised Heavy Infantry (0-3)</v>
      </c>
    </row>
    <row r="7" spans="1:29" ht="51" x14ac:dyDescent="0.2">
      <c r="A7" s="121">
        <v>45</v>
      </c>
      <c r="B7" s="121"/>
      <c r="C7" s="122" t="s">
        <v>434</v>
      </c>
      <c r="D7" s="123" t="s">
        <v>802</v>
      </c>
      <c r="E7" s="124" t="s">
        <v>979</v>
      </c>
      <c r="F7" s="124" t="s">
        <v>808</v>
      </c>
      <c r="G7" s="128">
        <v>0</v>
      </c>
      <c r="H7" s="180" t="s">
        <v>816</v>
      </c>
      <c r="I7" s="126" t="s">
        <v>898</v>
      </c>
      <c r="J7" s="127" t="s">
        <v>908</v>
      </c>
      <c r="K7" s="125" t="s">
        <v>906</v>
      </c>
      <c r="L7" s="125"/>
      <c r="M7" s="139" t="s">
        <v>971</v>
      </c>
      <c r="N7" s="106" t="str">
        <f t="shared" si="0"/>
        <v>Troop</v>
      </c>
      <c r="AC7" s="109" t="str">
        <v xml:space="preserve">MHI Armor Upgrade </v>
      </c>
    </row>
    <row r="8" spans="1:29" ht="153" x14ac:dyDescent="0.2">
      <c r="A8" s="107">
        <v>80</v>
      </c>
      <c r="B8" s="107"/>
      <c r="C8" s="106" t="s">
        <v>435</v>
      </c>
      <c r="D8" s="115" t="s">
        <v>802</v>
      </c>
      <c r="E8" s="116" t="s">
        <v>808</v>
      </c>
      <c r="F8" s="116" t="s">
        <v>979</v>
      </c>
      <c r="G8" s="117">
        <v>-2</v>
      </c>
      <c r="H8" s="109" t="s">
        <v>816</v>
      </c>
      <c r="I8" s="112" t="s">
        <v>909</v>
      </c>
      <c r="J8" s="114" t="s">
        <v>910</v>
      </c>
      <c r="K8" s="108" t="s">
        <v>906</v>
      </c>
      <c r="M8" s="109" t="s">
        <v>971</v>
      </c>
      <c r="N8" s="106" t="str">
        <f t="shared" si="0"/>
        <v>Troop</v>
      </c>
      <c r="AC8" s="109" t="str">
        <v>Witchburner (0-1)</v>
      </c>
    </row>
    <row r="9" spans="1:29" ht="89.25" x14ac:dyDescent="0.2">
      <c r="A9" s="121">
        <v>85</v>
      </c>
      <c r="B9" s="121"/>
      <c r="C9" s="122" t="s">
        <v>436</v>
      </c>
      <c r="D9" s="123" t="s">
        <v>802</v>
      </c>
      <c r="E9" s="124" t="s">
        <v>808</v>
      </c>
      <c r="F9" s="124" t="s">
        <v>979</v>
      </c>
      <c r="G9" s="128">
        <v>-2</v>
      </c>
      <c r="H9" s="180" t="s">
        <v>911</v>
      </c>
      <c r="I9" s="126" t="s">
        <v>912</v>
      </c>
      <c r="J9" s="127" t="s">
        <v>913</v>
      </c>
      <c r="K9" s="125" t="s">
        <v>914</v>
      </c>
      <c r="L9" s="125"/>
      <c r="M9" s="139" t="s">
        <v>971</v>
      </c>
      <c r="N9" s="106" t="str">
        <f t="shared" si="0"/>
        <v>Troop</v>
      </c>
      <c r="AC9" s="109" t="str">
        <v>Communicant Anti Tank (0-1)</v>
      </c>
    </row>
    <row r="10" spans="1:29" ht="89.25" x14ac:dyDescent="0.2">
      <c r="A10" s="107">
        <v>10</v>
      </c>
      <c r="B10" s="107"/>
      <c r="C10" s="106" t="s">
        <v>513</v>
      </c>
      <c r="D10" s="115" t="s">
        <v>802</v>
      </c>
      <c r="E10" s="116" t="s">
        <v>904</v>
      </c>
      <c r="F10" s="116" t="s">
        <v>979</v>
      </c>
      <c r="G10" s="117">
        <v>-1</v>
      </c>
      <c r="H10" s="109" t="s">
        <v>816</v>
      </c>
      <c r="I10" s="112" t="s">
        <v>915</v>
      </c>
      <c r="J10" s="118" t="s">
        <v>916</v>
      </c>
      <c r="K10" s="108" t="s">
        <v>906</v>
      </c>
      <c r="M10" s="109" t="s">
        <v>971</v>
      </c>
      <c r="N10" s="106" t="str">
        <f t="shared" si="0"/>
        <v>Troop</v>
      </c>
      <c r="AC10" s="109" t="str">
        <v>Mendelist Ammo Monk (0-1)</v>
      </c>
    </row>
    <row r="11" spans="1:29" x14ac:dyDescent="0.2">
      <c r="A11" s="121">
        <v>65</v>
      </c>
      <c r="B11" s="121"/>
      <c r="C11" s="122" t="s">
        <v>437</v>
      </c>
      <c r="D11" s="123"/>
      <c r="E11" s="124"/>
      <c r="F11" s="124"/>
      <c r="G11" s="128"/>
      <c r="H11" s="180"/>
      <c r="I11" s="126"/>
      <c r="J11" s="127"/>
      <c r="K11" s="125"/>
      <c r="L11" s="125"/>
      <c r="M11" s="139"/>
      <c r="N11" s="106" t="str">
        <f t="shared" si="0"/>
        <v/>
      </c>
      <c r="AC11" s="109" t="str">
        <v>Observer (0-1)</v>
      </c>
    </row>
    <row r="12" spans="1:29" s="117" customFormat="1" ht="127.5" x14ac:dyDescent="0.2">
      <c r="A12" s="107"/>
      <c r="B12" s="107">
        <v>5</v>
      </c>
      <c r="C12" s="106" t="s">
        <v>1003</v>
      </c>
      <c r="D12" s="115" t="s">
        <v>802</v>
      </c>
      <c r="E12" s="116" t="s">
        <v>979</v>
      </c>
      <c r="F12" s="116" t="s">
        <v>808</v>
      </c>
      <c r="G12" s="117" t="s">
        <v>997</v>
      </c>
      <c r="H12" s="109" t="s">
        <v>803</v>
      </c>
      <c r="I12" s="112" t="s">
        <v>998</v>
      </c>
      <c r="J12" s="114" t="s">
        <v>999</v>
      </c>
      <c r="K12" s="108" t="s">
        <v>64</v>
      </c>
      <c r="L12" s="108" t="s">
        <v>983</v>
      </c>
      <c r="M12" s="109" t="s">
        <v>984</v>
      </c>
      <c r="N12" s="106" t="str">
        <f t="shared" si="0"/>
        <v>Troop</v>
      </c>
      <c r="O12" s="109"/>
      <c r="P12" s="109"/>
      <c r="Q12" s="109"/>
      <c r="R12" s="109"/>
      <c r="S12" s="109"/>
      <c r="T12" s="109"/>
      <c r="U12" s="109"/>
      <c r="V12" s="109"/>
      <c r="W12" s="109"/>
      <c r="X12" s="109"/>
      <c r="Y12" s="109"/>
      <c r="Z12" s="109"/>
      <c r="AA12" s="109"/>
      <c r="AB12" s="109"/>
      <c r="AC12" s="109" t="str">
        <v>Mamluk Faris (0-1)</v>
      </c>
    </row>
    <row r="13" spans="1:29" s="117" customFormat="1" ht="76.5" x14ac:dyDescent="0.2">
      <c r="A13" s="121"/>
      <c r="B13" s="121">
        <v>5</v>
      </c>
      <c r="C13" s="122" t="s">
        <v>1007</v>
      </c>
      <c r="D13" s="123" t="s">
        <v>802</v>
      </c>
      <c r="E13" s="124" t="s">
        <v>808</v>
      </c>
      <c r="F13" s="124" t="s">
        <v>808</v>
      </c>
      <c r="G13" s="128">
        <v>-1</v>
      </c>
      <c r="H13" s="180" t="s">
        <v>851</v>
      </c>
      <c r="I13" s="126" t="s">
        <v>1004</v>
      </c>
      <c r="J13" s="127" t="s">
        <v>1005</v>
      </c>
      <c r="K13" s="125" t="s">
        <v>1006</v>
      </c>
      <c r="L13" s="125" t="s">
        <v>983</v>
      </c>
      <c r="M13" s="139" t="s">
        <v>984</v>
      </c>
      <c r="N13" s="106" t="str">
        <f t="shared" si="0"/>
        <v>Troop</v>
      </c>
      <c r="O13" s="109"/>
      <c r="P13" s="109"/>
      <c r="Q13" s="109"/>
      <c r="R13" s="109"/>
      <c r="S13" s="109"/>
      <c r="T13" s="109"/>
      <c r="U13" s="109"/>
      <c r="V13" s="109"/>
      <c r="W13" s="109"/>
      <c r="X13" s="109"/>
      <c r="Y13" s="109"/>
      <c r="Z13" s="109"/>
      <c r="AA13" s="109"/>
      <c r="AB13" s="109"/>
      <c r="AC13" s="109"/>
    </row>
    <row r="14" spans="1:29" s="117" customFormat="1" ht="165.75" x14ac:dyDescent="0.2">
      <c r="A14" s="107"/>
      <c r="B14" s="107">
        <v>2</v>
      </c>
      <c r="C14" s="106" t="s">
        <v>1008</v>
      </c>
      <c r="D14" s="115" t="s">
        <v>802</v>
      </c>
      <c r="E14" s="116" t="s">
        <v>826</v>
      </c>
      <c r="F14" s="116" t="s">
        <v>826</v>
      </c>
      <c r="G14" s="117">
        <v>0</v>
      </c>
      <c r="H14" s="109" t="s">
        <v>816</v>
      </c>
      <c r="I14" s="112" t="s">
        <v>1009</v>
      </c>
      <c r="J14" s="118" t="s">
        <v>1010</v>
      </c>
      <c r="K14" s="108" t="s">
        <v>64</v>
      </c>
      <c r="L14" s="108" t="s">
        <v>983</v>
      </c>
      <c r="M14" s="109" t="s">
        <v>984</v>
      </c>
      <c r="N14" s="106" t="str">
        <f t="shared" si="0"/>
        <v>Troop</v>
      </c>
      <c r="O14" s="109"/>
      <c r="P14" s="109"/>
      <c r="Q14" s="109"/>
      <c r="R14" s="109"/>
      <c r="S14" s="109"/>
      <c r="T14" s="109"/>
      <c r="U14" s="109"/>
      <c r="V14" s="109"/>
      <c r="W14" s="109"/>
      <c r="X14" s="109"/>
      <c r="Y14" s="109"/>
      <c r="Z14" s="109"/>
      <c r="AA14" s="109"/>
      <c r="AB14" s="109"/>
      <c r="AC14" s="109"/>
    </row>
    <row r="15" spans="1:29" s="117" customFormat="1" ht="140.25" x14ac:dyDescent="0.2">
      <c r="A15" s="121"/>
      <c r="B15" s="121">
        <v>3</v>
      </c>
      <c r="C15" s="122" t="s">
        <v>988</v>
      </c>
      <c r="D15" s="123" t="s">
        <v>821</v>
      </c>
      <c r="E15" s="124" t="s">
        <v>808</v>
      </c>
      <c r="F15" s="124" t="s">
        <v>805</v>
      </c>
      <c r="G15" s="128">
        <v>-1</v>
      </c>
      <c r="H15" s="180" t="s">
        <v>803</v>
      </c>
      <c r="I15" s="126" t="s">
        <v>989</v>
      </c>
      <c r="J15" s="127" t="s">
        <v>990</v>
      </c>
      <c r="K15" s="125" t="s">
        <v>64</v>
      </c>
      <c r="L15" s="125" t="s">
        <v>983</v>
      </c>
      <c r="M15" s="139" t="s">
        <v>984</v>
      </c>
      <c r="N15" s="106" t="str">
        <f t="shared" si="0"/>
        <v>Troop</v>
      </c>
      <c r="O15" s="109"/>
      <c r="P15" s="109"/>
      <c r="Q15" s="109"/>
      <c r="R15" s="109"/>
      <c r="S15" s="109"/>
      <c r="T15" s="109"/>
      <c r="U15" s="109"/>
      <c r="V15" s="109"/>
      <c r="W15" s="109"/>
      <c r="X15" s="109"/>
      <c r="Y15" s="109"/>
      <c r="Z15" s="109"/>
      <c r="AA15" s="109"/>
      <c r="AB15" s="109"/>
      <c r="AC15" s="109"/>
    </row>
    <row r="16" spans="1:29" s="117" customFormat="1" ht="153" x14ac:dyDescent="0.2">
      <c r="A16" s="107"/>
      <c r="B16" s="107">
        <v>4</v>
      </c>
      <c r="C16" s="106" t="s">
        <v>622</v>
      </c>
      <c r="D16" s="115" t="s">
        <v>802</v>
      </c>
      <c r="E16" s="116" t="s">
        <v>808</v>
      </c>
      <c r="F16" s="116" t="s">
        <v>808</v>
      </c>
      <c r="G16" s="117" t="s">
        <v>991</v>
      </c>
      <c r="H16" s="109" t="s">
        <v>803</v>
      </c>
      <c r="I16" s="112" t="s">
        <v>992</v>
      </c>
      <c r="J16" s="114" t="s">
        <v>993</v>
      </c>
      <c r="K16" s="108" t="s">
        <v>64</v>
      </c>
      <c r="L16" s="108" t="s">
        <v>983</v>
      </c>
      <c r="M16" s="109" t="s">
        <v>984</v>
      </c>
      <c r="N16" s="106" t="str">
        <f t="shared" si="0"/>
        <v>Troop</v>
      </c>
      <c r="O16" s="109"/>
      <c r="P16" s="109"/>
      <c r="Q16" s="109"/>
      <c r="R16" s="109"/>
      <c r="S16" s="109"/>
      <c r="T16" s="109"/>
      <c r="U16" s="109"/>
      <c r="V16" s="109"/>
      <c r="W16" s="109"/>
      <c r="X16" s="109"/>
      <c r="Y16" s="109"/>
      <c r="Z16" s="109"/>
      <c r="AA16" s="109"/>
      <c r="AB16" s="109"/>
      <c r="AC16" s="109"/>
    </row>
    <row r="17" spans="1:29" s="117" customFormat="1" x14ac:dyDescent="0.2">
      <c r="A17" s="121"/>
      <c r="B17" s="121">
        <v>1</v>
      </c>
      <c r="C17" s="122" t="s">
        <v>438</v>
      </c>
      <c r="D17" s="123"/>
      <c r="E17" s="124"/>
      <c r="F17" s="124"/>
      <c r="G17" s="128"/>
      <c r="H17" s="180"/>
      <c r="I17" s="126"/>
      <c r="J17" s="127"/>
      <c r="K17" s="125"/>
      <c r="L17" s="125"/>
      <c r="M17" s="139"/>
      <c r="N17" s="106" t="str">
        <f t="shared" si="0"/>
        <v/>
      </c>
      <c r="O17" s="109"/>
      <c r="P17" s="109"/>
      <c r="Q17" s="109"/>
      <c r="R17" s="109"/>
      <c r="S17" s="109"/>
      <c r="T17" s="109"/>
      <c r="U17" s="109"/>
      <c r="V17" s="109"/>
      <c r="W17" s="109"/>
      <c r="X17" s="109"/>
      <c r="Y17" s="109"/>
      <c r="Z17" s="109"/>
      <c r="AA17" s="109"/>
      <c r="AB17" s="109"/>
      <c r="AC17" s="109"/>
    </row>
    <row r="18" spans="1:29" s="117" customFormat="1" x14ac:dyDescent="0.2">
      <c r="A18" s="107"/>
      <c r="B18" s="107">
        <v>2</v>
      </c>
      <c r="C18" s="106" t="s">
        <v>474</v>
      </c>
      <c r="D18" s="115"/>
      <c r="E18" s="116"/>
      <c r="F18" s="116"/>
      <c r="H18" s="109"/>
      <c r="I18" s="112"/>
      <c r="J18" s="118"/>
      <c r="K18" s="108"/>
      <c r="L18" s="108"/>
      <c r="M18" s="109"/>
      <c r="N18" s="106" t="str">
        <f t="shared" si="0"/>
        <v/>
      </c>
      <c r="O18" s="109"/>
      <c r="P18" s="109"/>
      <c r="Q18" s="109"/>
      <c r="R18" s="109"/>
      <c r="S18" s="109"/>
      <c r="T18" s="109"/>
      <c r="U18" s="109"/>
      <c r="V18" s="109"/>
      <c r="W18" s="109"/>
      <c r="X18" s="109"/>
      <c r="Y18" s="109"/>
      <c r="Z18" s="109"/>
      <c r="AA18" s="109"/>
      <c r="AB18" s="109"/>
      <c r="AC18" s="109"/>
    </row>
    <row r="19" spans="1:29" s="117" customFormat="1" x14ac:dyDescent="0.2">
      <c r="A19" s="121"/>
      <c r="B19" s="121">
        <v>2</v>
      </c>
      <c r="C19" s="122" t="s">
        <v>475</v>
      </c>
      <c r="D19" s="123"/>
      <c r="E19" s="124"/>
      <c r="F19" s="124"/>
      <c r="G19" s="128"/>
      <c r="H19" s="180"/>
      <c r="I19" s="126"/>
      <c r="J19" s="127"/>
      <c r="K19" s="125"/>
      <c r="L19" s="125"/>
      <c r="M19" s="139"/>
      <c r="N19" s="106" t="str">
        <f t="shared" si="0"/>
        <v/>
      </c>
      <c r="O19" s="109"/>
      <c r="P19" s="109"/>
      <c r="Q19" s="109"/>
      <c r="R19" s="109"/>
      <c r="S19" s="109"/>
      <c r="T19" s="109"/>
      <c r="U19" s="109"/>
      <c r="V19" s="109"/>
      <c r="W19" s="109"/>
      <c r="X19" s="109"/>
      <c r="Y19" s="109"/>
      <c r="Z19" s="109"/>
      <c r="AA19" s="109"/>
      <c r="AB19" s="109"/>
      <c r="AC19" s="109"/>
    </row>
    <row r="20" spans="1:29" s="117" customFormat="1" ht="12" customHeight="1" x14ac:dyDescent="0.2">
      <c r="A20" s="107"/>
      <c r="B20" s="107"/>
      <c r="C20" s="105"/>
      <c r="D20" s="115"/>
      <c r="E20" s="116"/>
      <c r="F20" s="118"/>
      <c r="H20" s="109"/>
      <c r="I20" s="112"/>
      <c r="J20" s="114"/>
      <c r="K20" s="108"/>
      <c r="L20" s="108"/>
      <c r="M20" s="109"/>
      <c r="N20" s="106" t="str">
        <f t="shared" si="0"/>
        <v/>
      </c>
      <c r="O20" s="109"/>
      <c r="P20" s="109"/>
      <c r="Q20" s="109"/>
      <c r="R20" s="109"/>
      <c r="S20" s="109"/>
      <c r="T20" s="109"/>
      <c r="U20" s="109"/>
      <c r="V20" s="109"/>
      <c r="W20" s="109"/>
      <c r="X20" s="109"/>
      <c r="Y20" s="109"/>
      <c r="Z20" s="109"/>
      <c r="AA20" s="109"/>
      <c r="AB20" s="109"/>
      <c r="AC20" s="109"/>
    </row>
    <row r="21" spans="1:29" s="117" customFormat="1" x14ac:dyDescent="0.2">
      <c r="A21" s="107"/>
      <c r="B21" s="107"/>
      <c r="C21" s="105"/>
      <c r="D21" s="115"/>
      <c r="E21" s="116"/>
      <c r="F21" s="116"/>
      <c r="H21" s="109"/>
      <c r="I21" s="112"/>
      <c r="J21" s="114"/>
      <c r="K21" s="108"/>
      <c r="L21" s="108"/>
      <c r="M21" s="109"/>
      <c r="N21" s="106" t="str">
        <f>IF(AND(K21&lt;&gt;"", ISNUMBER(SEARCH("ELITE", K21))), "Elite", IF(K21&lt;&gt;"", "Troop", ""))</f>
        <v/>
      </c>
      <c r="O21" s="109"/>
      <c r="P21" s="109"/>
      <c r="Q21" s="109"/>
      <c r="R21" s="109"/>
      <c r="S21" s="109"/>
      <c r="T21" s="109"/>
      <c r="U21" s="109"/>
      <c r="V21" s="109"/>
      <c r="W21" s="109"/>
      <c r="X21" s="109"/>
      <c r="Y21" s="109"/>
      <c r="Z21" s="109"/>
      <c r="AA21" s="109"/>
      <c r="AB21" s="109"/>
      <c r="AC21" s="109"/>
    </row>
    <row r="22" spans="1:29" s="117" customFormat="1" x14ac:dyDescent="0.2">
      <c r="A22" s="107"/>
      <c r="B22" s="107"/>
      <c r="C22" s="111"/>
      <c r="D22" s="115"/>
      <c r="E22" s="116"/>
      <c r="F22" s="116"/>
      <c r="H22" s="109"/>
      <c r="I22" s="112"/>
      <c r="J22" s="114"/>
      <c r="K22" s="108"/>
      <c r="L22" s="108"/>
      <c r="M22" s="109"/>
      <c r="N22" s="106" t="str">
        <f t="shared" si="0"/>
        <v/>
      </c>
      <c r="O22" s="109"/>
      <c r="P22" s="109"/>
      <c r="Q22" s="109"/>
      <c r="R22" s="109"/>
      <c r="S22" s="109"/>
      <c r="T22" s="109"/>
      <c r="U22" s="109"/>
      <c r="V22" s="109"/>
      <c r="W22" s="109"/>
      <c r="X22" s="109"/>
      <c r="Y22" s="109"/>
      <c r="Z22" s="109"/>
      <c r="AA22" s="109"/>
      <c r="AB22" s="109"/>
      <c r="AC22" s="109"/>
    </row>
    <row r="23" spans="1:29" s="117" customFormat="1" x14ac:dyDescent="0.2">
      <c r="A23" s="107"/>
      <c r="B23" s="107"/>
      <c r="C23" s="105"/>
      <c r="D23" s="115"/>
      <c r="E23" s="116"/>
      <c r="F23" s="116"/>
      <c r="H23" s="109"/>
      <c r="I23" s="112"/>
      <c r="J23" s="114"/>
      <c r="K23" s="108"/>
      <c r="L23" s="108"/>
      <c r="M23" s="109"/>
      <c r="N23" s="106" t="str">
        <f t="shared" si="0"/>
        <v/>
      </c>
      <c r="O23" s="109"/>
      <c r="P23" s="109"/>
      <c r="Q23" s="109"/>
      <c r="R23" s="109"/>
      <c r="S23" s="109"/>
      <c r="T23" s="109"/>
      <c r="U23" s="109"/>
      <c r="V23" s="109"/>
      <c r="W23" s="109"/>
      <c r="X23" s="109"/>
      <c r="Y23" s="109"/>
      <c r="Z23" s="109"/>
      <c r="AA23" s="109"/>
      <c r="AB23" s="109"/>
      <c r="AC23" s="109"/>
    </row>
    <row r="24" spans="1:29" s="117" customFormat="1" x14ac:dyDescent="0.2">
      <c r="A24" s="107"/>
      <c r="B24" s="107"/>
      <c r="C24" s="105"/>
      <c r="D24" s="115"/>
      <c r="E24" s="116"/>
      <c r="F24" s="116"/>
      <c r="H24" s="109"/>
      <c r="I24" s="112"/>
      <c r="J24" s="114"/>
      <c r="K24" s="108"/>
      <c r="L24" s="108"/>
      <c r="M24" s="109"/>
      <c r="N24" s="106" t="str">
        <f t="shared" si="0"/>
        <v/>
      </c>
      <c r="O24" s="109"/>
      <c r="P24" s="109"/>
      <c r="Q24" s="109"/>
      <c r="R24" s="109"/>
      <c r="S24" s="109"/>
      <c r="T24" s="109"/>
      <c r="U24" s="109"/>
      <c r="V24" s="109"/>
      <c r="W24" s="109"/>
      <c r="X24" s="109"/>
      <c r="Y24" s="109"/>
      <c r="Z24" s="109"/>
      <c r="AA24" s="109"/>
      <c r="AB24" s="109"/>
      <c r="AC24" s="109"/>
    </row>
    <row r="25" spans="1:29" s="117" customFormat="1" x14ac:dyDescent="0.2">
      <c r="A25" s="107"/>
      <c r="B25" s="107"/>
      <c r="C25" s="105"/>
      <c r="D25" s="115"/>
      <c r="E25" s="116"/>
      <c r="F25" s="116"/>
      <c r="H25" s="109"/>
      <c r="I25" s="112"/>
      <c r="J25" s="114"/>
      <c r="K25" s="108"/>
      <c r="L25" s="108"/>
      <c r="M25" s="109"/>
      <c r="N25" s="106" t="str">
        <f t="shared" si="0"/>
        <v/>
      </c>
      <c r="O25" s="109"/>
      <c r="P25" s="109"/>
      <c r="Q25" s="109"/>
      <c r="R25" s="109"/>
      <c r="S25" s="109"/>
      <c r="T25" s="109"/>
      <c r="U25" s="109"/>
      <c r="V25" s="109"/>
      <c r="W25" s="109"/>
      <c r="X25" s="109"/>
      <c r="Y25" s="109"/>
      <c r="Z25" s="109"/>
      <c r="AA25" s="109"/>
      <c r="AB25" s="109"/>
      <c r="AC25" s="109"/>
    </row>
    <row r="26" spans="1:29" s="117" customFormat="1" x14ac:dyDescent="0.2">
      <c r="A26" s="107"/>
      <c r="B26" s="107"/>
      <c r="C26" s="105"/>
      <c r="D26" s="115"/>
      <c r="E26" s="116"/>
      <c r="F26" s="116"/>
      <c r="H26" s="109"/>
      <c r="I26" s="112"/>
      <c r="J26" s="114"/>
      <c r="K26" s="108"/>
      <c r="L26" s="108"/>
      <c r="M26" s="109"/>
      <c r="N26" s="106" t="str">
        <f t="shared" si="0"/>
        <v/>
      </c>
      <c r="O26" s="109"/>
      <c r="P26" s="109"/>
      <c r="Q26" s="109"/>
      <c r="R26" s="109"/>
      <c r="S26" s="109"/>
      <c r="T26" s="109"/>
      <c r="U26" s="109"/>
      <c r="V26" s="109"/>
      <c r="W26" s="109"/>
      <c r="X26" s="109"/>
      <c r="Y26" s="109"/>
      <c r="Z26" s="109"/>
      <c r="AA26" s="109"/>
      <c r="AB26" s="109"/>
      <c r="AC26" s="109"/>
    </row>
    <row r="27" spans="1:29" s="105" customFormat="1" x14ac:dyDescent="0.2">
      <c r="A27" s="107"/>
      <c r="B27" s="107"/>
      <c r="D27" s="115"/>
      <c r="E27" s="116"/>
      <c r="F27" s="116"/>
      <c r="G27" s="117"/>
      <c r="H27" s="109"/>
      <c r="I27" s="112"/>
      <c r="J27" s="114"/>
      <c r="K27" s="108"/>
      <c r="L27" s="108"/>
      <c r="M27" s="109"/>
      <c r="N27" s="106" t="str">
        <f t="shared" si="0"/>
        <v/>
      </c>
      <c r="O27" s="109"/>
      <c r="P27" s="109"/>
      <c r="Q27" s="109"/>
      <c r="R27" s="109"/>
      <c r="S27" s="109"/>
      <c r="T27" s="109"/>
      <c r="U27" s="109"/>
      <c r="V27" s="109"/>
      <c r="W27" s="109"/>
      <c r="X27" s="109"/>
      <c r="Y27" s="109"/>
      <c r="Z27" s="109"/>
      <c r="AA27" s="109"/>
      <c r="AB27" s="109"/>
      <c r="AC27" s="109"/>
    </row>
    <row r="28" spans="1:29" s="105" customFormat="1" x14ac:dyDescent="0.2">
      <c r="A28" s="107"/>
      <c r="B28" s="107"/>
      <c r="D28" s="115"/>
      <c r="E28" s="116"/>
      <c r="F28" s="116"/>
      <c r="G28" s="117"/>
      <c r="H28" s="109"/>
      <c r="I28" s="112"/>
      <c r="J28" s="114"/>
      <c r="K28" s="108"/>
      <c r="L28" s="108"/>
      <c r="M28" s="109"/>
      <c r="N28" s="106" t="str">
        <f t="shared" si="0"/>
        <v/>
      </c>
      <c r="O28" s="109"/>
      <c r="P28" s="109"/>
      <c r="Q28" s="109"/>
      <c r="R28" s="109"/>
      <c r="S28" s="109"/>
      <c r="T28" s="109"/>
      <c r="U28" s="109"/>
      <c r="V28" s="109"/>
      <c r="W28" s="109"/>
      <c r="X28" s="109"/>
      <c r="Y28" s="109"/>
      <c r="Z28" s="109"/>
      <c r="AA28" s="109"/>
      <c r="AB28" s="109"/>
      <c r="AC28" s="109"/>
    </row>
    <row r="29" spans="1:29" s="105" customFormat="1" x14ac:dyDescent="0.2">
      <c r="A29" s="107"/>
      <c r="B29" s="107"/>
      <c r="D29" s="115"/>
      <c r="E29" s="116"/>
      <c r="F29" s="116"/>
      <c r="G29" s="117"/>
      <c r="H29" s="109"/>
      <c r="I29" s="112"/>
      <c r="J29" s="114"/>
      <c r="K29" s="108"/>
      <c r="L29" s="108"/>
      <c r="M29" s="109"/>
      <c r="N29" s="109"/>
      <c r="O29" s="109"/>
      <c r="P29" s="109"/>
      <c r="Q29" s="109"/>
      <c r="R29" s="109"/>
      <c r="S29" s="109"/>
      <c r="T29" s="109"/>
      <c r="U29" s="109"/>
      <c r="V29" s="109"/>
      <c r="W29" s="109"/>
      <c r="X29" s="109"/>
      <c r="Y29" s="109"/>
      <c r="Z29" s="109"/>
      <c r="AA29" s="109"/>
      <c r="AB29" s="109"/>
      <c r="AC29" s="109"/>
    </row>
    <row r="30" spans="1:29" s="105" customFormat="1" x14ac:dyDescent="0.2">
      <c r="A30" s="107"/>
      <c r="B30" s="107"/>
      <c r="D30" s="115"/>
      <c r="E30" s="116"/>
      <c r="F30" s="116"/>
      <c r="G30" s="117"/>
      <c r="H30" s="109"/>
      <c r="I30" s="112"/>
      <c r="J30" s="114"/>
      <c r="K30" s="108"/>
      <c r="L30" s="108"/>
      <c r="M30" s="109"/>
      <c r="N30" s="109"/>
      <c r="O30" s="109"/>
      <c r="P30" s="109"/>
      <c r="Q30" s="109"/>
      <c r="R30" s="109"/>
      <c r="S30" s="109"/>
      <c r="T30" s="109"/>
      <c r="U30" s="109"/>
      <c r="V30" s="109"/>
      <c r="W30" s="109"/>
      <c r="X30" s="109"/>
      <c r="Y30" s="109"/>
      <c r="Z30" s="109"/>
      <c r="AA30" s="109"/>
      <c r="AB30" s="109"/>
      <c r="AC30" s="109"/>
    </row>
    <row r="31" spans="1:29" s="105" customFormat="1" x14ac:dyDescent="0.2">
      <c r="A31" s="107"/>
      <c r="B31" s="107"/>
      <c r="D31" s="115"/>
      <c r="E31" s="116"/>
      <c r="F31" s="116"/>
      <c r="G31" s="117"/>
      <c r="H31" s="109"/>
      <c r="I31" s="112"/>
      <c r="J31" s="114"/>
      <c r="K31" s="108"/>
      <c r="L31" s="108"/>
      <c r="M31" s="109"/>
      <c r="N31" s="109"/>
      <c r="O31" s="109"/>
      <c r="P31" s="109"/>
      <c r="Q31" s="109"/>
      <c r="R31" s="109"/>
      <c r="S31" s="109"/>
      <c r="T31" s="109"/>
      <c r="U31" s="109"/>
      <c r="V31" s="109"/>
      <c r="W31" s="109"/>
      <c r="X31" s="109"/>
      <c r="Y31" s="109"/>
      <c r="Z31" s="109"/>
      <c r="AA31" s="109"/>
      <c r="AB31" s="109"/>
      <c r="AC31" s="109"/>
    </row>
    <row r="32" spans="1:29" s="105" customFormat="1" x14ac:dyDescent="0.2">
      <c r="A32" s="107"/>
      <c r="B32" s="107"/>
      <c r="D32" s="115"/>
      <c r="E32" s="116"/>
      <c r="F32" s="116"/>
      <c r="G32" s="117"/>
      <c r="H32" s="109"/>
      <c r="I32" s="112"/>
      <c r="J32" s="114"/>
      <c r="K32" s="108"/>
      <c r="L32" s="108"/>
      <c r="M32" s="109"/>
      <c r="N32" s="109"/>
      <c r="O32" s="109"/>
      <c r="P32" s="109"/>
      <c r="Q32" s="109"/>
      <c r="R32" s="109"/>
      <c r="S32" s="109"/>
      <c r="T32" s="109"/>
      <c r="U32" s="109"/>
      <c r="V32" s="109"/>
      <c r="W32" s="109"/>
      <c r="X32" s="109"/>
      <c r="Y32" s="109"/>
      <c r="Z32" s="109"/>
      <c r="AA32" s="109"/>
      <c r="AB32" s="109"/>
      <c r="AC32" s="109"/>
    </row>
    <row r="33" spans="1:29" s="105" customFormat="1" x14ac:dyDescent="0.2">
      <c r="A33" s="107"/>
      <c r="B33" s="107"/>
      <c r="D33" s="115"/>
      <c r="E33" s="116"/>
      <c r="F33" s="116"/>
      <c r="G33" s="117"/>
      <c r="H33" s="109"/>
      <c r="I33" s="112"/>
      <c r="J33" s="114"/>
      <c r="K33" s="108"/>
      <c r="L33" s="108"/>
      <c r="M33" s="109"/>
      <c r="N33" s="109"/>
      <c r="O33" s="109"/>
      <c r="P33" s="109"/>
      <c r="Q33" s="109"/>
      <c r="R33" s="109"/>
      <c r="S33" s="109"/>
      <c r="T33" s="109"/>
      <c r="U33" s="109"/>
      <c r="V33" s="109"/>
      <c r="W33" s="109"/>
      <c r="X33" s="109"/>
      <c r="Y33" s="109"/>
      <c r="Z33" s="109"/>
      <c r="AA33" s="109"/>
      <c r="AB33" s="109"/>
      <c r="AC33" s="109"/>
    </row>
    <row r="34" spans="1:29" s="105" customFormat="1" x14ac:dyDescent="0.2">
      <c r="A34" s="107"/>
      <c r="B34" s="107"/>
      <c r="D34" s="115"/>
      <c r="E34" s="116"/>
      <c r="F34" s="116"/>
      <c r="G34" s="117"/>
      <c r="H34" s="109"/>
      <c r="I34" s="112"/>
      <c r="J34" s="114"/>
      <c r="K34" s="108"/>
      <c r="L34" s="108"/>
      <c r="M34" s="109"/>
      <c r="N34" s="109"/>
      <c r="O34" s="109"/>
      <c r="P34" s="109"/>
      <c r="Q34" s="109"/>
      <c r="R34" s="109"/>
      <c r="S34" s="109"/>
      <c r="T34" s="109"/>
      <c r="U34" s="109"/>
      <c r="V34" s="109"/>
      <c r="W34" s="109"/>
      <c r="X34" s="109"/>
      <c r="Y34" s="109"/>
      <c r="Z34" s="109"/>
      <c r="AA34" s="109"/>
      <c r="AB34" s="109"/>
      <c r="AC34" s="109"/>
    </row>
    <row r="35" spans="1:29" s="105" customFormat="1" x14ac:dyDescent="0.2">
      <c r="A35" s="107"/>
      <c r="B35" s="107"/>
      <c r="D35" s="115"/>
      <c r="E35" s="116"/>
      <c r="F35" s="116"/>
      <c r="G35" s="117"/>
      <c r="H35" s="109"/>
      <c r="I35" s="112"/>
      <c r="J35" s="114"/>
      <c r="K35" s="108"/>
      <c r="L35" s="108"/>
      <c r="M35" s="109"/>
      <c r="N35" s="109"/>
      <c r="O35" s="109"/>
      <c r="P35" s="109"/>
      <c r="Q35" s="109"/>
      <c r="R35" s="109"/>
      <c r="S35" s="109"/>
      <c r="T35" s="109"/>
      <c r="U35" s="109"/>
      <c r="V35" s="109"/>
      <c r="W35" s="109"/>
      <c r="X35" s="109"/>
      <c r="Y35" s="109"/>
      <c r="Z35" s="109"/>
      <c r="AA35" s="109"/>
      <c r="AB35" s="109"/>
      <c r="AC35" s="109"/>
    </row>
    <row r="36" spans="1:29" s="105" customFormat="1" x14ac:dyDescent="0.2">
      <c r="A36" s="107"/>
      <c r="B36" s="107"/>
      <c r="D36" s="115"/>
      <c r="E36" s="116"/>
      <c r="F36" s="116"/>
      <c r="G36" s="117"/>
      <c r="H36" s="109"/>
      <c r="I36" s="112"/>
      <c r="J36" s="114"/>
      <c r="K36" s="108"/>
      <c r="L36" s="108"/>
      <c r="M36" s="109"/>
      <c r="N36" s="109"/>
      <c r="O36" s="109"/>
      <c r="P36" s="109"/>
      <c r="Q36" s="109"/>
      <c r="R36" s="109"/>
      <c r="S36" s="109"/>
      <c r="T36" s="109"/>
      <c r="U36" s="109"/>
      <c r="V36" s="109"/>
      <c r="W36" s="109"/>
      <c r="X36" s="109"/>
      <c r="Y36" s="109"/>
      <c r="Z36" s="109"/>
      <c r="AA36" s="109"/>
      <c r="AB36" s="109"/>
      <c r="AC36" s="109"/>
    </row>
    <row r="37" spans="1:29" s="105" customFormat="1" x14ac:dyDescent="0.2">
      <c r="A37" s="107"/>
      <c r="B37" s="107"/>
      <c r="D37" s="115"/>
      <c r="E37" s="116"/>
      <c r="F37" s="116"/>
      <c r="G37" s="117"/>
      <c r="H37" s="109"/>
      <c r="I37" s="112"/>
      <c r="J37" s="114"/>
      <c r="K37" s="108"/>
      <c r="L37" s="108"/>
      <c r="M37" s="109"/>
      <c r="N37" s="109"/>
      <c r="O37" s="109"/>
      <c r="P37" s="109"/>
      <c r="Q37" s="109"/>
      <c r="R37" s="109"/>
      <c r="S37" s="109"/>
      <c r="T37" s="109"/>
      <c r="U37" s="109"/>
      <c r="V37" s="109"/>
      <c r="W37" s="109"/>
      <c r="X37" s="109"/>
      <c r="Y37" s="109"/>
      <c r="Z37" s="109"/>
      <c r="AA37" s="109"/>
      <c r="AB37" s="109"/>
      <c r="AC37" s="109"/>
    </row>
    <row r="38" spans="1:29" s="105" customFormat="1" x14ac:dyDescent="0.2">
      <c r="A38" s="107"/>
      <c r="B38" s="107"/>
      <c r="D38" s="115"/>
      <c r="E38" s="116"/>
      <c r="F38" s="116"/>
      <c r="G38" s="117"/>
      <c r="H38" s="109"/>
      <c r="I38" s="112"/>
      <c r="J38" s="114"/>
      <c r="K38" s="108"/>
      <c r="L38" s="108"/>
      <c r="M38" s="109"/>
      <c r="N38" s="109"/>
      <c r="O38" s="109"/>
      <c r="P38" s="109"/>
      <c r="Q38" s="109"/>
      <c r="R38" s="109"/>
      <c r="S38" s="109"/>
      <c r="T38" s="109"/>
      <c r="U38" s="109"/>
      <c r="V38" s="109"/>
      <c r="W38" s="109"/>
      <c r="X38" s="109"/>
      <c r="Y38" s="109"/>
      <c r="Z38" s="109"/>
      <c r="AA38" s="109"/>
      <c r="AB38" s="109"/>
      <c r="AC38" s="109"/>
    </row>
    <row r="39" spans="1:29" s="105" customFormat="1" x14ac:dyDescent="0.2">
      <c r="A39" s="107"/>
      <c r="B39" s="107"/>
      <c r="D39" s="115"/>
      <c r="E39" s="116"/>
      <c r="F39" s="116"/>
      <c r="G39" s="117"/>
      <c r="H39" s="109"/>
      <c r="I39" s="112"/>
      <c r="J39" s="114"/>
      <c r="K39" s="108"/>
      <c r="L39" s="108"/>
      <c r="M39" s="109"/>
      <c r="N39" s="109"/>
      <c r="O39" s="109"/>
      <c r="P39" s="109"/>
      <c r="Q39" s="109"/>
      <c r="R39" s="109"/>
      <c r="S39" s="109"/>
      <c r="T39" s="109"/>
      <c r="U39" s="109"/>
      <c r="V39" s="109"/>
      <c r="W39" s="109"/>
      <c r="X39" s="109"/>
      <c r="Y39" s="109"/>
      <c r="Z39" s="109"/>
      <c r="AA39" s="109"/>
      <c r="AB39" s="109"/>
      <c r="AC39" s="109"/>
    </row>
    <row r="40" spans="1:29" s="105" customFormat="1" x14ac:dyDescent="0.2">
      <c r="A40" s="107"/>
      <c r="B40" s="107"/>
      <c r="D40" s="115"/>
      <c r="E40" s="116"/>
      <c r="F40" s="116"/>
      <c r="G40" s="117"/>
      <c r="H40" s="109"/>
      <c r="I40" s="112"/>
      <c r="J40" s="114"/>
      <c r="K40" s="108"/>
      <c r="L40" s="108"/>
      <c r="M40" s="109"/>
      <c r="N40" s="109"/>
      <c r="O40" s="109"/>
      <c r="P40" s="109"/>
      <c r="Q40" s="109"/>
      <c r="R40" s="109"/>
      <c r="S40" s="109"/>
      <c r="T40" s="109"/>
      <c r="U40" s="109"/>
      <c r="V40" s="109"/>
      <c r="W40" s="109"/>
      <c r="X40" s="109"/>
      <c r="Y40" s="109"/>
      <c r="Z40" s="109"/>
      <c r="AA40" s="109"/>
      <c r="AB40" s="109"/>
      <c r="AC40" s="109"/>
    </row>
    <row r="41" spans="1:29" s="105" customFormat="1" x14ac:dyDescent="0.2">
      <c r="A41" s="107"/>
      <c r="B41" s="107"/>
      <c r="D41" s="115"/>
      <c r="E41" s="116"/>
      <c r="F41" s="116"/>
      <c r="G41" s="117"/>
      <c r="H41" s="109"/>
      <c r="I41" s="112"/>
      <c r="J41" s="114"/>
      <c r="K41" s="108"/>
      <c r="L41" s="108"/>
      <c r="M41" s="109"/>
      <c r="N41" s="109"/>
      <c r="O41" s="109"/>
      <c r="P41" s="109"/>
      <c r="Q41" s="109"/>
      <c r="R41" s="109"/>
      <c r="S41" s="109"/>
      <c r="T41" s="109"/>
      <c r="U41" s="109"/>
      <c r="V41" s="109"/>
      <c r="W41" s="109"/>
      <c r="X41" s="109"/>
      <c r="Y41" s="109"/>
      <c r="Z41" s="109"/>
      <c r="AA41" s="109"/>
      <c r="AB41" s="109"/>
      <c r="AC41" s="109"/>
    </row>
    <row r="42" spans="1:29" s="105" customFormat="1" x14ac:dyDescent="0.2">
      <c r="A42" s="107"/>
      <c r="B42" s="107"/>
      <c r="D42" s="115"/>
      <c r="E42" s="116"/>
      <c r="F42" s="116"/>
      <c r="G42" s="117"/>
      <c r="H42" s="109"/>
      <c r="I42" s="112"/>
      <c r="J42" s="114"/>
      <c r="K42" s="108"/>
      <c r="L42" s="108"/>
      <c r="M42" s="109"/>
      <c r="N42" s="109"/>
      <c r="O42" s="109"/>
      <c r="P42" s="109"/>
      <c r="Q42" s="109"/>
      <c r="R42" s="109"/>
      <c r="S42" s="109"/>
      <c r="T42" s="109"/>
      <c r="U42" s="109"/>
      <c r="V42" s="109"/>
      <c r="W42" s="109"/>
      <c r="X42" s="109"/>
      <c r="Y42" s="109"/>
      <c r="Z42" s="109"/>
      <c r="AA42" s="109"/>
      <c r="AB42" s="109"/>
      <c r="AC42" s="109"/>
    </row>
    <row r="43" spans="1:29" s="105" customFormat="1" x14ac:dyDescent="0.2">
      <c r="A43" s="107"/>
      <c r="B43" s="107"/>
      <c r="D43" s="115"/>
      <c r="E43" s="116"/>
      <c r="F43" s="116"/>
      <c r="G43" s="117"/>
      <c r="H43" s="109"/>
      <c r="I43" s="112"/>
      <c r="J43" s="114"/>
      <c r="K43" s="108"/>
      <c r="L43" s="108"/>
      <c r="M43" s="109"/>
      <c r="N43" s="109"/>
      <c r="O43" s="109"/>
      <c r="P43" s="109"/>
      <c r="Q43" s="109"/>
      <c r="R43" s="109"/>
      <c r="S43" s="109"/>
      <c r="T43" s="109"/>
      <c r="U43" s="109"/>
      <c r="V43" s="109"/>
      <c r="W43" s="109"/>
      <c r="X43" s="109"/>
      <c r="Y43" s="109"/>
      <c r="Z43" s="109"/>
      <c r="AA43" s="109"/>
      <c r="AB43" s="109"/>
      <c r="AC43" s="109"/>
    </row>
    <row r="44" spans="1:29" s="105" customFormat="1" x14ac:dyDescent="0.2">
      <c r="A44" s="107"/>
      <c r="B44" s="107"/>
      <c r="D44" s="115"/>
      <c r="E44" s="116"/>
      <c r="F44" s="116"/>
      <c r="G44" s="117"/>
      <c r="H44" s="109"/>
      <c r="I44" s="112"/>
      <c r="J44" s="114"/>
      <c r="K44" s="108"/>
      <c r="L44" s="108"/>
      <c r="M44" s="109"/>
      <c r="N44" s="109"/>
      <c r="O44" s="109"/>
      <c r="P44" s="109"/>
      <c r="Q44" s="109"/>
      <c r="R44" s="109"/>
      <c r="S44" s="109"/>
      <c r="T44" s="109"/>
      <c r="U44" s="109"/>
      <c r="V44" s="109"/>
      <c r="W44" s="109"/>
      <c r="X44" s="109"/>
      <c r="Y44" s="109"/>
      <c r="Z44" s="109"/>
      <c r="AA44" s="109"/>
      <c r="AB44" s="109"/>
      <c r="AC44" s="109"/>
    </row>
    <row r="45" spans="1:29" s="105" customFormat="1" x14ac:dyDescent="0.2">
      <c r="A45" s="107"/>
      <c r="B45" s="107"/>
      <c r="D45" s="115"/>
      <c r="E45" s="116"/>
      <c r="F45" s="116"/>
      <c r="G45" s="117"/>
      <c r="H45" s="109"/>
      <c r="I45" s="112"/>
      <c r="J45" s="114"/>
      <c r="K45" s="108"/>
      <c r="L45" s="108"/>
      <c r="M45" s="109"/>
      <c r="N45" s="109"/>
      <c r="O45" s="109"/>
      <c r="P45" s="109"/>
      <c r="Q45" s="109"/>
      <c r="R45" s="109"/>
      <c r="S45" s="109"/>
      <c r="T45" s="109"/>
      <c r="U45" s="109"/>
      <c r="V45" s="109"/>
      <c r="W45" s="109"/>
      <c r="X45" s="109"/>
      <c r="Y45" s="109"/>
      <c r="Z45" s="109"/>
      <c r="AA45" s="109"/>
      <c r="AB45" s="109"/>
      <c r="AC45" s="109"/>
    </row>
    <row r="46" spans="1:29" s="105" customFormat="1" x14ac:dyDescent="0.2">
      <c r="A46" s="107"/>
      <c r="B46" s="107"/>
      <c r="D46" s="115"/>
      <c r="E46" s="116"/>
      <c r="F46" s="116"/>
      <c r="G46" s="117"/>
      <c r="H46" s="109"/>
      <c r="I46" s="112"/>
      <c r="J46" s="114"/>
      <c r="K46" s="108"/>
      <c r="L46" s="108"/>
      <c r="M46" s="109"/>
      <c r="N46" s="109"/>
      <c r="O46" s="109"/>
      <c r="P46" s="109"/>
      <c r="Q46" s="109"/>
      <c r="R46" s="109"/>
      <c r="S46" s="109"/>
      <c r="T46" s="109"/>
      <c r="U46" s="109"/>
      <c r="V46" s="109"/>
      <c r="W46" s="109"/>
      <c r="X46" s="109"/>
      <c r="Y46" s="109"/>
      <c r="Z46" s="109"/>
      <c r="AA46" s="109"/>
      <c r="AB46" s="109"/>
      <c r="AC46" s="109"/>
    </row>
    <row r="47" spans="1:29" s="105" customFormat="1" x14ac:dyDescent="0.2">
      <c r="A47" s="107"/>
      <c r="B47" s="107"/>
      <c r="D47" s="115"/>
      <c r="E47" s="116"/>
      <c r="F47" s="116"/>
      <c r="G47" s="117"/>
      <c r="H47" s="109"/>
      <c r="I47" s="112"/>
      <c r="J47" s="114"/>
      <c r="K47" s="108"/>
      <c r="L47" s="108"/>
      <c r="M47" s="109"/>
      <c r="N47" s="109"/>
      <c r="O47" s="109"/>
      <c r="P47" s="109"/>
      <c r="Q47" s="109"/>
      <c r="R47" s="109"/>
      <c r="S47" s="109"/>
      <c r="T47" s="109"/>
      <c r="U47" s="109"/>
      <c r="V47" s="109"/>
      <c r="W47" s="109"/>
      <c r="X47" s="109"/>
      <c r="Y47" s="109"/>
      <c r="Z47" s="109"/>
      <c r="AA47" s="109"/>
      <c r="AB47" s="109"/>
      <c r="AC47" s="109"/>
    </row>
    <row r="48" spans="1:29" s="105" customFormat="1" x14ac:dyDescent="0.2">
      <c r="A48" s="107"/>
      <c r="B48" s="107"/>
      <c r="D48" s="115"/>
      <c r="E48" s="116"/>
      <c r="F48" s="116"/>
      <c r="G48" s="117"/>
      <c r="H48" s="109"/>
      <c r="I48" s="112"/>
      <c r="J48" s="114"/>
      <c r="K48" s="108"/>
      <c r="L48" s="108"/>
      <c r="M48" s="109"/>
      <c r="N48" s="109"/>
      <c r="O48" s="109"/>
      <c r="P48" s="109"/>
      <c r="Q48" s="109"/>
      <c r="R48" s="109"/>
      <c r="S48" s="109"/>
      <c r="T48" s="109"/>
      <c r="U48" s="109"/>
      <c r="V48" s="109"/>
      <c r="W48" s="109"/>
      <c r="X48" s="109"/>
      <c r="Y48" s="109"/>
      <c r="Z48" s="109"/>
      <c r="AA48" s="109"/>
      <c r="AB48" s="109"/>
      <c r="AC48" s="109"/>
    </row>
    <row r="49" spans="1:29" s="105" customFormat="1" x14ac:dyDescent="0.2">
      <c r="A49" s="107"/>
      <c r="B49" s="107"/>
      <c r="D49" s="115"/>
      <c r="E49" s="116"/>
      <c r="F49" s="116"/>
      <c r="G49" s="117"/>
      <c r="H49" s="109"/>
      <c r="I49" s="112"/>
      <c r="J49" s="114"/>
      <c r="K49" s="108"/>
      <c r="L49" s="108"/>
      <c r="M49" s="109"/>
      <c r="N49" s="109"/>
      <c r="O49" s="109"/>
      <c r="P49" s="109"/>
      <c r="Q49" s="109"/>
      <c r="R49" s="109"/>
      <c r="S49" s="109"/>
      <c r="T49" s="109"/>
      <c r="U49" s="109"/>
      <c r="V49" s="109"/>
      <c r="W49" s="109"/>
      <c r="X49" s="109"/>
      <c r="Y49" s="109"/>
      <c r="Z49" s="109"/>
      <c r="AA49" s="109"/>
      <c r="AB49" s="109"/>
      <c r="AC49" s="109"/>
    </row>
    <row r="50" spans="1:29" s="105" customFormat="1" x14ac:dyDescent="0.2">
      <c r="A50" s="107"/>
      <c r="B50" s="107"/>
      <c r="D50" s="115"/>
      <c r="E50" s="116"/>
      <c r="F50" s="116"/>
      <c r="G50" s="117"/>
      <c r="H50" s="109"/>
      <c r="I50" s="112"/>
      <c r="J50" s="114"/>
      <c r="K50" s="108"/>
      <c r="L50" s="108"/>
      <c r="M50" s="109"/>
      <c r="N50" s="109"/>
      <c r="O50" s="109"/>
      <c r="P50" s="109"/>
      <c r="Q50" s="109"/>
      <c r="R50" s="109"/>
      <c r="S50" s="109"/>
      <c r="T50" s="109"/>
      <c r="U50" s="109"/>
      <c r="V50" s="109"/>
      <c r="W50" s="109"/>
      <c r="X50" s="109"/>
      <c r="Y50" s="109"/>
      <c r="Z50" s="109"/>
      <c r="AA50" s="109"/>
      <c r="AB50" s="109"/>
      <c r="AC50" s="109"/>
    </row>
    <row r="51" spans="1:29" s="105" customFormat="1" x14ac:dyDescent="0.2">
      <c r="A51" s="107"/>
      <c r="B51" s="107"/>
      <c r="D51" s="115"/>
      <c r="E51" s="116"/>
      <c r="F51" s="116"/>
      <c r="G51" s="117"/>
      <c r="H51" s="109"/>
      <c r="I51" s="112"/>
      <c r="J51" s="114"/>
      <c r="K51" s="108"/>
      <c r="L51" s="108"/>
      <c r="M51" s="109"/>
      <c r="N51" s="109"/>
      <c r="O51" s="109"/>
      <c r="P51" s="109"/>
      <c r="Q51" s="109"/>
      <c r="R51" s="109"/>
      <c r="S51" s="109"/>
      <c r="T51" s="109"/>
      <c r="U51" s="109"/>
      <c r="V51" s="109"/>
      <c r="W51" s="109"/>
      <c r="X51" s="109"/>
      <c r="Y51" s="109"/>
      <c r="Z51" s="109"/>
      <c r="AA51" s="109"/>
      <c r="AB51" s="109"/>
      <c r="AC51" s="109"/>
    </row>
    <row r="52" spans="1:29" s="105" customFormat="1" x14ac:dyDescent="0.2">
      <c r="A52" s="107"/>
      <c r="B52" s="107"/>
      <c r="D52" s="115"/>
      <c r="E52" s="116"/>
      <c r="F52" s="116"/>
      <c r="G52" s="117"/>
      <c r="H52" s="109"/>
      <c r="I52" s="112"/>
      <c r="J52" s="114"/>
      <c r="K52" s="108"/>
      <c r="L52" s="108"/>
      <c r="M52" s="109"/>
      <c r="N52" s="109"/>
      <c r="O52" s="109"/>
      <c r="P52" s="109"/>
      <c r="Q52" s="109"/>
      <c r="R52" s="109"/>
      <c r="S52" s="109"/>
      <c r="T52" s="109"/>
      <c r="U52" s="109"/>
      <c r="V52" s="109"/>
      <c r="W52" s="109"/>
      <c r="X52" s="109"/>
      <c r="Y52" s="109"/>
      <c r="Z52" s="109"/>
      <c r="AA52" s="109"/>
      <c r="AB52" s="109"/>
      <c r="AC52" s="109"/>
    </row>
    <row r="53" spans="1:29" s="105" customFormat="1" x14ac:dyDescent="0.2">
      <c r="A53" s="107"/>
      <c r="B53" s="107"/>
      <c r="D53" s="115"/>
      <c r="E53" s="116"/>
      <c r="F53" s="116"/>
      <c r="G53" s="117"/>
      <c r="H53" s="109"/>
      <c r="I53" s="112"/>
      <c r="J53" s="114"/>
      <c r="K53" s="108"/>
      <c r="L53" s="108"/>
      <c r="M53" s="109"/>
      <c r="N53" s="109"/>
      <c r="O53" s="109"/>
      <c r="P53" s="109"/>
      <c r="Q53" s="109"/>
      <c r="R53" s="109"/>
      <c r="S53" s="109"/>
      <c r="T53" s="109"/>
      <c r="U53" s="109"/>
      <c r="V53" s="109"/>
      <c r="W53" s="109"/>
      <c r="X53" s="109"/>
      <c r="Y53" s="109"/>
      <c r="Z53" s="109"/>
      <c r="AA53" s="109"/>
      <c r="AB53" s="109"/>
      <c r="AC53" s="109"/>
    </row>
    <row r="54" spans="1:29" s="105" customFormat="1" x14ac:dyDescent="0.2">
      <c r="A54" s="107"/>
      <c r="B54" s="107"/>
      <c r="D54" s="115"/>
      <c r="E54" s="116"/>
      <c r="F54" s="116"/>
      <c r="G54" s="117"/>
      <c r="H54" s="109"/>
      <c r="I54" s="112"/>
      <c r="J54" s="114"/>
      <c r="K54" s="108"/>
      <c r="L54" s="108"/>
      <c r="M54" s="109"/>
      <c r="N54" s="109"/>
      <c r="O54" s="109"/>
      <c r="P54" s="109"/>
      <c r="Q54" s="109"/>
      <c r="R54" s="109"/>
      <c r="S54" s="109"/>
      <c r="T54" s="109"/>
      <c r="U54" s="109"/>
      <c r="V54" s="109"/>
      <c r="W54" s="109"/>
      <c r="X54" s="109"/>
      <c r="Y54" s="109"/>
      <c r="Z54" s="109"/>
      <c r="AA54" s="109"/>
      <c r="AB54" s="109"/>
      <c r="AC54" s="109"/>
    </row>
    <row r="55" spans="1:29" s="105" customFormat="1" x14ac:dyDescent="0.2">
      <c r="A55" s="107"/>
      <c r="B55" s="107"/>
      <c r="D55" s="115"/>
      <c r="E55" s="116"/>
      <c r="F55" s="116"/>
      <c r="G55" s="117"/>
      <c r="H55" s="109"/>
      <c r="I55" s="112"/>
      <c r="J55" s="114"/>
      <c r="K55" s="108"/>
      <c r="L55" s="108"/>
      <c r="M55" s="109"/>
      <c r="N55" s="109"/>
      <c r="O55" s="109"/>
      <c r="P55" s="109"/>
      <c r="Q55" s="109"/>
      <c r="R55" s="109"/>
      <c r="S55" s="109"/>
      <c r="T55" s="109"/>
      <c r="U55" s="109"/>
      <c r="V55" s="109"/>
      <c r="W55" s="109"/>
      <c r="X55" s="109"/>
      <c r="Y55" s="109"/>
      <c r="Z55" s="109"/>
      <c r="AA55" s="109"/>
      <c r="AB55" s="109"/>
      <c r="AC55" s="109"/>
    </row>
    <row r="56" spans="1:29" s="105" customFormat="1" x14ac:dyDescent="0.2">
      <c r="A56" s="107"/>
      <c r="B56" s="107"/>
      <c r="D56" s="115"/>
      <c r="E56" s="116"/>
      <c r="F56" s="116"/>
      <c r="G56" s="117"/>
      <c r="H56" s="109"/>
      <c r="I56" s="112"/>
      <c r="J56" s="114"/>
      <c r="K56" s="108"/>
      <c r="L56" s="108"/>
      <c r="M56" s="109"/>
      <c r="N56" s="109"/>
      <c r="O56" s="109"/>
      <c r="P56" s="109"/>
      <c r="Q56" s="109"/>
      <c r="R56" s="109"/>
      <c r="S56" s="109"/>
      <c r="T56" s="109"/>
      <c r="U56" s="109"/>
      <c r="V56" s="109"/>
      <c r="W56" s="109"/>
      <c r="X56" s="109"/>
      <c r="Y56" s="109"/>
      <c r="Z56" s="109"/>
      <c r="AA56" s="109"/>
      <c r="AB56" s="109"/>
      <c r="AC56" s="109"/>
    </row>
    <row r="57" spans="1:29" s="105" customFormat="1" x14ac:dyDescent="0.2">
      <c r="A57" s="107"/>
      <c r="B57" s="107"/>
      <c r="D57" s="115"/>
      <c r="E57" s="116"/>
      <c r="F57" s="116"/>
      <c r="G57" s="117"/>
      <c r="H57" s="109"/>
      <c r="I57" s="112"/>
      <c r="J57" s="114"/>
      <c r="K57" s="108"/>
      <c r="L57" s="108"/>
      <c r="M57" s="109"/>
      <c r="N57" s="109"/>
      <c r="O57" s="109"/>
      <c r="P57" s="109"/>
      <c r="Q57" s="109"/>
      <c r="R57" s="109"/>
      <c r="S57" s="109"/>
      <c r="T57" s="109"/>
      <c r="U57" s="109"/>
      <c r="V57" s="109"/>
      <c r="W57" s="109"/>
      <c r="X57" s="109"/>
      <c r="Y57" s="109"/>
      <c r="Z57" s="109"/>
      <c r="AA57" s="109"/>
      <c r="AB57" s="109"/>
      <c r="AC57" s="109"/>
    </row>
    <row r="58" spans="1:29" s="105" customFormat="1" x14ac:dyDescent="0.2">
      <c r="A58" s="107"/>
      <c r="B58" s="107"/>
      <c r="D58" s="115"/>
      <c r="E58" s="116"/>
      <c r="F58" s="116"/>
      <c r="G58" s="117"/>
      <c r="H58" s="109"/>
      <c r="I58" s="112"/>
      <c r="J58" s="114"/>
      <c r="K58" s="108"/>
      <c r="L58" s="108"/>
      <c r="M58" s="109"/>
      <c r="N58" s="109"/>
      <c r="O58" s="109"/>
      <c r="P58" s="109"/>
      <c r="Q58" s="109"/>
      <c r="R58" s="109"/>
      <c r="S58" s="109"/>
      <c r="T58" s="109"/>
      <c r="U58" s="109"/>
      <c r="V58" s="109"/>
      <c r="W58" s="109"/>
      <c r="X58" s="109"/>
      <c r="Y58" s="109"/>
      <c r="Z58" s="109"/>
      <c r="AA58" s="109"/>
      <c r="AB58" s="109"/>
      <c r="AC58" s="109"/>
    </row>
    <row r="59" spans="1:29" s="105" customFormat="1" x14ac:dyDescent="0.2">
      <c r="A59" s="107"/>
      <c r="B59" s="107"/>
      <c r="D59" s="115"/>
      <c r="E59" s="116"/>
      <c r="F59" s="116"/>
      <c r="G59" s="117"/>
      <c r="H59" s="109"/>
      <c r="I59" s="112"/>
      <c r="J59" s="114"/>
      <c r="K59" s="108"/>
      <c r="L59" s="108"/>
      <c r="M59" s="109"/>
      <c r="N59" s="109"/>
      <c r="O59" s="109"/>
      <c r="P59" s="109"/>
      <c r="Q59" s="109"/>
      <c r="R59" s="109"/>
      <c r="S59" s="109"/>
      <c r="T59" s="109"/>
      <c r="U59" s="109"/>
      <c r="V59" s="109"/>
      <c r="W59" s="109"/>
      <c r="X59" s="109"/>
      <c r="Y59" s="109"/>
      <c r="Z59" s="109"/>
      <c r="AA59" s="109"/>
      <c r="AB59" s="109"/>
      <c r="AC59" s="109"/>
    </row>
    <row r="60" spans="1:29" s="105" customFormat="1" x14ac:dyDescent="0.2">
      <c r="A60" s="107"/>
      <c r="B60" s="107"/>
      <c r="D60" s="115"/>
      <c r="E60" s="116"/>
      <c r="F60" s="116"/>
      <c r="G60" s="117"/>
      <c r="H60" s="109"/>
      <c r="I60" s="112"/>
      <c r="J60" s="114"/>
      <c r="K60" s="108"/>
      <c r="L60" s="108"/>
      <c r="M60" s="109"/>
      <c r="N60" s="109"/>
      <c r="O60" s="109"/>
      <c r="P60" s="109"/>
      <c r="Q60" s="109"/>
      <c r="R60" s="109"/>
      <c r="S60" s="109"/>
      <c r="T60" s="109"/>
      <c r="U60" s="109"/>
      <c r="V60" s="109"/>
      <c r="W60" s="109"/>
      <c r="X60" s="109"/>
      <c r="Y60" s="109"/>
      <c r="Z60" s="109"/>
      <c r="AA60" s="109"/>
      <c r="AB60" s="109"/>
      <c r="AC60" s="109"/>
    </row>
    <row r="61" spans="1:29" s="105" customFormat="1" x14ac:dyDescent="0.2">
      <c r="A61" s="107"/>
      <c r="B61" s="107"/>
      <c r="D61" s="115"/>
      <c r="E61" s="116"/>
      <c r="F61" s="116"/>
      <c r="G61" s="117"/>
      <c r="H61" s="109"/>
      <c r="I61" s="112"/>
      <c r="J61" s="114"/>
      <c r="K61" s="108"/>
      <c r="L61" s="108"/>
      <c r="M61" s="109"/>
      <c r="N61" s="109"/>
      <c r="O61" s="109"/>
      <c r="P61" s="109"/>
      <c r="Q61" s="109"/>
      <c r="R61" s="109"/>
      <c r="S61" s="109"/>
      <c r="T61" s="109"/>
      <c r="U61" s="109"/>
      <c r="V61" s="109"/>
      <c r="W61" s="109"/>
      <c r="X61" s="109"/>
      <c r="Y61" s="109"/>
      <c r="Z61" s="109"/>
      <c r="AA61" s="109"/>
      <c r="AB61" s="109"/>
      <c r="AC61" s="109"/>
    </row>
    <row r="62" spans="1:29" s="105" customFormat="1" x14ac:dyDescent="0.2">
      <c r="A62" s="107"/>
      <c r="B62" s="107"/>
      <c r="D62" s="115"/>
      <c r="E62" s="116"/>
      <c r="F62" s="116"/>
      <c r="G62" s="117"/>
      <c r="H62" s="109"/>
      <c r="I62" s="112"/>
      <c r="J62" s="114"/>
      <c r="K62" s="108"/>
      <c r="L62" s="108"/>
      <c r="M62" s="109"/>
      <c r="N62" s="109"/>
      <c r="O62" s="109"/>
      <c r="P62" s="109"/>
      <c r="Q62" s="109"/>
      <c r="R62" s="109"/>
      <c r="S62" s="109"/>
      <c r="T62" s="109"/>
      <c r="U62" s="109"/>
      <c r="V62" s="109"/>
      <c r="W62" s="109"/>
      <c r="X62" s="109"/>
      <c r="Y62" s="109"/>
      <c r="Z62" s="109"/>
      <c r="AA62" s="109"/>
      <c r="AB62" s="109"/>
      <c r="AC62" s="109"/>
    </row>
    <row r="63" spans="1:29" s="105" customFormat="1" x14ac:dyDescent="0.2">
      <c r="A63" s="107"/>
      <c r="B63" s="107"/>
      <c r="D63" s="115"/>
      <c r="E63" s="116"/>
      <c r="F63" s="116"/>
      <c r="G63" s="117"/>
      <c r="H63" s="109"/>
      <c r="I63" s="112"/>
      <c r="J63" s="114"/>
      <c r="K63" s="108"/>
      <c r="L63" s="108"/>
      <c r="M63" s="109"/>
      <c r="N63" s="109"/>
      <c r="O63" s="109"/>
      <c r="P63" s="109"/>
      <c r="Q63" s="109"/>
      <c r="R63" s="109"/>
      <c r="S63" s="109"/>
      <c r="T63" s="109"/>
      <c r="U63" s="109"/>
      <c r="V63" s="109"/>
      <c r="W63" s="109"/>
      <c r="X63" s="109"/>
      <c r="Y63" s="109"/>
      <c r="Z63" s="109"/>
      <c r="AA63" s="109"/>
      <c r="AB63" s="109"/>
      <c r="AC63" s="109"/>
    </row>
    <row r="64" spans="1:29" s="105" customFormat="1" x14ac:dyDescent="0.2">
      <c r="A64" s="107"/>
      <c r="B64" s="107"/>
      <c r="D64" s="115"/>
      <c r="E64" s="116"/>
      <c r="F64" s="116"/>
      <c r="G64" s="117"/>
      <c r="H64" s="109"/>
      <c r="I64" s="112"/>
      <c r="J64" s="114"/>
      <c r="K64" s="108"/>
      <c r="L64" s="108"/>
      <c r="M64" s="109"/>
      <c r="N64" s="109"/>
      <c r="O64" s="109"/>
      <c r="P64" s="109"/>
      <c r="Q64" s="109"/>
      <c r="R64" s="109"/>
      <c r="S64" s="109"/>
      <c r="T64" s="109"/>
      <c r="U64" s="109"/>
      <c r="V64" s="109"/>
      <c r="W64" s="109"/>
      <c r="X64" s="109"/>
      <c r="Y64" s="109"/>
      <c r="Z64" s="109"/>
      <c r="AA64" s="109"/>
      <c r="AB64" s="109"/>
      <c r="AC64" s="109"/>
    </row>
    <row r="65" spans="1:29" s="105" customFormat="1" x14ac:dyDescent="0.2">
      <c r="A65" s="107"/>
      <c r="B65" s="107"/>
      <c r="D65" s="115"/>
      <c r="E65" s="116"/>
      <c r="F65" s="116"/>
      <c r="G65" s="117"/>
      <c r="H65" s="109"/>
      <c r="I65" s="112"/>
      <c r="J65" s="114"/>
      <c r="K65" s="108"/>
      <c r="L65" s="108"/>
      <c r="M65" s="109"/>
      <c r="N65" s="109"/>
      <c r="O65" s="109"/>
      <c r="P65" s="109"/>
      <c r="Q65" s="109"/>
      <c r="R65" s="109"/>
      <c r="S65" s="109"/>
      <c r="T65" s="109"/>
      <c r="U65" s="109"/>
      <c r="V65" s="109"/>
      <c r="W65" s="109"/>
      <c r="X65" s="109"/>
      <c r="Y65" s="109"/>
      <c r="Z65" s="109"/>
      <c r="AA65" s="109"/>
      <c r="AB65" s="109"/>
      <c r="AC65" s="109"/>
    </row>
    <row r="66" spans="1:29" s="105" customFormat="1" x14ac:dyDescent="0.2">
      <c r="A66" s="107"/>
      <c r="B66" s="107"/>
      <c r="D66" s="115"/>
      <c r="E66" s="116"/>
      <c r="F66" s="116"/>
      <c r="G66" s="117"/>
      <c r="H66" s="109"/>
      <c r="I66" s="112"/>
      <c r="J66" s="114"/>
      <c r="K66" s="108"/>
      <c r="L66" s="108"/>
      <c r="M66" s="109"/>
      <c r="N66" s="109"/>
      <c r="O66" s="109"/>
      <c r="P66" s="109"/>
      <c r="Q66" s="109"/>
      <c r="R66" s="109"/>
      <c r="S66" s="109"/>
      <c r="T66" s="109"/>
      <c r="U66" s="109"/>
      <c r="V66" s="109"/>
      <c r="W66" s="109"/>
      <c r="X66" s="109"/>
      <c r="Y66" s="109"/>
      <c r="Z66" s="109"/>
      <c r="AA66" s="109"/>
      <c r="AB66" s="109"/>
      <c r="AC66" s="109"/>
    </row>
    <row r="67" spans="1:29" s="105" customFormat="1" x14ac:dyDescent="0.2">
      <c r="A67" s="107"/>
      <c r="B67" s="107"/>
      <c r="D67" s="115"/>
      <c r="E67" s="116"/>
      <c r="F67" s="116"/>
      <c r="G67" s="117"/>
      <c r="H67" s="109"/>
      <c r="I67" s="112"/>
      <c r="J67" s="114"/>
      <c r="K67" s="108"/>
      <c r="L67" s="108"/>
      <c r="M67" s="109"/>
      <c r="N67" s="109"/>
      <c r="O67" s="109"/>
      <c r="P67" s="109"/>
      <c r="Q67" s="109"/>
      <c r="R67" s="109"/>
      <c r="S67" s="109"/>
      <c r="T67" s="109"/>
      <c r="U67" s="109"/>
      <c r="V67" s="109"/>
      <c r="W67" s="109"/>
      <c r="X67" s="109"/>
      <c r="Y67" s="109"/>
      <c r="Z67" s="109"/>
      <c r="AA67" s="109"/>
      <c r="AB67" s="109"/>
      <c r="AC67" s="109"/>
    </row>
    <row r="68" spans="1:29" s="105" customFormat="1" x14ac:dyDescent="0.2">
      <c r="A68" s="107"/>
      <c r="B68" s="107"/>
      <c r="D68" s="115"/>
      <c r="E68" s="116"/>
      <c r="F68" s="116"/>
      <c r="G68" s="117"/>
      <c r="H68" s="109"/>
      <c r="I68" s="112"/>
      <c r="J68" s="114"/>
      <c r="K68" s="108"/>
      <c r="L68" s="108"/>
      <c r="M68" s="109"/>
      <c r="N68" s="109"/>
      <c r="O68" s="109"/>
      <c r="P68" s="109"/>
      <c r="Q68" s="109"/>
      <c r="R68" s="109"/>
      <c r="S68" s="109"/>
      <c r="T68" s="109"/>
      <c r="U68" s="109"/>
      <c r="V68" s="109"/>
      <c r="W68" s="109"/>
      <c r="X68" s="109"/>
      <c r="Y68" s="109"/>
      <c r="Z68" s="109"/>
      <c r="AA68" s="109"/>
      <c r="AB68" s="109"/>
      <c r="AC68" s="109"/>
    </row>
    <row r="69" spans="1:29" s="105" customFormat="1" x14ac:dyDescent="0.2">
      <c r="A69" s="107"/>
      <c r="B69" s="107"/>
      <c r="D69" s="115"/>
      <c r="E69" s="116"/>
      <c r="F69" s="116"/>
      <c r="G69" s="117"/>
      <c r="H69" s="109"/>
      <c r="I69" s="112"/>
      <c r="J69" s="114"/>
      <c r="K69" s="108"/>
      <c r="L69" s="108"/>
      <c r="M69" s="109"/>
      <c r="N69" s="109"/>
      <c r="O69" s="109"/>
      <c r="P69" s="109"/>
      <c r="Q69" s="109"/>
      <c r="R69" s="109"/>
      <c r="S69" s="109"/>
      <c r="T69" s="109"/>
      <c r="U69" s="109"/>
      <c r="V69" s="109"/>
      <c r="W69" s="109"/>
      <c r="X69" s="109"/>
      <c r="Y69" s="109"/>
      <c r="Z69" s="109"/>
      <c r="AA69" s="109"/>
      <c r="AB69" s="109"/>
      <c r="AC69" s="109"/>
    </row>
    <row r="70" spans="1:29" s="105" customFormat="1" x14ac:dyDescent="0.2">
      <c r="A70" s="107"/>
      <c r="B70" s="107"/>
      <c r="D70" s="115"/>
      <c r="E70" s="116"/>
      <c r="F70" s="116"/>
      <c r="G70" s="117"/>
      <c r="H70" s="109"/>
      <c r="I70" s="112"/>
      <c r="J70" s="114"/>
      <c r="K70" s="108"/>
      <c r="L70" s="108"/>
      <c r="M70" s="109"/>
      <c r="N70" s="109"/>
      <c r="O70" s="109"/>
      <c r="P70" s="109"/>
      <c r="Q70" s="109"/>
      <c r="R70" s="109"/>
      <c r="S70" s="109"/>
      <c r="T70" s="109"/>
      <c r="U70" s="109"/>
      <c r="V70" s="109"/>
      <c r="W70" s="109"/>
      <c r="X70" s="109"/>
      <c r="Y70" s="109"/>
      <c r="Z70" s="109"/>
      <c r="AA70" s="109"/>
      <c r="AB70" s="109"/>
      <c r="AC70" s="109"/>
    </row>
    <row r="71" spans="1:29" s="105" customFormat="1" x14ac:dyDescent="0.2">
      <c r="A71" s="107"/>
      <c r="B71" s="107"/>
      <c r="D71" s="115"/>
      <c r="E71" s="116"/>
      <c r="F71" s="116"/>
      <c r="G71" s="117"/>
      <c r="H71" s="109"/>
      <c r="I71" s="112"/>
      <c r="J71" s="114"/>
      <c r="K71" s="108"/>
      <c r="L71" s="108"/>
      <c r="M71" s="109"/>
      <c r="N71" s="109"/>
      <c r="O71" s="109"/>
      <c r="P71" s="109"/>
      <c r="Q71" s="109"/>
      <c r="R71" s="109"/>
      <c r="S71" s="109"/>
      <c r="T71" s="109"/>
      <c r="U71" s="109"/>
      <c r="V71" s="109"/>
      <c r="W71" s="109"/>
      <c r="X71" s="109"/>
      <c r="Y71" s="109"/>
      <c r="Z71" s="109"/>
      <c r="AA71" s="109"/>
      <c r="AB71" s="109"/>
      <c r="AC71" s="109"/>
    </row>
    <row r="72" spans="1:29" s="105" customFormat="1" x14ac:dyDescent="0.2">
      <c r="A72" s="107"/>
      <c r="B72" s="107"/>
      <c r="D72" s="115"/>
      <c r="E72" s="116"/>
      <c r="F72" s="116"/>
      <c r="G72" s="117"/>
      <c r="H72" s="109"/>
      <c r="I72" s="112"/>
      <c r="J72" s="114"/>
      <c r="K72" s="108"/>
      <c r="L72" s="108"/>
      <c r="M72" s="109"/>
      <c r="N72" s="109"/>
      <c r="O72" s="109"/>
      <c r="P72" s="109"/>
      <c r="Q72" s="109"/>
      <c r="R72" s="109"/>
      <c r="S72" s="109"/>
      <c r="T72" s="109"/>
      <c r="U72" s="109"/>
      <c r="V72" s="109"/>
      <c r="W72" s="109"/>
      <c r="X72" s="109"/>
      <c r="Y72" s="109"/>
      <c r="Z72" s="109"/>
      <c r="AA72" s="109"/>
      <c r="AB72" s="109"/>
      <c r="AC72" s="109"/>
    </row>
  </sheetData>
  <dataValidations count="1">
    <dataValidation type="list" allowBlank="1" showInputMessage="1" showErrorMessage="1" sqref="M2:M82" xr:uid="{4B53068F-708E-4ED1-92C1-75C9A5216146}">
      <formula1>references</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7B67-1CC6-4538-A2E4-A7817EF01C32}">
  <sheetPr codeName="Sheet7">
    <tabColor rgb="FF006600"/>
  </sheetPr>
  <dimension ref="A1:J79"/>
  <sheetViews>
    <sheetView topLeftCell="A40" zoomScale="85" zoomScaleNormal="85" workbookViewId="0">
      <selection activeCell="C79" sqref="C79:I79"/>
    </sheetView>
  </sheetViews>
  <sheetFormatPr defaultColWidth="9.140625" defaultRowHeight="12.75" x14ac:dyDescent="0.2"/>
  <cols>
    <col min="1" max="2" width="9.140625" style="4"/>
    <col min="3" max="3" width="31.42578125" style="6" customWidth="1"/>
    <col min="4" max="4" width="8.7109375" style="5" customWidth="1"/>
    <col min="5" max="5" width="12.5703125" style="5" customWidth="1"/>
    <col min="6" max="6" width="13.140625"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419" t="s">
        <v>23</v>
      </c>
      <c r="B1" s="419"/>
      <c r="C1" s="6" t="s">
        <v>64</v>
      </c>
      <c r="D1" s="10" t="s">
        <v>64</v>
      </c>
      <c r="E1" s="10" t="s">
        <v>64</v>
      </c>
      <c r="F1" s="10" t="s">
        <v>64</v>
      </c>
      <c r="G1" s="11" t="s">
        <v>64</v>
      </c>
      <c r="H1" s="10" t="s">
        <v>64</v>
      </c>
      <c r="I1" s="7" t="s">
        <v>64</v>
      </c>
    </row>
    <row r="2" spans="1:10" s="6" customFormat="1" x14ac:dyDescent="0.2">
      <c r="A2" s="3" t="s">
        <v>2</v>
      </c>
      <c r="B2" s="3" t="s">
        <v>3</v>
      </c>
      <c r="C2" s="6" t="s">
        <v>21</v>
      </c>
      <c r="D2" s="10" t="s">
        <v>5</v>
      </c>
      <c r="E2" s="10" t="s">
        <v>13</v>
      </c>
      <c r="F2" s="10" t="s">
        <v>14</v>
      </c>
      <c r="G2" s="10" t="s">
        <v>6</v>
      </c>
      <c r="H2" s="10" t="s">
        <v>55</v>
      </c>
      <c r="I2" s="7" t="s">
        <v>22</v>
      </c>
      <c r="J2" s="10"/>
    </row>
    <row r="3" spans="1:10" x14ac:dyDescent="0.2">
      <c r="A3" s="83">
        <v>5</v>
      </c>
      <c r="B3" s="83"/>
      <c r="C3" s="14" t="s">
        <v>515</v>
      </c>
      <c r="D3" s="5" t="s">
        <v>64</v>
      </c>
      <c r="E3" s="5" t="s">
        <v>64</v>
      </c>
      <c r="F3" s="5" t="s">
        <v>64</v>
      </c>
      <c r="G3" s="12" t="s">
        <v>64</v>
      </c>
      <c r="H3" s="5" t="s">
        <v>514</v>
      </c>
      <c r="I3" s="2" t="s">
        <v>64</v>
      </c>
    </row>
    <row r="4" spans="1:10" x14ac:dyDescent="0.2">
      <c r="A4" s="83">
        <v>10</v>
      </c>
      <c r="B4" s="83"/>
      <c r="C4" s="14" t="s">
        <v>516</v>
      </c>
      <c r="D4" s="5" t="s">
        <v>64</v>
      </c>
      <c r="E4" s="5" t="s">
        <v>64</v>
      </c>
      <c r="F4" s="5" t="s">
        <v>64</v>
      </c>
      <c r="G4" s="12" t="s">
        <v>64</v>
      </c>
      <c r="H4" s="5" t="s">
        <v>517</v>
      </c>
      <c r="I4" s="2" t="s">
        <v>64</v>
      </c>
    </row>
    <row r="5" spans="1:10" x14ac:dyDescent="0.2">
      <c r="A5" s="83">
        <v>15</v>
      </c>
      <c r="B5" s="83"/>
      <c r="C5" s="14" t="s">
        <v>520</v>
      </c>
      <c r="D5" s="5" t="s">
        <v>64</v>
      </c>
      <c r="E5" s="5" t="s">
        <v>64</v>
      </c>
      <c r="F5" s="5" t="s">
        <v>64</v>
      </c>
      <c r="G5" s="12" t="s">
        <v>64</v>
      </c>
      <c r="H5" s="5" t="s">
        <v>518</v>
      </c>
      <c r="I5" s="2" t="s">
        <v>64</v>
      </c>
    </row>
    <row r="6" spans="1:10" x14ac:dyDescent="0.2">
      <c r="A6" s="83">
        <v>10</v>
      </c>
      <c r="B6" s="83"/>
      <c r="C6" s="14" t="s">
        <v>519</v>
      </c>
      <c r="D6" s="5" t="s">
        <v>64</v>
      </c>
      <c r="E6" s="5" t="s">
        <v>64</v>
      </c>
      <c r="F6" s="5" t="s">
        <v>64</v>
      </c>
      <c r="G6" s="12" t="s">
        <v>64</v>
      </c>
      <c r="H6" s="5" t="s">
        <v>523</v>
      </c>
      <c r="I6" s="2" t="s">
        <v>64</v>
      </c>
    </row>
    <row r="7" spans="1:10" x14ac:dyDescent="0.2">
      <c r="A7" s="83">
        <v>5</v>
      </c>
      <c r="B7" s="83"/>
      <c r="C7" s="14" t="s">
        <v>521</v>
      </c>
      <c r="D7" s="5" t="s">
        <v>64</v>
      </c>
      <c r="E7" s="5" t="s">
        <v>64</v>
      </c>
      <c r="F7" s="5" t="s">
        <v>64</v>
      </c>
      <c r="G7" s="12" t="s">
        <v>64</v>
      </c>
      <c r="H7" s="5" t="s">
        <v>522</v>
      </c>
      <c r="I7" s="2" t="s">
        <v>64</v>
      </c>
    </row>
    <row r="8" spans="1:10" x14ac:dyDescent="0.2">
      <c r="A8" s="83">
        <v>15</v>
      </c>
      <c r="B8" s="83"/>
      <c r="C8" s="6" t="s">
        <v>524</v>
      </c>
      <c r="D8" s="5" t="s">
        <v>64</v>
      </c>
      <c r="E8" s="5" t="s">
        <v>64</v>
      </c>
      <c r="F8" s="5" t="s">
        <v>64</v>
      </c>
      <c r="G8" s="12" t="s">
        <v>64</v>
      </c>
      <c r="H8" s="5" t="s">
        <v>525</v>
      </c>
      <c r="I8" s="2" t="s">
        <v>64</v>
      </c>
    </row>
    <row r="9" spans="1:10" x14ac:dyDescent="0.2">
      <c r="A9" s="83">
        <v>7</v>
      </c>
      <c r="B9" s="83"/>
      <c r="C9" s="6" t="s">
        <v>526</v>
      </c>
      <c r="D9" s="5" t="s">
        <v>64</v>
      </c>
      <c r="E9" s="5" t="s">
        <v>64</v>
      </c>
      <c r="F9" s="5" t="s">
        <v>64</v>
      </c>
      <c r="G9" s="12" t="s">
        <v>64</v>
      </c>
      <c r="H9" s="5" t="s">
        <v>276</v>
      </c>
      <c r="I9" s="2" t="s">
        <v>64</v>
      </c>
    </row>
    <row r="10" spans="1:10" x14ac:dyDescent="0.2">
      <c r="A10" s="83">
        <v>18</v>
      </c>
      <c r="B10" s="83"/>
      <c r="C10" s="6" t="s">
        <v>259</v>
      </c>
      <c r="D10" s="5" t="s">
        <v>260</v>
      </c>
      <c r="E10" s="5" t="s">
        <v>9</v>
      </c>
      <c r="F10" s="5" t="s">
        <v>261</v>
      </c>
      <c r="G10" s="12" t="s">
        <v>262</v>
      </c>
      <c r="H10" s="5" t="s">
        <v>276</v>
      </c>
      <c r="I10" s="2" t="s">
        <v>263</v>
      </c>
    </row>
    <row r="11" spans="1:10" x14ac:dyDescent="0.2">
      <c r="A11" s="83">
        <v>5</v>
      </c>
      <c r="B11" s="83"/>
      <c r="C11" s="14" t="s">
        <v>555</v>
      </c>
      <c r="D11" s="5" t="s">
        <v>64</v>
      </c>
      <c r="E11" s="5" t="s">
        <v>64</v>
      </c>
      <c r="F11" s="5" t="s">
        <v>64</v>
      </c>
      <c r="G11" s="12" t="s">
        <v>64</v>
      </c>
      <c r="H11" s="5" t="s">
        <v>556</v>
      </c>
      <c r="I11" s="2" t="s">
        <v>64</v>
      </c>
    </row>
    <row r="12" spans="1:10" x14ac:dyDescent="0.2">
      <c r="A12" s="83">
        <v>5</v>
      </c>
      <c r="B12" s="83"/>
      <c r="C12" s="14" t="s">
        <v>557</v>
      </c>
      <c r="D12" s="5" t="s">
        <v>64</v>
      </c>
      <c r="E12" s="5" t="s">
        <v>64</v>
      </c>
      <c r="F12" s="5" t="s">
        <v>64</v>
      </c>
      <c r="G12" s="12" t="s">
        <v>64</v>
      </c>
      <c r="H12" s="5" t="s">
        <v>558</v>
      </c>
      <c r="I12" s="2" t="s">
        <v>64</v>
      </c>
    </row>
    <row r="13" spans="1:10" x14ac:dyDescent="0.2">
      <c r="A13" s="83">
        <v>5</v>
      </c>
      <c r="B13" s="83"/>
      <c r="C13" s="6" t="s">
        <v>559</v>
      </c>
      <c r="D13" s="5" t="s">
        <v>24</v>
      </c>
      <c r="E13" s="5" t="s">
        <v>9</v>
      </c>
      <c r="F13" s="5" t="s">
        <v>560</v>
      </c>
      <c r="G13" s="12" t="s">
        <v>112</v>
      </c>
      <c r="H13" s="5" t="s">
        <v>561</v>
      </c>
      <c r="I13" s="2" t="s">
        <v>64</v>
      </c>
    </row>
    <row r="14" spans="1:10" x14ac:dyDescent="0.2">
      <c r="A14" s="83">
        <v>3</v>
      </c>
      <c r="B14" s="83"/>
      <c r="C14" s="6" t="s">
        <v>702</v>
      </c>
      <c r="D14" s="5" t="s">
        <v>132</v>
      </c>
      <c r="E14" s="5" t="s">
        <v>126</v>
      </c>
      <c r="F14" s="5" t="s">
        <v>562</v>
      </c>
      <c r="G14" s="12" t="s">
        <v>61</v>
      </c>
      <c r="H14" s="5" t="s">
        <v>638</v>
      </c>
      <c r="I14" s="2" t="s">
        <v>64</v>
      </c>
    </row>
    <row r="15" spans="1:10" x14ac:dyDescent="0.2">
      <c r="A15" s="83">
        <v>10</v>
      </c>
      <c r="B15" s="83"/>
      <c r="C15" s="6" t="s">
        <v>636</v>
      </c>
      <c r="D15" s="5" t="s">
        <v>140</v>
      </c>
      <c r="E15" s="5" t="s">
        <v>126</v>
      </c>
      <c r="F15" s="5" t="s">
        <v>563</v>
      </c>
      <c r="G15" s="12" t="s">
        <v>64</v>
      </c>
      <c r="H15" s="5" t="s">
        <v>637</v>
      </c>
      <c r="I15" s="2" t="s">
        <v>64</v>
      </c>
    </row>
    <row r="16" spans="1:10" x14ac:dyDescent="0.2">
      <c r="A16" s="83"/>
      <c r="B16" s="83">
        <v>4</v>
      </c>
      <c r="C16" s="6" t="s">
        <v>639</v>
      </c>
      <c r="D16" s="5" t="s">
        <v>132</v>
      </c>
      <c r="E16" s="5" t="s">
        <v>126</v>
      </c>
      <c r="F16" s="5" t="s">
        <v>564</v>
      </c>
      <c r="G16" s="12" t="s">
        <v>64</v>
      </c>
      <c r="H16" s="5" t="s">
        <v>640</v>
      </c>
      <c r="I16" s="2" t="s">
        <v>64</v>
      </c>
    </row>
    <row r="17" spans="1:9" x14ac:dyDescent="0.2">
      <c r="A17" s="84">
        <v>5</v>
      </c>
      <c r="B17" s="84"/>
      <c r="C17" s="15" t="s">
        <v>725</v>
      </c>
      <c r="D17" s="16" t="s">
        <v>64</v>
      </c>
      <c r="E17" s="16" t="s">
        <v>64</v>
      </c>
      <c r="F17" s="16" t="s">
        <v>735</v>
      </c>
      <c r="G17" s="17" t="s">
        <v>64</v>
      </c>
      <c r="H17" s="16" t="s">
        <v>726</v>
      </c>
      <c r="I17" s="2" t="s">
        <v>64</v>
      </c>
    </row>
    <row r="18" spans="1:9" x14ac:dyDescent="0.2">
      <c r="A18" s="84">
        <v>35</v>
      </c>
      <c r="B18" s="84"/>
      <c r="C18" s="15" t="s">
        <v>727</v>
      </c>
      <c r="D18" s="16" t="s">
        <v>64</v>
      </c>
      <c r="E18" s="16" t="s">
        <v>64</v>
      </c>
      <c r="F18" s="16" t="s">
        <v>64</v>
      </c>
      <c r="G18" s="17" t="s">
        <v>64</v>
      </c>
      <c r="H18" s="16" t="s">
        <v>732</v>
      </c>
      <c r="I18" s="2" t="s">
        <v>64</v>
      </c>
    </row>
    <row r="19" spans="1:9" x14ac:dyDescent="0.2">
      <c r="A19" s="84">
        <v>5</v>
      </c>
      <c r="B19" s="84"/>
      <c r="C19" s="15" t="s">
        <v>730</v>
      </c>
      <c r="D19" s="16" t="s">
        <v>64</v>
      </c>
      <c r="E19" s="16" t="s">
        <v>64</v>
      </c>
      <c r="F19" s="16" t="s">
        <v>736</v>
      </c>
      <c r="G19" s="17" t="s">
        <v>64</v>
      </c>
      <c r="H19" s="16" t="s">
        <v>732</v>
      </c>
      <c r="I19" s="2" t="s">
        <v>64</v>
      </c>
    </row>
    <row r="20" spans="1:9" x14ac:dyDescent="0.2">
      <c r="A20" s="84">
        <v>5</v>
      </c>
      <c r="B20" s="84"/>
      <c r="C20" s="15" t="s">
        <v>728</v>
      </c>
      <c r="D20" s="16" t="s">
        <v>64</v>
      </c>
      <c r="E20" s="16" t="s">
        <v>64</v>
      </c>
      <c r="F20" s="16" t="s">
        <v>737</v>
      </c>
      <c r="G20" s="17" t="s">
        <v>64</v>
      </c>
      <c r="H20" s="16" t="s">
        <v>732</v>
      </c>
      <c r="I20" s="2" t="s">
        <v>64</v>
      </c>
    </row>
    <row r="21" spans="1:9" x14ac:dyDescent="0.2">
      <c r="A21" s="84">
        <v>5</v>
      </c>
      <c r="B21" s="84"/>
      <c r="C21" s="15" t="s">
        <v>742</v>
      </c>
      <c r="D21" s="16" t="s">
        <v>64</v>
      </c>
      <c r="E21" s="16" t="s">
        <v>64</v>
      </c>
      <c r="F21" s="16" t="s">
        <v>738</v>
      </c>
      <c r="G21" s="17" t="s">
        <v>64</v>
      </c>
      <c r="H21" s="16" t="s">
        <v>732</v>
      </c>
      <c r="I21" s="2" t="s">
        <v>64</v>
      </c>
    </row>
    <row r="22" spans="1:9" x14ac:dyDescent="0.2">
      <c r="A22" s="84">
        <v>5</v>
      </c>
      <c r="B22" s="84"/>
      <c r="C22" s="15" t="s">
        <v>743</v>
      </c>
      <c r="D22" s="16" t="s">
        <v>64</v>
      </c>
      <c r="E22" s="16" t="s">
        <v>64</v>
      </c>
      <c r="F22" s="16" t="s">
        <v>739</v>
      </c>
      <c r="G22" s="17" t="s">
        <v>64</v>
      </c>
      <c r="H22" s="16" t="s">
        <v>732</v>
      </c>
      <c r="I22" s="2" t="s">
        <v>64</v>
      </c>
    </row>
    <row r="23" spans="1:9" x14ac:dyDescent="0.2">
      <c r="A23" s="84">
        <v>5</v>
      </c>
      <c r="B23" s="84"/>
      <c r="C23" s="15" t="s">
        <v>729</v>
      </c>
      <c r="D23" s="16" t="s">
        <v>64</v>
      </c>
      <c r="E23" s="16" t="s">
        <v>64</v>
      </c>
      <c r="F23" s="16" t="s">
        <v>740</v>
      </c>
      <c r="G23" s="17" t="s">
        <v>64</v>
      </c>
      <c r="H23" s="16" t="s">
        <v>732</v>
      </c>
      <c r="I23" s="2" t="s">
        <v>64</v>
      </c>
    </row>
    <row r="24" spans="1:9" x14ac:dyDescent="0.2">
      <c r="A24" s="84">
        <v>65</v>
      </c>
      <c r="B24" s="84"/>
      <c r="C24" s="15" t="s">
        <v>745</v>
      </c>
      <c r="D24" s="16" t="s">
        <v>64</v>
      </c>
      <c r="E24" s="16" t="s">
        <v>64</v>
      </c>
      <c r="F24" s="16" t="s">
        <v>64</v>
      </c>
      <c r="G24" s="17" t="s">
        <v>64</v>
      </c>
      <c r="H24" s="16" t="s">
        <v>731</v>
      </c>
      <c r="I24" s="2" t="s">
        <v>64</v>
      </c>
    </row>
    <row r="25" spans="1:9" x14ac:dyDescent="0.2">
      <c r="A25" s="84"/>
      <c r="B25" s="84">
        <v>2</v>
      </c>
      <c r="C25" s="15" t="s">
        <v>744</v>
      </c>
      <c r="D25" s="16" t="s">
        <v>64</v>
      </c>
      <c r="E25" s="16" t="s">
        <v>64</v>
      </c>
      <c r="F25" s="16" t="s">
        <v>741</v>
      </c>
      <c r="G25" s="17" t="s">
        <v>64</v>
      </c>
      <c r="H25" s="16" t="s">
        <v>731</v>
      </c>
      <c r="I25" s="2" t="s">
        <v>64</v>
      </c>
    </row>
    <row r="26" spans="1:9" x14ac:dyDescent="0.2">
      <c r="A26" s="84">
        <v>10</v>
      </c>
      <c r="B26" s="84"/>
      <c r="C26" s="15" t="s">
        <v>734</v>
      </c>
      <c r="D26" s="16" t="s">
        <v>64</v>
      </c>
      <c r="E26" s="16" t="s">
        <v>64</v>
      </c>
      <c r="F26" s="16" t="s">
        <v>733</v>
      </c>
      <c r="G26" s="17" t="s">
        <v>64</v>
      </c>
      <c r="H26" s="16" t="s">
        <v>731</v>
      </c>
      <c r="I26" s="2" t="s">
        <v>64</v>
      </c>
    </row>
    <row r="27" spans="1:9" x14ac:dyDescent="0.2">
      <c r="A27" s="83">
        <v>10</v>
      </c>
      <c r="B27" s="83"/>
      <c r="C27" s="6" t="s">
        <v>27</v>
      </c>
      <c r="D27" s="5" t="s">
        <v>62</v>
      </c>
      <c r="E27" s="5" t="s">
        <v>67</v>
      </c>
      <c r="F27" s="5" t="s">
        <v>64</v>
      </c>
      <c r="G27" s="12" t="s">
        <v>57</v>
      </c>
      <c r="H27" s="5" t="s">
        <v>64</v>
      </c>
      <c r="I27" s="2" t="s">
        <v>64</v>
      </c>
    </row>
    <row r="28" spans="1:9" x14ac:dyDescent="0.2">
      <c r="A28" s="83">
        <v>15</v>
      </c>
      <c r="B28" s="83"/>
      <c r="C28" s="6" t="s">
        <v>28</v>
      </c>
      <c r="D28" s="5" t="s">
        <v>62</v>
      </c>
      <c r="E28" s="5" t="s">
        <v>67</v>
      </c>
      <c r="F28" s="5" t="s">
        <v>64</v>
      </c>
      <c r="G28" s="12" t="s">
        <v>68</v>
      </c>
      <c r="H28" s="5" t="s">
        <v>64</v>
      </c>
      <c r="I28" s="2" t="s">
        <v>64</v>
      </c>
    </row>
    <row r="29" spans="1:9" x14ac:dyDescent="0.2">
      <c r="A29" s="83">
        <v>40</v>
      </c>
      <c r="B29" s="83"/>
      <c r="C29" s="6" t="s">
        <v>623</v>
      </c>
      <c r="D29" s="5" t="s">
        <v>62</v>
      </c>
      <c r="E29" s="5" t="s">
        <v>66</v>
      </c>
      <c r="F29" s="5" t="s">
        <v>64</v>
      </c>
      <c r="G29" s="12" t="s">
        <v>68</v>
      </c>
      <c r="H29" s="5" t="s">
        <v>64</v>
      </c>
      <c r="I29" s="2" t="s">
        <v>64</v>
      </c>
    </row>
    <row r="30" spans="1:9" x14ac:dyDescent="0.2">
      <c r="A30" s="83">
        <v>6</v>
      </c>
      <c r="B30" s="83"/>
      <c r="C30" s="6" t="s">
        <v>29</v>
      </c>
      <c r="D30" s="5" t="s">
        <v>24</v>
      </c>
      <c r="E30" s="5" t="s">
        <v>63</v>
      </c>
      <c r="F30" s="5" t="s">
        <v>64</v>
      </c>
      <c r="G30" s="12" t="s">
        <v>64</v>
      </c>
      <c r="H30" s="5" t="s">
        <v>64</v>
      </c>
      <c r="I30" s="2" t="s">
        <v>65</v>
      </c>
    </row>
    <row r="31" spans="1:9" x14ac:dyDescent="0.2">
      <c r="A31" s="83">
        <v>20</v>
      </c>
      <c r="B31" s="83"/>
      <c r="C31" s="6" t="s">
        <v>624</v>
      </c>
      <c r="D31" s="5" t="s">
        <v>24</v>
      </c>
      <c r="E31" s="5" t="s">
        <v>175</v>
      </c>
      <c r="F31" s="5" t="s">
        <v>76</v>
      </c>
      <c r="G31" s="12" t="s">
        <v>70</v>
      </c>
      <c r="H31" s="5" t="s">
        <v>58</v>
      </c>
      <c r="I31" s="2" t="s">
        <v>176</v>
      </c>
    </row>
    <row r="32" spans="1:9" x14ac:dyDescent="0.2">
      <c r="A32" s="83">
        <v>30</v>
      </c>
      <c r="B32" s="83"/>
      <c r="C32" s="6" t="s">
        <v>625</v>
      </c>
      <c r="D32" s="5" t="s">
        <v>62</v>
      </c>
      <c r="E32" s="5" t="s">
        <v>81</v>
      </c>
      <c r="F32" s="5" t="s">
        <v>82</v>
      </c>
      <c r="G32" s="12" t="s">
        <v>84</v>
      </c>
      <c r="H32" s="5" t="s">
        <v>64</v>
      </c>
      <c r="I32" s="2" t="s">
        <v>85</v>
      </c>
    </row>
    <row r="33" spans="1:9" x14ac:dyDescent="0.2">
      <c r="A33" s="83">
        <v>10</v>
      </c>
      <c r="B33" s="83"/>
      <c r="C33" s="6" t="s">
        <v>35</v>
      </c>
      <c r="D33" s="5" t="s">
        <v>62</v>
      </c>
      <c r="E33" s="5" t="s">
        <v>86</v>
      </c>
      <c r="F33" s="5" t="s">
        <v>710</v>
      </c>
      <c r="G33" s="12" t="s">
        <v>59</v>
      </c>
      <c r="H33" s="5" t="s">
        <v>64</v>
      </c>
      <c r="I33" s="2" t="s">
        <v>88</v>
      </c>
    </row>
    <row r="34" spans="1:9" x14ac:dyDescent="0.2">
      <c r="A34" s="83">
        <v>15</v>
      </c>
      <c r="B34" s="83"/>
      <c r="C34" s="6" t="s">
        <v>626</v>
      </c>
      <c r="D34" s="5" t="s">
        <v>62</v>
      </c>
      <c r="E34" s="5" t="s">
        <v>86</v>
      </c>
      <c r="F34" s="5" t="s">
        <v>710</v>
      </c>
      <c r="G34" s="12" t="s">
        <v>84</v>
      </c>
      <c r="H34" s="5" t="s">
        <v>64</v>
      </c>
      <c r="I34" s="1" t="s">
        <v>89</v>
      </c>
    </row>
    <row r="35" spans="1:9" x14ac:dyDescent="0.2">
      <c r="A35" s="83">
        <v>20</v>
      </c>
      <c r="B35" s="83"/>
      <c r="C35" s="6" t="s">
        <v>635</v>
      </c>
      <c r="D35" s="5" t="s">
        <v>62</v>
      </c>
      <c r="E35" s="5" t="s">
        <v>86</v>
      </c>
      <c r="F35" s="5" t="s">
        <v>713</v>
      </c>
      <c r="G35" s="12" t="s">
        <v>257</v>
      </c>
      <c r="H35" s="5" t="s">
        <v>56</v>
      </c>
      <c r="I35" s="2" t="s">
        <v>258</v>
      </c>
    </row>
    <row r="36" spans="1:9" x14ac:dyDescent="0.2">
      <c r="A36" s="83">
        <v>35</v>
      </c>
      <c r="B36" s="83"/>
      <c r="C36" s="6" t="s">
        <v>693</v>
      </c>
      <c r="D36" s="5" t="s">
        <v>62</v>
      </c>
      <c r="E36" s="5" t="s">
        <v>179</v>
      </c>
      <c r="F36" s="5" t="s">
        <v>423</v>
      </c>
      <c r="G36" s="12" t="s">
        <v>180</v>
      </c>
      <c r="H36" s="5" t="s">
        <v>64</v>
      </c>
      <c r="I36" s="2" t="s">
        <v>424</v>
      </c>
    </row>
    <row r="37" spans="1:9" x14ac:dyDescent="0.2">
      <c r="A37" s="83">
        <v>30</v>
      </c>
      <c r="B37" s="83"/>
      <c r="C37" s="6" t="s">
        <v>673</v>
      </c>
      <c r="D37" s="5" t="s">
        <v>62</v>
      </c>
      <c r="E37" s="5" t="s">
        <v>90</v>
      </c>
      <c r="F37" s="5" t="s">
        <v>91</v>
      </c>
      <c r="G37" s="12" t="s">
        <v>92</v>
      </c>
      <c r="H37" s="5" t="s">
        <v>64</v>
      </c>
      <c r="I37" s="2" t="s">
        <v>93</v>
      </c>
    </row>
    <row r="38" spans="1:9" x14ac:dyDescent="0.2">
      <c r="A38" s="83">
        <v>7</v>
      </c>
      <c r="B38" s="83"/>
      <c r="C38" s="6" t="s">
        <v>31</v>
      </c>
      <c r="D38" s="5" t="s">
        <v>72</v>
      </c>
      <c r="E38" s="5" t="s">
        <v>73</v>
      </c>
      <c r="F38" s="5" t="s">
        <v>64</v>
      </c>
      <c r="G38" s="12" t="s">
        <v>74</v>
      </c>
      <c r="H38" s="5" t="s">
        <v>64</v>
      </c>
      <c r="I38" s="1" t="s">
        <v>75</v>
      </c>
    </row>
    <row r="39" spans="1:9" x14ac:dyDescent="0.2">
      <c r="A39" s="83">
        <v>15</v>
      </c>
      <c r="B39" s="83"/>
      <c r="C39" s="6" t="s">
        <v>627</v>
      </c>
      <c r="D39" s="5" t="s">
        <v>72</v>
      </c>
      <c r="E39" s="5" t="s">
        <v>73</v>
      </c>
      <c r="F39" s="5" t="s">
        <v>64</v>
      </c>
      <c r="G39" s="12" t="s">
        <v>79</v>
      </c>
      <c r="H39" s="5" t="s">
        <v>64</v>
      </c>
      <c r="I39" s="2" t="s">
        <v>80</v>
      </c>
    </row>
    <row r="40" spans="1:9" x14ac:dyDescent="0.2">
      <c r="A40" s="83">
        <v>50</v>
      </c>
      <c r="B40" s="83"/>
      <c r="C40" s="6" t="s">
        <v>628</v>
      </c>
      <c r="D40" s="5" t="s">
        <v>62</v>
      </c>
      <c r="E40" s="5" t="s">
        <v>90</v>
      </c>
      <c r="F40" s="5" t="s">
        <v>83</v>
      </c>
      <c r="G40" s="12" t="s">
        <v>94</v>
      </c>
      <c r="H40" s="5" t="s">
        <v>64</v>
      </c>
      <c r="I40" s="2" t="s">
        <v>95</v>
      </c>
    </row>
    <row r="41" spans="1:9" x14ac:dyDescent="0.2">
      <c r="A41" s="83">
        <v>30</v>
      </c>
      <c r="B41" s="83"/>
      <c r="C41" s="6" t="s">
        <v>569</v>
      </c>
      <c r="D41" s="5" t="s">
        <v>62</v>
      </c>
      <c r="E41" s="5" t="s">
        <v>73</v>
      </c>
      <c r="F41" s="5" t="s">
        <v>218</v>
      </c>
      <c r="G41" s="12" t="s">
        <v>96</v>
      </c>
      <c r="H41" s="5" t="s">
        <v>64</v>
      </c>
      <c r="I41" s="1" t="s">
        <v>97</v>
      </c>
    </row>
    <row r="42" spans="1:9" x14ac:dyDescent="0.2">
      <c r="A42" s="83">
        <v>55</v>
      </c>
      <c r="B42" s="83"/>
      <c r="C42" s="6" t="s">
        <v>629</v>
      </c>
      <c r="D42" s="5" t="s">
        <v>62</v>
      </c>
      <c r="E42" s="5" t="s">
        <v>98</v>
      </c>
      <c r="F42" s="5" t="s">
        <v>219</v>
      </c>
      <c r="G42" s="12" t="s">
        <v>99</v>
      </c>
      <c r="H42" s="5" t="s">
        <v>64</v>
      </c>
      <c r="I42" s="2" t="s">
        <v>100</v>
      </c>
    </row>
    <row r="43" spans="1:9" x14ac:dyDescent="0.2">
      <c r="A43" s="83">
        <v>15</v>
      </c>
      <c r="B43" s="83"/>
      <c r="C43" s="6" t="s">
        <v>630</v>
      </c>
      <c r="D43" s="5" t="s">
        <v>72</v>
      </c>
      <c r="E43" s="5" t="s">
        <v>189</v>
      </c>
      <c r="F43" s="5" t="s">
        <v>264</v>
      </c>
      <c r="G43" s="12" t="s">
        <v>787</v>
      </c>
      <c r="H43" s="5" t="s">
        <v>631</v>
      </c>
      <c r="I43" s="2" t="s">
        <v>265</v>
      </c>
    </row>
    <row r="44" spans="1:9" x14ac:dyDescent="0.2">
      <c r="A44" s="83">
        <v>0</v>
      </c>
      <c r="B44" s="83"/>
      <c r="C44" s="6" t="s">
        <v>104</v>
      </c>
      <c r="D44" s="5" t="s">
        <v>105</v>
      </c>
      <c r="E44" s="5" t="s">
        <v>9</v>
      </c>
      <c r="F44" s="5" t="s">
        <v>106</v>
      </c>
      <c r="G44" s="12" t="s">
        <v>64</v>
      </c>
      <c r="H44" s="5" t="s">
        <v>64</v>
      </c>
      <c r="I44" s="2" t="s">
        <v>107</v>
      </c>
    </row>
    <row r="45" spans="1:9" x14ac:dyDescent="0.2">
      <c r="A45" s="83">
        <v>1</v>
      </c>
      <c r="B45" s="83"/>
      <c r="C45" s="6" t="s">
        <v>37</v>
      </c>
      <c r="D45" s="5" t="s">
        <v>24</v>
      </c>
      <c r="E45" s="5" t="s">
        <v>9</v>
      </c>
      <c r="F45" s="5" t="s">
        <v>108</v>
      </c>
      <c r="G45" s="12" t="s">
        <v>64</v>
      </c>
      <c r="H45" s="5" t="s">
        <v>64</v>
      </c>
      <c r="I45" s="2" t="s">
        <v>109</v>
      </c>
    </row>
    <row r="46" spans="1:9" x14ac:dyDescent="0.2">
      <c r="A46" s="83">
        <v>2</v>
      </c>
      <c r="B46" s="83"/>
      <c r="C46" s="6" t="s">
        <v>38</v>
      </c>
      <c r="D46" s="5" t="s">
        <v>62</v>
      </c>
      <c r="E46" s="5" t="s">
        <v>9</v>
      </c>
      <c r="F46" s="5" t="s">
        <v>64</v>
      </c>
      <c r="G46" s="12" t="s">
        <v>110</v>
      </c>
      <c r="H46" s="5" t="s">
        <v>64</v>
      </c>
      <c r="I46" s="2" t="s">
        <v>119</v>
      </c>
    </row>
    <row r="47" spans="1:9" x14ac:dyDescent="0.2">
      <c r="A47" s="83">
        <v>3</v>
      </c>
      <c r="B47" s="83"/>
      <c r="C47" s="6" t="s">
        <v>39</v>
      </c>
      <c r="D47" s="5" t="s">
        <v>24</v>
      </c>
      <c r="E47" s="5" t="s">
        <v>9</v>
      </c>
      <c r="F47" s="5" t="s">
        <v>64</v>
      </c>
      <c r="G47" s="12" t="s">
        <v>64</v>
      </c>
      <c r="H47" s="5" t="s">
        <v>64</v>
      </c>
      <c r="I47" s="2" t="s">
        <v>64</v>
      </c>
    </row>
    <row r="48" spans="1:9" x14ac:dyDescent="0.2">
      <c r="A48" s="83">
        <v>4</v>
      </c>
      <c r="B48" s="83"/>
      <c r="C48" s="6" t="s">
        <v>40</v>
      </c>
      <c r="D48" s="5" t="s">
        <v>24</v>
      </c>
      <c r="E48" s="5" t="s">
        <v>9</v>
      </c>
      <c r="F48" s="5" t="s">
        <v>64</v>
      </c>
      <c r="G48" s="12" t="s">
        <v>112</v>
      </c>
      <c r="H48" s="5" t="s">
        <v>64</v>
      </c>
      <c r="I48" s="2" t="s">
        <v>64</v>
      </c>
    </row>
    <row r="49" spans="1:9" x14ac:dyDescent="0.2">
      <c r="A49" s="83">
        <v>7</v>
      </c>
      <c r="B49" s="83"/>
      <c r="C49" s="6" t="s">
        <v>41</v>
      </c>
      <c r="D49" s="5" t="s">
        <v>62</v>
      </c>
      <c r="E49" s="5" t="s">
        <v>9</v>
      </c>
      <c r="F49" s="5" t="s">
        <v>113</v>
      </c>
      <c r="G49" s="12" t="s">
        <v>110</v>
      </c>
      <c r="H49" s="5" t="s">
        <v>64</v>
      </c>
      <c r="I49" s="2" t="s">
        <v>118</v>
      </c>
    </row>
    <row r="50" spans="1:9" x14ac:dyDescent="0.2">
      <c r="A50" s="83">
        <v>10</v>
      </c>
      <c r="B50" s="83"/>
      <c r="C50" s="6" t="s">
        <v>42</v>
      </c>
      <c r="D50" s="5" t="s">
        <v>62</v>
      </c>
      <c r="E50" s="5" t="s">
        <v>9</v>
      </c>
      <c r="F50" s="5" t="s">
        <v>114</v>
      </c>
      <c r="G50" s="12" t="s">
        <v>94</v>
      </c>
      <c r="H50" s="5" t="s">
        <v>64</v>
      </c>
      <c r="I50" s="1" t="s">
        <v>115</v>
      </c>
    </row>
    <row r="51" spans="1:9" x14ac:dyDescent="0.2">
      <c r="A51" s="83">
        <v>12</v>
      </c>
      <c r="B51" s="83"/>
      <c r="C51" s="6" t="s">
        <v>43</v>
      </c>
      <c r="D51" s="5" t="s">
        <v>62</v>
      </c>
      <c r="E51" s="5" t="s">
        <v>9</v>
      </c>
      <c r="F51" s="5" t="s">
        <v>116</v>
      </c>
      <c r="G51" s="12" t="s">
        <v>101</v>
      </c>
      <c r="H51" s="5" t="s">
        <v>64</v>
      </c>
      <c r="I51" s="2" t="s">
        <v>117</v>
      </c>
    </row>
    <row r="52" spans="1:9" x14ac:dyDescent="0.2">
      <c r="A52" s="83">
        <v>15</v>
      </c>
      <c r="B52" s="83"/>
      <c r="C52" s="6" t="s">
        <v>156</v>
      </c>
      <c r="D52" s="5" t="s">
        <v>24</v>
      </c>
      <c r="E52" s="5" t="s">
        <v>9</v>
      </c>
      <c r="F52" s="5" t="s">
        <v>184</v>
      </c>
      <c r="G52" s="12" t="s">
        <v>64</v>
      </c>
      <c r="H52" s="5" t="s">
        <v>694</v>
      </c>
      <c r="I52" s="2" t="s">
        <v>185</v>
      </c>
    </row>
    <row r="53" spans="1:9" x14ac:dyDescent="0.2">
      <c r="A53" s="83">
        <v>15</v>
      </c>
      <c r="B53" s="83"/>
      <c r="C53" s="6" t="s">
        <v>46</v>
      </c>
      <c r="D53" s="5" t="s">
        <v>125</v>
      </c>
      <c r="E53" s="5" t="s">
        <v>126</v>
      </c>
      <c r="F53" s="5" t="s">
        <v>124</v>
      </c>
      <c r="G53" s="12" t="s">
        <v>64</v>
      </c>
      <c r="H53" s="5" t="s">
        <v>64</v>
      </c>
      <c r="I53" s="2" t="s">
        <v>64</v>
      </c>
    </row>
    <row r="54" spans="1:9" x14ac:dyDescent="0.2">
      <c r="A54" s="83">
        <v>40</v>
      </c>
      <c r="B54" s="83"/>
      <c r="C54" s="6" t="s">
        <v>47</v>
      </c>
      <c r="D54" s="5" t="s">
        <v>125</v>
      </c>
      <c r="E54" s="5" t="s">
        <v>126</v>
      </c>
      <c r="F54" s="5" t="s">
        <v>127</v>
      </c>
      <c r="G54" s="12" t="s">
        <v>64</v>
      </c>
      <c r="H54" s="5" t="s">
        <v>58</v>
      </c>
      <c r="I54" s="2" t="s">
        <v>64</v>
      </c>
    </row>
    <row r="55" spans="1:9" x14ac:dyDescent="0.2">
      <c r="A55" s="83">
        <v>50</v>
      </c>
      <c r="B55" s="83"/>
      <c r="C55" s="6" t="s">
        <v>632</v>
      </c>
      <c r="D55" s="5" t="s">
        <v>125</v>
      </c>
      <c r="E55" s="5" t="s">
        <v>126</v>
      </c>
      <c r="F55" s="5" t="s">
        <v>266</v>
      </c>
      <c r="G55" s="12" t="s">
        <v>64</v>
      </c>
      <c r="H55" s="5" t="s">
        <v>633</v>
      </c>
      <c r="I55" s="2" t="s">
        <v>267</v>
      </c>
    </row>
    <row r="56" spans="1:9" x14ac:dyDescent="0.2">
      <c r="A56" s="83">
        <v>45</v>
      </c>
      <c r="B56" s="83"/>
      <c r="C56" s="6" t="s">
        <v>255</v>
      </c>
      <c r="D56" s="5" t="s">
        <v>125</v>
      </c>
      <c r="E56" s="5" t="s">
        <v>126</v>
      </c>
      <c r="F56" s="5" t="s">
        <v>269</v>
      </c>
      <c r="G56" s="12" t="s">
        <v>64</v>
      </c>
      <c r="H56" s="5" t="s">
        <v>268</v>
      </c>
      <c r="I56" s="2" t="s">
        <v>270</v>
      </c>
    </row>
    <row r="57" spans="1:9" x14ac:dyDescent="0.2">
      <c r="A57" s="83">
        <v>15</v>
      </c>
      <c r="B57" s="83"/>
      <c r="C57" s="6" t="s">
        <v>48</v>
      </c>
      <c r="D57" s="5" t="s">
        <v>24</v>
      </c>
      <c r="E57" s="5" t="s">
        <v>126</v>
      </c>
      <c r="F57" s="5" t="s">
        <v>124</v>
      </c>
      <c r="G57" s="12" t="s">
        <v>64</v>
      </c>
      <c r="H57" s="5" t="s">
        <v>64</v>
      </c>
      <c r="I57" s="2" t="s">
        <v>64</v>
      </c>
    </row>
    <row r="58" spans="1:9" x14ac:dyDescent="0.2">
      <c r="A58" s="83">
        <v>5</v>
      </c>
      <c r="B58" s="83"/>
      <c r="C58" s="6" t="s">
        <v>49</v>
      </c>
      <c r="D58" s="5" t="s">
        <v>140</v>
      </c>
      <c r="E58" s="5" t="s">
        <v>126</v>
      </c>
      <c r="F58" s="5" t="s">
        <v>128</v>
      </c>
      <c r="G58" s="12" t="s">
        <v>64</v>
      </c>
      <c r="H58" s="5" t="s">
        <v>64</v>
      </c>
      <c r="I58" s="2" t="s">
        <v>129</v>
      </c>
    </row>
    <row r="59" spans="1:9" x14ac:dyDescent="0.2">
      <c r="A59" s="83">
        <v>5</v>
      </c>
      <c r="B59" s="83"/>
      <c r="C59" s="6" t="s">
        <v>50</v>
      </c>
      <c r="D59" s="5" t="s">
        <v>141</v>
      </c>
      <c r="E59" s="5" t="s">
        <v>126</v>
      </c>
      <c r="F59" s="5" t="s">
        <v>130</v>
      </c>
      <c r="G59" s="12" t="s">
        <v>64</v>
      </c>
      <c r="H59" s="5" t="s">
        <v>64</v>
      </c>
      <c r="I59" s="2" t="s">
        <v>131</v>
      </c>
    </row>
    <row r="60" spans="1:9" x14ac:dyDescent="0.2">
      <c r="A60" s="83">
        <v>5</v>
      </c>
      <c r="B60" s="83"/>
      <c r="C60" s="6" t="s">
        <v>53</v>
      </c>
      <c r="D60" s="5" t="s">
        <v>132</v>
      </c>
      <c r="E60" s="5" t="s">
        <v>328</v>
      </c>
      <c r="F60" s="5" t="s">
        <v>151</v>
      </c>
      <c r="G60" s="12" t="s">
        <v>64</v>
      </c>
      <c r="H60" s="5" t="s">
        <v>64</v>
      </c>
      <c r="I60" s="2" t="s">
        <v>137</v>
      </c>
    </row>
    <row r="61" spans="1:9" x14ac:dyDescent="0.2">
      <c r="A61" s="83">
        <v>5</v>
      </c>
      <c r="B61" s="83"/>
      <c r="C61" s="6" t="s">
        <v>171</v>
      </c>
      <c r="D61" s="5" t="s">
        <v>132</v>
      </c>
      <c r="E61" s="5" t="s">
        <v>126</v>
      </c>
      <c r="F61" s="5" t="s">
        <v>240</v>
      </c>
      <c r="G61" s="12" t="s">
        <v>64</v>
      </c>
      <c r="H61" s="5" t="s">
        <v>64</v>
      </c>
      <c r="I61" s="1" t="s">
        <v>241</v>
      </c>
    </row>
    <row r="62" spans="1:9" x14ac:dyDescent="0.2">
      <c r="A62" s="83">
        <v>15</v>
      </c>
      <c r="B62" s="83"/>
      <c r="C62" s="6" t="s">
        <v>576</v>
      </c>
      <c r="D62" s="5" t="s">
        <v>24</v>
      </c>
      <c r="E62" s="5" t="s">
        <v>126</v>
      </c>
      <c r="F62" s="5" t="s">
        <v>144</v>
      </c>
      <c r="G62" s="12" t="s">
        <v>64</v>
      </c>
      <c r="H62" s="5" t="s">
        <v>596</v>
      </c>
      <c r="I62" s="2" t="s">
        <v>145</v>
      </c>
    </row>
    <row r="63" spans="1:9" x14ac:dyDescent="0.2">
      <c r="A63" s="83"/>
      <c r="B63" s="83">
        <v>1</v>
      </c>
      <c r="C63" s="6" t="s">
        <v>695</v>
      </c>
      <c r="D63" s="5" t="s">
        <v>132</v>
      </c>
      <c r="E63" s="5" t="s">
        <v>328</v>
      </c>
      <c r="F63" s="5" t="s">
        <v>272</v>
      </c>
      <c r="G63" s="12" t="s">
        <v>61</v>
      </c>
      <c r="H63" s="5" t="s">
        <v>58</v>
      </c>
      <c r="I63" s="2" t="s">
        <v>271</v>
      </c>
    </row>
    <row r="64" spans="1:9" x14ac:dyDescent="0.2">
      <c r="A64" s="83"/>
      <c r="B64" s="83">
        <v>1</v>
      </c>
      <c r="C64" s="6" t="s">
        <v>575</v>
      </c>
      <c r="D64" s="5" t="s">
        <v>24</v>
      </c>
      <c r="E64" s="5" t="s">
        <v>126</v>
      </c>
      <c r="F64" s="5" t="s">
        <v>142</v>
      </c>
      <c r="G64" s="12" t="s">
        <v>64</v>
      </c>
      <c r="H64" s="5" t="s">
        <v>64</v>
      </c>
      <c r="I64" s="2" t="s">
        <v>143</v>
      </c>
    </row>
    <row r="65" spans="1:9" x14ac:dyDescent="0.2">
      <c r="A65" s="83"/>
      <c r="B65" s="83">
        <v>2</v>
      </c>
      <c r="C65" s="6" t="s">
        <v>256</v>
      </c>
      <c r="D65" s="5" t="s">
        <v>132</v>
      </c>
      <c r="E65" s="5" t="s">
        <v>273</v>
      </c>
      <c r="F65" s="5" t="s">
        <v>274</v>
      </c>
      <c r="G65" s="12" t="s">
        <v>64</v>
      </c>
      <c r="H65" s="5" t="s">
        <v>64</v>
      </c>
      <c r="I65" s="2" t="s">
        <v>275</v>
      </c>
    </row>
    <row r="66" spans="1:9" x14ac:dyDescent="0.2">
      <c r="A66" s="83">
        <v>3</v>
      </c>
      <c r="B66" s="83"/>
      <c r="C66" s="6" t="s">
        <v>634</v>
      </c>
      <c r="D66" s="5" t="s">
        <v>132</v>
      </c>
      <c r="E66" s="5" t="s">
        <v>126</v>
      </c>
      <c r="F66" s="5" t="s">
        <v>146</v>
      </c>
      <c r="G66" s="12" t="s">
        <v>64</v>
      </c>
      <c r="H66" s="5" t="s">
        <v>64</v>
      </c>
      <c r="I66" s="2" t="s">
        <v>147</v>
      </c>
    </row>
    <row r="67" spans="1:9" x14ac:dyDescent="0.2">
      <c r="A67" s="83">
        <v>10</v>
      </c>
      <c r="B67" s="83"/>
      <c r="C67" s="6" t="s">
        <v>209</v>
      </c>
      <c r="D67" s="5" t="s">
        <v>132</v>
      </c>
      <c r="E67" s="5" t="s">
        <v>328</v>
      </c>
      <c r="F67" s="5" t="s">
        <v>242</v>
      </c>
      <c r="G67" s="12" t="s">
        <v>64</v>
      </c>
      <c r="H67" s="5" t="s">
        <v>58</v>
      </c>
      <c r="I67" s="2" t="s">
        <v>64</v>
      </c>
    </row>
    <row r="68" spans="1:9" x14ac:dyDescent="0.2">
      <c r="A68" s="83"/>
      <c r="B68" s="83">
        <v>2</v>
      </c>
      <c r="C68" s="6" t="s">
        <v>585</v>
      </c>
      <c r="D68" s="5" t="s">
        <v>132</v>
      </c>
      <c r="E68" s="5" t="s">
        <v>126</v>
      </c>
      <c r="F68" s="5" t="s">
        <v>302</v>
      </c>
      <c r="G68" s="12" t="s">
        <v>64</v>
      </c>
      <c r="H68" s="5" t="s">
        <v>64</v>
      </c>
      <c r="I68" s="2" t="s">
        <v>308</v>
      </c>
    </row>
    <row r="69" spans="1:9" x14ac:dyDescent="0.2">
      <c r="A69" s="83"/>
      <c r="B69" s="83">
        <v>2</v>
      </c>
      <c r="C69" s="6" t="s">
        <v>613</v>
      </c>
      <c r="D69" s="5" t="s">
        <v>62</v>
      </c>
      <c r="E69" s="5" t="s">
        <v>90</v>
      </c>
      <c r="F69" s="5" t="s">
        <v>305</v>
      </c>
      <c r="G69" s="12" t="s">
        <v>61</v>
      </c>
      <c r="H69" s="5" t="s">
        <v>64</v>
      </c>
      <c r="I69" s="2" t="s">
        <v>306</v>
      </c>
    </row>
    <row r="70" spans="1:9" x14ac:dyDescent="0.2">
      <c r="A70" s="83"/>
      <c r="B70" s="83">
        <v>4</v>
      </c>
      <c r="C70" s="6" t="s">
        <v>641</v>
      </c>
      <c r="D70" s="5" t="s">
        <v>319</v>
      </c>
      <c r="E70" s="5" t="s">
        <v>320</v>
      </c>
      <c r="F70" s="5" t="s">
        <v>321</v>
      </c>
      <c r="G70" s="12" t="s">
        <v>64</v>
      </c>
      <c r="H70" s="5" t="s">
        <v>64</v>
      </c>
      <c r="I70" s="2" t="s">
        <v>322</v>
      </c>
    </row>
    <row r="71" spans="1:9" x14ac:dyDescent="0.2">
      <c r="A71" s="83"/>
      <c r="B71" s="83">
        <v>5</v>
      </c>
      <c r="C71" s="6" t="s">
        <v>590</v>
      </c>
      <c r="D71" s="5" t="s">
        <v>319</v>
      </c>
      <c r="E71" s="5" t="s">
        <v>320</v>
      </c>
      <c r="F71" s="5" t="s">
        <v>327</v>
      </c>
      <c r="G71" s="12" t="s">
        <v>64</v>
      </c>
      <c r="H71" s="5" t="s">
        <v>58</v>
      </c>
      <c r="I71" s="1" t="s">
        <v>327</v>
      </c>
    </row>
    <row r="72" spans="1:9" x14ac:dyDescent="0.2">
      <c r="A72" s="83"/>
      <c r="B72" s="83">
        <v>5</v>
      </c>
      <c r="C72" s="6" t="s">
        <v>642</v>
      </c>
      <c r="D72" s="5" t="s">
        <v>132</v>
      </c>
      <c r="E72" s="5" t="s">
        <v>328</v>
      </c>
      <c r="F72" s="5" t="s">
        <v>332</v>
      </c>
      <c r="G72" s="12" t="s">
        <v>61</v>
      </c>
      <c r="H72" s="5" t="s">
        <v>64</v>
      </c>
      <c r="I72" s="2" t="s">
        <v>333</v>
      </c>
    </row>
    <row r="73" spans="1:9" x14ac:dyDescent="0.2">
      <c r="A73" s="83"/>
      <c r="B73" s="83">
        <v>6</v>
      </c>
      <c r="C73" s="6" t="s">
        <v>643</v>
      </c>
      <c r="D73" s="5" t="s">
        <v>319</v>
      </c>
      <c r="E73" s="5" t="s">
        <v>320</v>
      </c>
      <c r="F73" s="5" t="s">
        <v>336</v>
      </c>
      <c r="G73" s="12" t="s">
        <v>64</v>
      </c>
      <c r="H73" s="5" t="s">
        <v>203</v>
      </c>
      <c r="I73" s="1" t="s">
        <v>337</v>
      </c>
    </row>
    <row r="74" spans="1:9" x14ac:dyDescent="0.2">
      <c r="A74" s="83"/>
      <c r="B74" s="83">
        <v>7</v>
      </c>
      <c r="C74" s="6" t="s">
        <v>644</v>
      </c>
      <c r="D74" s="5" t="s">
        <v>24</v>
      </c>
      <c r="E74" s="5" t="s">
        <v>86</v>
      </c>
      <c r="F74" s="5" t="s">
        <v>338</v>
      </c>
      <c r="G74" s="12" t="s">
        <v>64</v>
      </c>
      <c r="H74" s="5" t="s">
        <v>58</v>
      </c>
      <c r="I74" s="1" t="s">
        <v>339</v>
      </c>
    </row>
    <row r="75" spans="1:9" x14ac:dyDescent="0.2">
      <c r="A75" s="83"/>
      <c r="B75" s="83">
        <v>8</v>
      </c>
      <c r="C75" s="6" t="s">
        <v>645</v>
      </c>
      <c r="D75" s="5" t="s">
        <v>125</v>
      </c>
      <c r="E75" s="5" t="s">
        <v>126</v>
      </c>
      <c r="F75" s="5" t="s">
        <v>346</v>
      </c>
      <c r="G75" s="12" t="s">
        <v>64</v>
      </c>
      <c r="H75" s="5" t="s">
        <v>646</v>
      </c>
      <c r="I75" s="2" t="s">
        <v>347</v>
      </c>
    </row>
    <row r="76" spans="1:9" x14ac:dyDescent="0.2">
      <c r="A76" s="83"/>
      <c r="B76" s="83">
        <v>10</v>
      </c>
      <c r="C76" s="6" t="s">
        <v>616</v>
      </c>
      <c r="D76" s="5" t="s">
        <v>319</v>
      </c>
      <c r="E76" s="5" t="s">
        <v>320</v>
      </c>
      <c r="F76" s="5" t="s">
        <v>351</v>
      </c>
      <c r="G76" s="12" t="s">
        <v>352</v>
      </c>
      <c r="H76" s="5" t="s">
        <v>647</v>
      </c>
      <c r="I76" s="2" t="s">
        <v>353</v>
      </c>
    </row>
    <row r="77" spans="1:9" x14ac:dyDescent="0.2">
      <c r="A77" s="83"/>
      <c r="B77" s="83">
        <v>11</v>
      </c>
      <c r="C77" s="6" t="s">
        <v>648</v>
      </c>
      <c r="D77" s="5" t="s">
        <v>319</v>
      </c>
      <c r="E77" s="5" t="s">
        <v>320</v>
      </c>
      <c r="F77" s="5" t="s">
        <v>356</v>
      </c>
      <c r="G77" s="12" t="s">
        <v>61</v>
      </c>
      <c r="H77" s="5" t="s">
        <v>64</v>
      </c>
      <c r="I77" s="2" t="s">
        <v>357</v>
      </c>
    </row>
    <row r="78" spans="1:9" x14ac:dyDescent="0.2">
      <c r="A78" s="83"/>
      <c r="B78" s="83">
        <v>12</v>
      </c>
      <c r="C78" s="6" t="s">
        <v>649</v>
      </c>
      <c r="D78" s="5" t="s">
        <v>24</v>
      </c>
      <c r="E78" s="5" t="s">
        <v>126</v>
      </c>
      <c r="F78" s="5" t="s">
        <v>358</v>
      </c>
      <c r="G78" s="12" t="s">
        <v>64</v>
      </c>
      <c r="H78" s="5" t="s">
        <v>64</v>
      </c>
      <c r="I78" s="2" t="s">
        <v>359</v>
      </c>
    </row>
    <row r="79" spans="1:9" x14ac:dyDescent="0.2">
      <c r="C79" s="6" t="s">
        <v>1000</v>
      </c>
      <c r="D79" s="5" t="s">
        <v>24</v>
      </c>
      <c r="E79" s="5" t="s">
        <v>9</v>
      </c>
      <c r="F79" s="5" t="s">
        <v>64</v>
      </c>
      <c r="G79" s="12" t="s">
        <v>64</v>
      </c>
      <c r="H79" s="5" t="s">
        <v>1001</v>
      </c>
      <c r="I79" s="2" t="s">
        <v>1002</v>
      </c>
    </row>
  </sheetData>
  <mergeCells count="1">
    <mergeCell ref="A1:B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2D7A1-42E5-4E42-80EE-EB2786F33D2E}">
  <sheetPr>
    <tabColor rgb="FF660066"/>
  </sheetPr>
  <dimension ref="A1:AC73"/>
  <sheetViews>
    <sheetView zoomScale="55" zoomScaleNormal="55" workbookViewId="0">
      <pane ySplit="1" topLeftCell="A8" activePane="bottomLeft" state="frozen"/>
      <selection activeCell="C11" sqref="C11"/>
      <selection pane="bottomLeft" activeCell="A11" sqref="A11:M11"/>
    </sheetView>
  </sheetViews>
  <sheetFormatPr defaultColWidth="9.140625" defaultRowHeight="12.75" x14ac:dyDescent="0.2"/>
  <cols>
    <col min="1" max="2" width="9.140625" style="113"/>
    <col min="3" max="3" width="39" style="105" customWidth="1"/>
    <col min="4" max="4" width="20.5703125" style="109" customWidth="1"/>
    <col min="5" max="6" width="9.140625" style="179" customWidth="1"/>
    <col min="7" max="7" width="9.140625" style="117" customWidth="1"/>
    <col min="8" max="8" width="9.140625" style="109" customWidth="1"/>
    <col min="9" max="9" width="54.5703125" style="112" customWidth="1"/>
    <col min="10" max="10" width="78.85546875" style="114" customWidth="1"/>
    <col min="11" max="11" width="34.140625" style="108" bestFit="1" customWidth="1"/>
    <col min="12" max="12" width="34.140625" style="115" customWidth="1"/>
    <col min="13" max="13" width="28.28515625" style="109" customWidth="1"/>
    <col min="14" max="16384" width="9.140625" style="109"/>
  </cols>
  <sheetData>
    <row r="1" spans="1:29" s="106" customFormat="1" ht="15" x14ac:dyDescent="0.2">
      <c r="A1" s="132" t="s">
        <v>2</v>
      </c>
      <c r="B1" s="132" t="s">
        <v>3</v>
      </c>
      <c r="C1" s="130" t="s">
        <v>799</v>
      </c>
      <c r="D1" s="130" t="s">
        <v>800</v>
      </c>
      <c r="E1" s="131" t="s">
        <v>8</v>
      </c>
      <c r="F1" s="131" t="s">
        <v>9</v>
      </c>
      <c r="G1" s="130" t="s">
        <v>125</v>
      </c>
      <c r="H1" s="130" t="s">
        <v>801</v>
      </c>
      <c r="I1" s="133" t="s">
        <v>21</v>
      </c>
      <c r="J1" s="134" t="s">
        <v>15</v>
      </c>
      <c r="K1" s="130" t="s">
        <v>6</v>
      </c>
      <c r="L1" s="130" t="s">
        <v>55</v>
      </c>
      <c r="M1" s="138" t="s">
        <v>837</v>
      </c>
      <c r="N1" s="183" t="s">
        <v>5</v>
      </c>
    </row>
    <row r="2" spans="1:29" s="106" customFormat="1" ht="165.75" x14ac:dyDescent="0.2">
      <c r="A2" s="107">
        <v>130</v>
      </c>
      <c r="B2" s="107"/>
      <c r="C2" s="140" t="s">
        <v>917</v>
      </c>
      <c r="D2" s="115" t="s">
        <v>802</v>
      </c>
      <c r="E2" s="116" t="s">
        <v>808</v>
      </c>
      <c r="F2" s="116" t="s">
        <v>918</v>
      </c>
      <c r="G2" s="117">
        <v>0</v>
      </c>
      <c r="H2" s="108" t="s">
        <v>822</v>
      </c>
      <c r="I2" s="112" t="s">
        <v>919</v>
      </c>
      <c r="J2" s="114" t="s">
        <v>920</v>
      </c>
      <c r="K2" s="108" t="s">
        <v>921</v>
      </c>
      <c r="L2" s="115" t="s">
        <v>703</v>
      </c>
      <c r="M2" s="109" t="s">
        <v>971</v>
      </c>
      <c r="N2" s="106" t="str">
        <f>IF(ISNUMBER(SEARCH("ELITE", K2)), "Elite", "Troop")</f>
        <v>Elite</v>
      </c>
      <c r="AB2" s="106" t="str" cm="1">
        <f t="array" ref="AB2:AB4">INDEX(_xlfn._xlws.FILTER('Grail Troops'!$C$2:$C$895, 'Grail Troops'!$N$2:$N$895="Elite"), 0)</f>
        <v>Lord of Tumours (1)
--
Your warband must include a Lord of Tumours or Plague Knight when it is created. If you select a Plague Knight leader, you can purchase a second Plague Knight as well.</v>
      </c>
      <c r="AC2" s="106" t="str" cm="1">
        <f t="array" ref="AC2:AC5">INDEX(_xlfn._xlws.FILTER('Grail Troops'!$C$2:$C$895, 'Grail Troops'!$N$2:$N$895="Troop"), 0)</f>
        <v>Hounds of the Black Grail (0-3)</v>
      </c>
    </row>
    <row r="3" spans="1:29" s="106" customFormat="1" ht="89.25" x14ac:dyDescent="0.2">
      <c r="A3" s="121">
        <v>60</v>
      </c>
      <c r="B3" s="121"/>
      <c r="C3" s="184" t="s">
        <v>922</v>
      </c>
      <c r="D3" s="123" t="s">
        <v>802</v>
      </c>
      <c r="E3" s="124" t="s">
        <v>979</v>
      </c>
      <c r="F3" s="124" t="s">
        <v>805</v>
      </c>
      <c r="G3" s="123">
        <v>0</v>
      </c>
      <c r="H3" s="125" t="s">
        <v>803</v>
      </c>
      <c r="I3" s="126" t="s">
        <v>923</v>
      </c>
      <c r="J3" s="127" t="s">
        <v>924</v>
      </c>
      <c r="K3" s="125" t="s">
        <v>925</v>
      </c>
      <c r="L3" s="123"/>
      <c r="M3" s="139" t="s">
        <v>971</v>
      </c>
      <c r="N3" s="106" t="str">
        <f t="shared" ref="N3:N10" si="0">IF(ISNUMBER(SEARCH("ELITE", K3)), "Elite", "Troop")</f>
        <v>Elite</v>
      </c>
      <c r="AB3" s="106" t="str">
        <v>Plague Knight (0-1)
--
Your warband must include a Lord of Tumours or Plague Knight when it is created. If you select a Plague Knight leader, you can purchase a second Plague Knight as well.</v>
      </c>
      <c r="AC3" s="106" t="str">
        <v>Fly Thrall</v>
      </c>
    </row>
    <row r="4" spans="1:29" ht="153" x14ac:dyDescent="0.2">
      <c r="A4" s="107">
        <v>55</v>
      </c>
      <c r="B4" s="107"/>
      <c r="C4" s="106" t="s">
        <v>458</v>
      </c>
      <c r="D4" s="115" t="s">
        <v>802</v>
      </c>
      <c r="E4" s="116" t="s">
        <v>979</v>
      </c>
      <c r="F4" s="116" t="s">
        <v>808</v>
      </c>
      <c r="G4" s="117">
        <v>0</v>
      </c>
      <c r="H4" s="108" t="s">
        <v>803</v>
      </c>
      <c r="I4" s="177" t="s">
        <v>926</v>
      </c>
      <c r="J4" s="114" t="s">
        <v>927</v>
      </c>
      <c r="K4" s="108" t="s">
        <v>928</v>
      </c>
      <c r="M4" s="109" t="s">
        <v>971</v>
      </c>
      <c r="N4" s="106" t="str">
        <f t="shared" si="0"/>
        <v>Elite</v>
      </c>
      <c r="AB4" s="109" t="str">
        <v>Corpse Guard (0-2)</v>
      </c>
      <c r="AC4" s="109" t="str">
        <v>Herald of Beelzebub (0-4)</v>
      </c>
    </row>
    <row r="5" spans="1:29" ht="76.5" x14ac:dyDescent="0.2">
      <c r="A5" s="121">
        <v>55</v>
      </c>
      <c r="B5" s="121"/>
      <c r="C5" s="122" t="s">
        <v>459</v>
      </c>
      <c r="D5" s="123" t="s">
        <v>821</v>
      </c>
      <c r="E5" s="124" t="s">
        <v>860</v>
      </c>
      <c r="F5" s="124" t="s">
        <v>808</v>
      </c>
      <c r="G5" s="128">
        <v>0</v>
      </c>
      <c r="H5" s="125" t="s">
        <v>929</v>
      </c>
      <c r="I5" s="126" t="s">
        <v>930</v>
      </c>
      <c r="J5" s="127" t="s">
        <v>931</v>
      </c>
      <c r="K5" s="125" t="s">
        <v>932</v>
      </c>
      <c r="L5" s="123"/>
      <c r="M5" s="139" t="s">
        <v>971</v>
      </c>
      <c r="N5" s="106" t="str">
        <f t="shared" si="0"/>
        <v>Troop</v>
      </c>
      <c r="AC5" s="109" t="str">
        <v>Sin Eater (0-1)</v>
      </c>
    </row>
    <row r="6" spans="1:29" ht="89.25" x14ac:dyDescent="0.2">
      <c r="A6" s="107">
        <v>30</v>
      </c>
      <c r="B6" s="107"/>
      <c r="C6" s="106" t="s">
        <v>460</v>
      </c>
      <c r="D6" s="109" t="s">
        <v>933</v>
      </c>
      <c r="E6" s="179" t="s">
        <v>860</v>
      </c>
      <c r="F6" s="179" t="s">
        <v>826</v>
      </c>
      <c r="G6" s="117">
        <v>0</v>
      </c>
      <c r="H6" s="109" t="s">
        <v>816</v>
      </c>
      <c r="I6" s="112" t="s">
        <v>935</v>
      </c>
      <c r="J6" s="114" t="s">
        <v>936</v>
      </c>
      <c r="K6" s="108" t="s">
        <v>932</v>
      </c>
      <c r="M6" s="109" t="s">
        <v>971</v>
      </c>
      <c r="N6" s="106"/>
    </row>
    <row r="7" spans="1:29" ht="89.25" x14ac:dyDescent="0.2">
      <c r="A7" s="121">
        <v>30</v>
      </c>
      <c r="B7" s="121"/>
      <c r="C7" s="122" t="s">
        <v>461</v>
      </c>
      <c r="D7" s="180" t="s">
        <v>934</v>
      </c>
      <c r="E7" s="181" t="s">
        <v>860</v>
      </c>
      <c r="F7" s="181" t="s">
        <v>826</v>
      </c>
      <c r="G7" s="128">
        <v>0</v>
      </c>
      <c r="H7" s="180" t="s">
        <v>816</v>
      </c>
      <c r="I7" s="126" t="s">
        <v>935</v>
      </c>
      <c r="J7" s="127" t="s">
        <v>936</v>
      </c>
      <c r="K7" s="125" t="s">
        <v>932</v>
      </c>
      <c r="L7" s="123"/>
      <c r="M7" s="139" t="s">
        <v>971</v>
      </c>
      <c r="N7" s="106" t="str">
        <f t="shared" si="0"/>
        <v>Troop</v>
      </c>
    </row>
    <row r="8" spans="1:29" ht="204" x14ac:dyDescent="0.2">
      <c r="A8" s="107">
        <v>50</v>
      </c>
      <c r="B8" s="107"/>
      <c r="C8" s="106" t="s">
        <v>462</v>
      </c>
      <c r="D8" s="109" t="s">
        <v>937</v>
      </c>
      <c r="E8" s="179" t="s">
        <v>979</v>
      </c>
      <c r="F8" s="179" t="s">
        <v>979</v>
      </c>
      <c r="G8" s="117">
        <v>0</v>
      </c>
      <c r="H8" s="109" t="s">
        <v>851</v>
      </c>
      <c r="I8" s="112" t="s">
        <v>938</v>
      </c>
      <c r="J8" s="114" t="s">
        <v>939</v>
      </c>
      <c r="K8" s="108" t="s">
        <v>940</v>
      </c>
      <c r="M8" s="109" t="s">
        <v>971</v>
      </c>
      <c r="N8" s="106" t="str">
        <f t="shared" si="0"/>
        <v>Troop</v>
      </c>
    </row>
    <row r="9" spans="1:29" ht="191.25" x14ac:dyDescent="0.2">
      <c r="A9" s="121">
        <v>150</v>
      </c>
      <c r="B9" s="121"/>
      <c r="C9" s="122" t="s">
        <v>463</v>
      </c>
      <c r="D9" s="180" t="s">
        <v>802</v>
      </c>
      <c r="E9" s="181" t="s">
        <v>904</v>
      </c>
      <c r="F9" s="181" t="s">
        <v>979</v>
      </c>
      <c r="G9" s="128">
        <v>0</v>
      </c>
      <c r="H9" s="180" t="s">
        <v>865</v>
      </c>
      <c r="I9" s="126" t="s">
        <v>941</v>
      </c>
      <c r="J9" s="127" t="s">
        <v>942</v>
      </c>
      <c r="K9" s="125" t="s">
        <v>943</v>
      </c>
      <c r="L9" s="123" t="s">
        <v>703</v>
      </c>
      <c r="M9" s="139" t="s">
        <v>971</v>
      </c>
    </row>
    <row r="10" spans="1:29" ht="306" x14ac:dyDescent="0.2">
      <c r="A10" s="107"/>
      <c r="B10" s="107">
        <v>6</v>
      </c>
      <c r="C10" s="106" t="s">
        <v>662</v>
      </c>
      <c r="D10" s="109" t="s">
        <v>802</v>
      </c>
      <c r="E10" s="179" t="s">
        <v>860</v>
      </c>
      <c r="F10" s="179" t="s">
        <v>805</v>
      </c>
      <c r="G10" s="117">
        <v>-2</v>
      </c>
      <c r="H10" s="109" t="s">
        <v>822</v>
      </c>
      <c r="I10" s="112" t="s">
        <v>980</v>
      </c>
      <c r="J10" s="114" t="s">
        <v>981</v>
      </c>
      <c r="K10" s="108" t="s">
        <v>982</v>
      </c>
      <c r="L10" s="115" t="s">
        <v>983</v>
      </c>
      <c r="M10" s="109" t="s">
        <v>984</v>
      </c>
      <c r="N10" s="109" t="str">
        <f t="shared" si="0"/>
        <v>Troop</v>
      </c>
    </row>
    <row r="11" spans="1:29" x14ac:dyDescent="0.2">
      <c r="A11" s="262">
        <v>80</v>
      </c>
      <c r="B11" s="262"/>
      <c r="C11" s="263" t="s">
        <v>527</v>
      </c>
      <c r="D11" s="139"/>
      <c r="E11" s="264"/>
      <c r="F11" s="264"/>
      <c r="G11" s="265"/>
      <c r="H11" s="139"/>
      <c r="I11" s="266"/>
      <c r="J11" s="267"/>
      <c r="K11" s="268"/>
      <c r="L11" s="269"/>
      <c r="M11" s="139"/>
    </row>
    <row r="12" spans="1:29" x14ac:dyDescent="0.2">
      <c r="A12" s="107">
        <v>35</v>
      </c>
      <c r="B12" s="107"/>
      <c r="C12" s="106" t="s">
        <v>529</v>
      </c>
    </row>
    <row r="13" spans="1:29" s="117" customFormat="1" x14ac:dyDescent="0.2">
      <c r="A13" s="107"/>
      <c r="B13" s="107"/>
      <c r="C13" s="105"/>
      <c r="D13" s="109"/>
      <c r="E13" s="179"/>
      <c r="F13" s="179"/>
      <c r="H13" s="109"/>
      <c r="I13" s="112"/>
      <c r="J13" s="114"/>
      <c r="K13" s="108"/>
      <c r="L13" s="115"/>
      <c r="M13" s="109"/>
      <c r="N13" s="109"/>
      <c r="O13" s="109"/>
      <c r="P13" s="109"/>
      <c r="Q13" s="109"/>
      <c r="R13" s="109"/>
      <c r="S13" s="109"/>
      <c r="T13" s="109"/>
      <c r="U13" s="109"/>
      <c r="V13" s="109"/>
      <c r="W13" s="109"/>
      <c r="X13" s="109"/>
      <c r="Y13" s="109"/>
      <c r="Z13" s="109"/>
      <c r="AA13" s="109"/>
      <c r="AB13" s="109"/>
      <c r="AC13" s="109"/>
    </row>
    <row r="14" spans="1:29" s="117" customFormat="1" x14ac:dyDescent="0.2">
      <c r="A14" s="107"/>
      <c r="B14" s="107"/>
      <c r="C14" s="105"/>
      <c r="D14" s="109"/>
      <c r="E14" s="179"/>
      <c r="F14" s="179"/>
      <c r="H14" s="109"/>
      <c r="I14" s="112"/>
      <c r="J14" s="114"/>
      <c r="K14" s="108"/>
      <c r="L14" s="115"/>
      <c r="M14" s="109"/>
      <c r="N14" s="109"/>
      <c r="O14" s="109"/>
      <c r="P14" s="109"/>
      <c r="Q14" s="109"/>
      <c r="R14" s="109"/>
      <c r="S14" s="109"/>
      <c r="T14" s="109"/>
      <c r="U14" s="109"/>
      <c r="V14" s="109"/>
      <c r="W14" s="109"/>
      <c r="X14" s="109"/>
      <c r="Y14" s="109"/>
      <c r="Z14" s="109"/>
      <c r="AA14" s="109"/>
      <c r="AB14" s="109"/>
      <c r="AC14" s="109"/>
    </row>
    <row r="15" spans="1:29" s="117" customFormat="1" x14ac:dyDescent="0.2">
      <c r="A15" s="107"/>
      <c r="B15" s="107"/>
      <c r="C15" s="105"/>
      <c r="D15" s="109"/>
      <c r="E15" s="179"/>
      <c r="F15" s="179"/>
      <c r="H15" s="109"/>
      <c r="I15" s="112"/>
      <c r="J15" s="114"/>
      <c r="K15" s="108"/>
      <c r="L15" s="115"/>
      <c r="M15" s="109"/>
      <c r="N15" s="109"/>
      <c r="O15" s="109"/>
      <c r="P15" s="109"/>
      <c r="Q15" s="109"/>
      <c r="R15" s="109"/>
      <c r="S15" s="109"/>
      <c r="T15" s="109"/>
      <c r="U15" s="109"/>
      <c r="V15" s="109"/>
      <c r="W15" s="109"/>
      <c r="X15" s="109"/>
      <c r="Y15" s="109"/>
      <c r="Z15" s="109"/>
      <c r="AA15" s="109"/>
      <c r="AB15" s="109"/>
      <c r="AC15" s="109"/>
    </row>
    <row r="16" spans="1:29" s="117" customFormat="1" x14ac:dyDescent="0.2">
      <c r="A16" s="107"/>
      <c r="B16" s="107"/>
      <c r="C16" s="105"/>
      <c r="D16" s="109"/>
      <c r="E16" s="179"/>
      <c r="F16" s="179"/>
      <c r="H16" s="109"/>
      <c r="I16" s="112"/>
      <c r="J16" s="114"/>
      <c r="K16" s="108"/>
      <c r="L16" s="115"/>
      <c r="M16" s="109"/>
      <c r="N16" s="109"/>
      <c r="O16" s="109"/>
      <c r="P16" s="109"/>
      <c r="Q16" s="109"/>
      <c r="R16" s="109"/>
      <c r="S16" s="109"/>
      <c r="T16" s="109"/>
      <c r="U16" s="109"/>
      <c r="V16" s="109"/>
      <c r="W16" s="109"/>
      <c r="X16" s="109"/>
      <c r="Y16" s="109"/>
      <c r="Z16" s="109"/>
      <c r="AA16" s="109"/>
      <c r="AB16" s="109"/>
      <c r="AC16" s="109"/>
    </row>
    <row r="17" spans="1:29" s="117" customFormat="1" x14ac:dyDescent="0.2">
      <c r="A17" s="107"/>
      <c r="B17" s="107"/>
      <c r="C17" s="105"/>
      <c r="D17" s="109"/>
      <c r="E17" s="179"/>
      <c r="F17" s="179"/>
      <c r="H17" s="109"/>
      <c r="I17" s="112"/>
      <c r="J17" s="114"/>
      <c r="K17" s="108"/>
      <c r="L17" s="115"/>
      <c r="M17" s="109"/>
      <c r="N17" s="109"/>
      <c r="O17" s="109"/>
      <c r="P17" s="109"/>
      <c r="Q17" s="109"/>
      <c r="R17" s="109"/>
      <c r="S17" s="109"/>
      <c r="T17" s="109"/>
      <c r="U17" s="109"/>
      <c r="V17" s="109"/>
      <c r="W17" s="109"/>
      <c r="X17" s="109"/>
      <c r="Y17" s="109"/>
      <c r="Z17" s="109"/>
      <c r="AA17" s="109"/>
      <c r="AB17" s="109"/>
      <c r="AC17" s="109"/>
    </row>
    <row r="18" spans="1:29" s="117" customFormat="1" x14ac:dyDescent="0.2">
      <c r="A18" s="107"/>
      <c r="B18" s="107"/>
      <c r="C18" s="105"/>
      <c r="D18" s="109"/>
      <c r="E18" s="179"/>
      <c r="F18" s="179"/>
      <c r="H18" s="109"/>
      <c r="I18" s="112"/>
      <c r="J18" s="114"/>
      <c r="K18" s="108"/>
      <c r="L18" s="115"/>
      <c r="M18" s="109"/>
      <c r="N18" s="109"/>
      <c r="O18" s="109"/>
      <c r="P18" s="109"/>
      <c r="Q18" s="109"/>
      <c r="R18" s="109"/>
      <c r="S18" s="109"/>
      <c r="T18" s="109"/>
      <c r="U18" s="109"/>
      <c r="V18" s="109"/>
      <c r="W18" s="109"/>
      <c r="X18" s="109"/>
      <c r="Y18" s="109"/>
      <c r="Z18" s="109"/>
      <c r="AA18" s="109"/>
      <c r="AB18" s="109"/>
      <c r="AC18" s="109"/>
    </row>
    <row r="19" spans="1:29" s="117" customFormat="1" x14ac:dyDescent="0.2">
      <c r="A19" s="107"/>
      <c r="B19" s="107"/>
      <c r="C19" s="105"/>
      <c r="D19" s="109"/>
      <c r="E19" s="179"/>
      <c r="F19" s="179"/>
      <c r="H19" s="109"/>
      <c r="I19" s="112"/>
      <c r="J19" s="114"/>
      <c r="K19" s="108"/>
      <c r="L19" s="115"/>
      <c r="M19" s="109"/>
      <c r="N19" s="109"/>
      <c r="O19" s="109"/>
      <c r="P19" s="109"/>
      <c r="Q19" s="109"/>
      <c r="R19" s="109"/>
      <c r="S19" s="109"/>
      <c r="T19" s="109"/>
      <c r="U19" s="109"/>
      <c r="V19" s="109"/>
      <c r="W19" s="109"/>
      <c r="X19" s="109"/>
      <c r="Y19" s="109"/>
      <c r="Z19" s="109"/>
      <c r="AA19" s="109"/>
      <c r="AB19" s="109"/>
      <c r="AC19" s="109"/>
    </row>
    <row r="20" spans="1:29" s="117" customFormat="1" x14ac:dyDescent="0.2">
      <c r="A20" s="107"/>
      <c r="B20" s="107"/>
      <c r="C20" s="105"/>
      <c r="D20" s="109"/>
      <c r="E20" s="179"/>
      <c r="F20" s="179"/>
      <c r="H20" s="109"/>
      <c r="I20" s="112"/>
      <c r="J20" s="114"/>
      <c r="K20" s="108"/>
      <c r="L20" s="115"/>
      <c r="M20" s="109"/>
      <c r="N20" s="109"/>
      <c r="O20" s="109"/>
      <c r="P20" s="109"/>
      <c r="Q20" s="109"/>
      <c r="R20" s="109"/>
      <c r="S20" s="109"/>
      <c r="T20" s="109"/>
      <c r="U20" s="109"/>
      <c r="V20" s="109"/>
      <c r="W20" s="109"/>
      <c r="X20" s="109"/>
      <c r="Y20" s="109"/>
      <c r="Z20" s="109"/>
      <c r="AA20" s="109"/>
      <c r="AB20" s="109"/>
      <c r="AC20" s="109"/>
    </row>
    <row r="21" spans="1:29" s="117" customFormat="1" ht="12" customHeight="1" x14ac:dyDescent="0.2">
      <c r="A21" s="107"/>
      <c r="B21" s="107"/>
      <c r="C21" s="105"/>
      <c r="D21" s="109"/>
      <c r="E21" s="179"/>
      <c r="F21" s="182"/>
      <c r="H21" s="109"/>
      <c r="I21" s="112"/>
      <c r="J21" s="114"/>
      <c r="K21" s="108"/>
      <c r="L21" s="115"/>
      <c r="M21" s="109"/>
      <c r="N21" s="109"/>
      <c r="O21" s="109"/>
      <c r="P21" s="109"/>
      <c r="Q21" s="109"/>
      <c r="R21" s="109"/>
      <c r="S21" s="109"/>
      <c r="T21" s="109"/>
      <c r="U21" s="109"/>
      <c r="V21" s="109"/>
      <c r="W21" s="109"/>
      <c r="X21" s="109"/>
      <c r="Y21" s="109"/>
      <c r="Z21" s="109"/>
      <c r="AA21" s="109"/>
      <c r="AB21" s="109"/>
      <c r="AC21" s="109"/>
    </row>
    <row r="22" spans="1:29" s="117" customFormat="1" x14ac:dyDescent="0.2">
      <c r="A22" s="107"/>
      <c r="B22" s="107"/>
      <c r="C22" s="105"/>
      <c r="D22" s="109"/>
      <c r="E22" s="179"/>
      <c r="F22" s="179"/>
      <c r="H22" s="109"/>
      <c r="I22" s="112"/>
      <c r="J22" s="114"/>
      <c r="K22" s="108"/>
      <c r="L22" s="115"/>
      <c r="M22" s="109"/>
      <c r="N22" s="109"/>
      <c r="O22" s="109"/>
      <c r="P22" s="109"/>
      <c r="Q22" s="109"/>
      <c r="R22" s="109"/>
      <c r="S22" s="109"/>
      <c r="T22" s="109"/>
      <c r="U22" s="109"/>
      <c r="V22" s="109"/>
      <c r="W22" s="109"/>
      <c r="X22" s="109"/>
      <c r="Y22" s="109"/>
      <c r="Z22" s="109"/>
      <c r="AA22" s="109"/>
      <c r="AB22" s="109"/>
      <c r="AC22" s="109"/>
    </row>
    <row r="23" spans="1:29" s="117" customFormat="1" x14ac:dyDescent="0.2">
      <c r="A23" s="107"/>
      <c r="B23" s="107"/>
      <c r="C23" s="111"/>
      <c r="D23" s="109"/>
      <c r="E23" s="179"/>
      <c r="F23" s="179"/>
      <c r="H23" s="109"/>
      <c r="I23" s="112"/>
      <c r="J23" s="114"/>
      <c r="K23" s="108"/>
      <c r="L23" s="115"/>
      <c r="M23" s="109"/>
      <c r="N23" s="109"/>
      <c r="O23" s="109"/>
      <c r="P23" s="109"/>
      <c r="Q23" s="109"/>
      <c r="R23" s="109"/>
      <c r="S23" s="109"/>
      <c r="T23" s="109"/>
      <c r="U23" s="109"/>
      <c r="V23" s="109"/>
      <c r="W23" s="109"/>
      <c r="X23" s="109"/>
      <c r="Y23" s="109"/>
      <c r="Z23" s="109"/>
      <c r="AA23" s="109"/>
      <c r="AB23" s="109"/>
      <c r="AC23" s="109"/>
    </row>
    <row r="24" spans="1:29" s="117" customFormat="1" x14ac:dyDescent="0.2">
      <c r="A24" s="107"/>
      <c r="B24" s="107"/>
      <c r="C24" s="105"/>
      <c r="D24" s="109"/>
      <c r="E24" s="179"/>
      <c r="F24" s="179"/>
      <c r="H24" s="109"/>
      <c r="I24" s="112"/>
      <c r="J24" s="114"/>
      <c r="K24" s="108"/>
      <c r="L24" s="115"/>
      <c r="M24" s="109"/>
      <c r="N24" s="109"/>
      <c r="O24" s="109"/>
      <c r="P24" s="109"/>
      <c r="Q24" s="109"/>
      <c r="R24" s="109"/>
      <c r="S24" s="109"/>
      <c r="T24" s="109"/>
      <c r="U24" s="109"/>
      <c r="V24" s="109"/>
      <c r="W24" s="109"/>
      <c r="X24" s="109"/>
      <c r="Y24" s="109"/>
      <c r="Z24" s="109"/>
      <c r="AA24" s="109"/>
      <c r="AB24" s="109"/>
      <c r="AC24" s="109"/>
    </row>
    <row r="25" spans="1:29" s="117" customFormat="1" x14ac:dyDescent="0.2">
      <c r="A25" s="107"/>
      <c r="B25" s="107"/>
      <c r="C25" s="105"/>
      <c r="D25" s="109"/>
      <c r="E25" s="179"/>
      <c r="F25" s="179"/>
      <c r="H25" s="109"/>
      <c r="I25" s="112"/>
      <c r="J25" s="114"/>
      <c r="K25" s="108"/>
      <c r="L25" s="115"/>
      <c r="M25" s="109"/>
      <c r="N25" s="109"/>
      <c r="O25" s="109"/>
      <c r="P25" s="109"/>
      <c r="Q25" s="109"/>
      <c r="R25" s="109"/>
      <c r="S25" s="109"/>
      <c r="T25" s="109"/>
      <c r="U25" s="109"/>
      <c r="V25" s="109"/>
      <c r="W25" s="109"/>
      <c r="X25" s="109"/>
      <c r="Y25" s="109"/>
      <c r="Z25" s="109"/>
      <c r="AA25" s="109"/>
      <c r="AB25" s="109"/>
      <c r="AC25" s="109"/>
    </row>
    <row r="26" spans="1:29" s="117" customFormat="1" x14ac:dyDescent="0.2">
      <c r="A26" s="107"/>
      <c r="B26" s="107"/>
      <c r="C26" s="105"/>
      <c r="D26" s="109"/>
      <c r="E26" s="179"/>
      <c r="F26" s="179"/>
      <c r="H26" s="109"/>
      <c r="I26" s="112"/>
      <c r="J26" s="114"/>
      <c r="K26" s="108"/>
      <c r="L26" s="115"/>
      <c r="M26" s="109"/>
      <c r="N26" s="109"/>
      <c r="O26" s="109"/>
      <c r="P26" s="109"/>
      <c r="Q26" s="109"/>
      <c r="R26" s="109"/>
      <c r="S26" s="109"/>
      <c r="T26" s="109"/>
      <c r="U26" s="109"/>
      <c r="V26" s="109"/>
      <c r="W26" s="109"/>
      <c r="X26" s="109"/>
      <c r="Y26" s="109"/>
      <c r="Z26" s="109"/>
      <c r="AA26" s="109"/>
      <c r="AB26" s="109"/>
      <c r="AC26" s="109"/>
    </row>
    <row r="27" spans="1:29" s="117" customFormat="1" x14ac:dyDescent="0.2">
      <c r="A27" s="107"/>
      <c r="B27" s="107"/>
      <c r="C27" s="105"/>
      <c r="D27" s="109"/>
      <c r="E27" s="179"/>
      <c r="F27" s="179"/>
      <c r="H27" s="109"/>
      <c r="I27" s="112"/>
      <c r="J27" s="114"/>
      <c r="K27" s="108"/>
      <c r="L27" s="115"/>
      <c r="M27" s="109"/>
      <c r="N27" s="109"/>
      <c r="O27" s="109"/>
      <c r="P27" s="109"/>
      <c r="Q27" s="109"/>
      <c r="R27" s="109"/>
      <c r="S27" s="109"/>
      <c r="T27" s="109"/>
      <c r="U27" s="109"/>
      <c r="V27" s="109"/>
      <c r="W27" s="109"/>
      <c r="X27" s="109"/>
      <c r="Y27" s="109"/>
      <c r="Z27" s="109"/>
      <c r="AA27" s="109"/>
      <c r="AB27" s="109"/>
      <c r="AC27" s="109"/>
    </row>
    <row r="28" spans="1:29" s="105" customFormat="1" x14ac:dyDescent="0.2">
      <c r="A28" s="107"/>
      <c r="B28" s="107"/>
      <c r="D28" s="109"/>
      <c r="E28" s="179"/>
      <c r="F28" s="179"/>
      <c r="G28" s="117"/>
      <c r="H28" s="109"/>
      <c r="I28" s="112"/>
      <c r="J28" s="114"/>
      <c r="K28" s="108"/>
      <c r="L28" s="115"/>
      <c r="M28" s="109"/>
      <c r="N28" s="109"/>
      <c r="O28" s="109"/>
      <c r="P28" s="109"/>
      <c r="Q28" s="109"/>
      <c r="R28" s="109"/>
      <c r="S28" s="109"/>
      <c r="T28" s="109"/>
      <c r="U28" s="109"/>
      <c r="V28" s="109"/>
      <c r="W28" s="109"/>
      <c r="X28" s="109"/>
      <c r="Y28" s="109"/>
      <c r="Z28" s="109"/>
      <c r="AA28" s="109"/>
      <c r="AB28" s="109"/>
      <c r="AC28" s="109"/>
    </row>
    <row r="29" spans="1:29" s="105" customFormat="1" x14ac:dyDescent="0.2">
      <c r="A29" s="107"/>
      <c r="B29" s="107"/>
      <c r="D29" s="109"/>
      <c r="E29" s="179"/>
      <c r="F29" s="179"/>
      <c r="G29" s="117"/>
      <c r="H29" s="109"/>
      <c r="I29" s="112"/>
      <c r="J29" s="114"/>
      <c r="K29" s="108"/>
      <c r="L29" s="115"/>
      <c r="M29" s="109"/>
      <c r="N29" s="109"/>
      <c r="O29" s="109"/>
      <c r="P29" s="109"/>
      <c r="Q29" s="109"/>
      <c r="R29" s="109"/>
      <c r="S29" s="109"/>
      <c r="T29" s="109"/>
      <c r="U29" s="109"/>
      <c r="V29" s="109"/>
      <c r="W29" s="109"/>
      <c r="X29" s="109"/>
      <c r="Y29" s="109"/>
      <c r="Z29" s="109"/>
      <c r="AA29" s="109"/>
      <c r="AB29" s="109"/>
      <c r="AC29" s="109"/>
    </row>
    <row r="30" spans="1:29" s="105" customFormat="1" x14ac:dyDescent="0.2">
      <c r="A30" s="107"/>
      <c r="B30" s="107"/>
      <c r="D30" s="109"/>
      <c r="E30" s="179"/>
      <c r="F30" s="179"/>
      <c r="G30" s="117"/>
      <c r="H30" s="109"/>
      <c r="I30" s="112"/>
      <c r="J30" s="114"/>
      <c r="K30" s="108"/>
      <c r="L30" s="115"/>
      <c r="M30" s="109"/>
      <c r="N30" s="109"/>
      <c r="O30" s="109"/>
      <c r="P30" s="109"/>
      <c r="Q30" s="109"/>
      <c r="R30" s="109"/>
      <c r="S30" s="109"/>
      <c r="T30" s="109"/>
      <c r="U30" s="109"/>
      <c r="V30" s="109"/>
      <c r="W30" s="109"/>
      <c r="X30" s="109"/>
      <c r="Y30" s="109"/>
      <c r="Z30" s="109"/>
      <c r="AA30" s="109"/>
      <c r="AB30" s="109"/>
      <c r="AC30" s="109"/>
    </row>
    <row r="31" spans="1:29" s="105" customFormat="1" x14ac:dyDescent="0.2">
      <c r="A31" s="107"/>
      <c r="B31" s="107"/>
      <c r="D31" s="109"/>
      <c r="E31" s="179"/>
      <c r="F31" s="179"/>
      <c r="G31" s="117"/>
      <c r="H31" s="109"/>
      <c r="I31" s="112"/>
      <c r="J31" s="114"/>
      <c r="K31" s="108"/>
      <c r="L31" s="115"/>
      <c r="M31" s="109"/>
      <c r="N31" s="109"/>
      <c r="O31" s="109"/>
      <c r="P31" s="109"/>
      <c r="Q31" s="109"/>
      <c r="R31" s="109"/>
      <c r="S31" s="109"/>
      <c r="T31" s="109"/>
      <c r="U31" s="109"/>
      <c r="V31" s="109"/>
      <c r="W31" s="109"/>
      <c r="X31" s="109"/>
      <c r="Y31" s="109"/>
      <c r="Z31" s="109"/>
      <c r="AA31" s="109"/>
      <c r="AB31" s="109"/>
      <c r="AC31" s="109"/>
    </row>
    <row r="32" spans="1:29" s="105" customFormat="1" x14ac:dyDescent="0.2">
      <c r="A32" s="107"/>
      <c r="B32" s="107"/>
      <c r="D32" s="109"/>
      <c r="E32" s="179"/>
      <c r="F32" s="179"/>
      <c r="G32" s="117"/>
      <c r="H32" s="109"/>
      <c r="I32" s="112"/>
      <c r="J32" s="114"/>
      <c r="K32" s="108"/>
      <c r="L32" s="115"/>
      <c r="M32" s="109"/>
      <c r="N32" s="109"/>
      <c r="O32" s="109"/>
      <c r="P32" s="109"/>
      <c r="Q32" s="109"/>
      <c r="R32" s="109"/>
      <c r="S32" s="109"/>
      <c r="T32" s="109"/>
      <c r="U32" s="109"/>
      <c r="V32" s="109"/>
      <c r="W32" s="109"/>
      <c r="X32" s="109"/>
      <c r="Y32" s="109"/>
      <c r="Z32" s="109"/>
      <c r="AA32" s="109"/>
      <c r="AB32" s="109"/>
      <c r="AC32" s="109"/>
    </row>
    <row r="33" spans="1:29" s="105" customFormat="1" x14ac:dyDescent="0.2">
      <c r="A33" s="107"/>
      <c r="B33" s="107"/>
      <c r="D33" s="109"/>
      <c r="E33" s="179"/>
      <c r="F33" s="179"/>
      <c r="G33" s="117"/>
      <c r="H33" s="109"/>
      <c r="I33" s="112"/>
      <c r="J33" s="114"/>
      <c r="K33" s="108"/>
      <c r="L33" s="115"/>
      <c r="M33" s="109"/>
      <c r="N33" s="109"/>
      <c r="O33" s="109"/>
      <c r="P33" s="109"/>
      <c r="Q33" s="109"/>
      <c r="R33" s="109"/>
      <c r="S33" s="109"/>
      <c r="T33" s="109"/>
      <c r="U33" s="109"/>
      <c r="V33" s="109"/>
      <c r="W33" s="109"/>
      <c r="X33" s="109"/>
      <c r="Y33" s="109"/>
      <c r="Z33" s="109"/>
      <c r="AA33" s="109"/>
      <c r="AB33" s="109"/>
      <c r="AC33" s="109"/>
    </row>
    <row r="34" spans="1:29" s="105" customFormat="1" x14ac:dyDescent="0.2">
      <c r="A34" s="107"/>
      <c r="B34" s="107"/>
      <c r="D34" s="109"/>
      <c r="E34" s="179"/>
      <c r="F34" s="179"/>
      <c r="G34" s="117"/>
      <c r="H34" s="109"/>
      <c r="I34" s="112"/>
      <c r="J34" s="114"/>
      <c r="K34" s="108"/>
      <c r="L34" s="115"/>
      <c r="M34" s="109"/>
      <c r="N34" s="109"/>
      <c r="O34" s="109"/>
      <c r="P34" s="109"/>
      <c r="Q34" s="109"/>
      <c r="R34" s="109"/>
      <c r="S34" s="109"/>
      <c r="T34" s="109"/>
      <c r="U34" s="109"/>
      <c r="V34" s="109"/>
      <c r="W34" s="109"/>
      <c r="X34" s="109"/>
      <c r="Y34" s="109"/>
      <c r="Z34" s="109"/>
      <c r="AA34" s="109"/>
      <c r="AB34" s="109"/>
      <c r="AC34" s="109"/>
    </row>
    <row r="35" spans="1:29" s="105" customFormat="1" x14ac:dyDescent="0.2">
      <c r="A35" s="107"/>
      <c r="B35" s="107"/>
      <c r="D35" s="109"/>
      <c r="E35" s="179"/>
      <c r="F35" s="179"/>
      <c r="G35" s="117"/>
      <c r="H35" s="109"/>
      <c r="I35" s="112"/>
      <c r="J35" s="114"/>
      <c r="K35" s="108"/>
      <c r="L35" s="115"/>
      <c r="M35" s="109"/>
      <c r="N35" s="109"/>
      <c r="O35" s="109"/>
      <c r="P35" s="109"/>
      <c r="Q35" s="109"/>
      <c r="R35" s="109"/>
      <c r="S35" s="109"/>
      <c r="T35" s="109"/>
      <c r="U35" s="109"/>
      <c r="V35" s="109"/>
      <c r="W35" s="109"/>
      <c r="X35" s="109"/>
      <c r="Y35" s="109"/>
      <c r="Z35" s="109"/>
      <c r="AA35" s="109"/>
      <c r="AB35" s="109"/>
      <c r="AC35" s="109"/>
    </row>
    <row r="36" spans="1:29" s="105" customFormat="1" x14ac:dyDescent="0.2">
      <c r="A36" s="107"/>
      <c r="B36" s="107"/>
      <c r="D36" s="109"/>
      <c r="E36" s="179"/>
      <c r="F36" s="179"/>
      <c r="G36" s="117"/>
      <c r="H36" s="109"/>
      <c r="I36" s="112"/>
      <c r="J36" s="114"/>
      <c r="K36" s="108"/>
      <c r="L36" s="115"/>
      <c r="M36" s="109"/>
      <c r="N36" s="109"/>
      <c r="O36" s="109"/>
      <c r="P36" s="109"/>
      <c r="Q36" s="109"/>
      <c r="R36" s="109"/>
      <c r="S36" s="109"/>
      <c r="T36" s="109"/>
      <c r="U36" s="109"/>
      <c r="V36" s="109"/>
      <c r="W36" s="109"/>
      <c r="X36" s="109"/>
      <c r="Y36" s="109"/>
      <c r="Z36" s="109"/>
      <c r="AA36" s="109"/>
      <c r="AB36" s="109"/>
      <c r="AC36" s="109"/>
    </row>
    <row r="37" spans="1:29" s="105" customFormat="1" x14ac:dyDescent="0.2">
      <c r="A37" s="107"/>
      <c r="B37" s="107"/>
      <c r="D37" s="109"/>
      <c r="E37" s="179"/>
      <c r="F37" s="179"/>
      <c r="G37" s="117"/>
      <c r="H37" s="109"/>
      <c r="I37" s="112"/>
      <c r="J37" s="114"/>
      <c r="K37" s="108"/>
      <c r="L37" s="115"/>
      <c r="M37" s="109"/>
      <c r="N37" s="109"/>
      <c r="O37" s="109"/>
      <c r="P37" s="109"/>
      <c r="Q37" s="109"/>
      <c r="R37" s="109"/>
      <c r="S37" s="109"/>
      <c r="T37" s="109"/>
      <c r="U37" s="109"/>
      <c r="V37" s="109"/>
      <c r="W37" s="109"/>
      <c r="X37" s="109"/>
      <c r="Y37" s="109"/>
      <c r="Z37" s="109"/>
      <c r="AA37" s="109"/>
      <c r="AB37" s="109"/>
      <c r="AC37" s="109"/>
    </row>
    <row r="38" spans="1:29" s="105" customFormat="1" x14ac:dyDescent="0.2">
      <c r="A38" s="107"/>
      <c r="B38" s="107"/>
      <c r="D38" s="109"/>
      <c r="E38" s="179"/>
      <c r="F38" s="179"/>
      <c r="G38" s="117"/>
      <c r="H38" s="109"/>
      <c r="I38" s="112"/>
      <c r="J38" s="114"/>
      <c r="K38" s="108"/>
      <c r="L38" s="115"/>
      <c r="M38" s="109"/>
      <c r="N38" s="109"/>
      <c r="O38" s="109"/>
      <c r="P38" s="109"/>
      <c r="Q38" s="109"/>
      <c r="R38" s="109"/>
      <c r="S38" s="109"/>
      <c r="T38" s="109"/>
      <c r="U38" s="109"/>
      <c r="V38" s="109"/>
      <c r="W38" s="109"/>
      <c r="X38" s="109"/>
      <c r="Y38" s="109"/>
      <c r="Z38" s="109"/>
      <c r="AA38" s="109"/>
      <c r="AB38" s="109"/>
      <c r="AC38" s="109"/>
    </row>
    <row r="39" spans="1:29" s="105" customFormat="1" x14ac:dyDescent="0.2">
      <c r="A39" s="107"/>
      <c r="B39" s="107"/>
      <c r="D39" s="109"/>
      <c r="E39" s="179"/>
      <c r="F39" s="179"/>
      <c r="G39" s="117"/>
      <c r="H39" s="109"/>
      <c r="I39" s="112"/>
      <c r="J39" s="114"/>
      <c r="K39" s="108"/>
      <c r="L39" s="115"/>
      <c r="M39" s="109"/>
      <c r="N39" s="109"/>
      <c r="O39" s="109"/>
      <c r="P39" s="109"/>
      <c r="Q39" s="109"/>
      <c r="R39" s="109"/>
      <c r="S39" s="109"/>
      <c r="T39" s="109"/>
      <c r="U39" s="109"/>
      <c r="V39" s="109"/>
      <c r="W39" s="109"/>
      <c r="X39" s="109"/>
      <c r="Y39" s="109"/>
      <c r="Z39" s="109"/>
      <c r="AA39" s="109"/>
      <c r="AB39" s="109"/>
      <c r="AC39" s="109"/>
    </row>
    <row r="40" spans="1:29" s="105" customFormat="1" x14ac:dyDescent="0.2">
      <c r="A40" s="107"/>
      <c r="B40" s="107"/>
      <c r="D40" s="109"/>
      <c r="E40" s="179"/>
      <c r="F40" s="179"/>
      <c r="G40" s="117"/>
      <c r="H40" s="109"/>
      <c r="I40" s="112"/>
      <c r="J40" s="114"/>
      <c r="K40" s="108"/>
      <c r="L40" s="115"/>
      <c r="M40" s="109"/>
      <c r="N40" s="109"/>
      <c r="O40" s="109"/>
      <c r="P40" s="109"/>
      <c r="Q40" s="109"/>
      <c r="R40" s="109"/>
      <c r="S40" s="109"/>
      <c r="T40" s="109"/>
      <c r="U40" s="109"/>
      <c r="V40" s="109"/>
      <c r="W40" s="109"/>
      <c r="X40" s="109"/>
      <c r="Y40" s="109"/>
      <c r="Z40" s="109"/>
      <c r="AA40" s="109"/>
      <c r="AB40" s="109"/>
      <c r="AC40" s="109"/>
    </row>
    <row r="41" spans="1:29" s="105" customFormat="1" x14ac:dyDescent="0.2">
      <c r="A41" s="107"/>
      <c r="B41" s="107"/>
      <c r="D41" s="109"/>
      <c r="E41" s="179"/>
      <c r="F41" s="179"/>
      <c r="G41" s="117"/>
      <c r="H41" s="109"/>
      <c r="I41" s="112"/>
      <c r="J41" s="114"/>
      <c r="K41" s="108"/>
      <c r="L41" s="115"/>
      <c r="M41" s="109"/>
      <c r="N41" s="109"/>
      <c r="O41" s="109"/>
      <c r="P41" s="109"/>
      <c r="Q41" s="109"/>
      <c r="R41" s="109"/>
      <c r="S41" s="109"/>
      <c r="T41" s="109"/>
      <c r="U41" s="109"/>
      <c r="V41" s="109"/>
      <c r="W41" s="109"/>
      <c r="X41" s="109"/>
      <c r="Y41" s="109"/>
      <c r="Z41" s="109"/>
      <c r="AA41" s="109"/>
      <c r="AB41" s="109"/>
      <c r="AC41" s="109"/>
    </row>
    <row r="42" spans="1:29" s="105" customFormat="1" x14ac:dyDescent="0.2">
      <c r="A42" s="107"/>
      <c r="B42" s="107"/>
      <c r="D42" s="109"/>
      <c r="E42" s="179"/>
      <c r="F42" s="179"/>
      <c r="G42" s="117"/>
      <c r="H42" s="109"/>
      <c r="I42" s="112"/>
      <c r="J42" s="114"/>
      <c r="K42" s="108"/>
      <c r="L42" s="115"/>
      <c r="M42" s="109"/>
      <c r="N42" s="109"/>
      <c r="O42" s="109"/>
      <c r="P42" s="109"/>
      <c r="Q42" s="109"/>
      <c r="R42" s="109"/>
      <c r="S42" s="109"/>
      <c r="T42" s="109"/>
      <c r="U42" s="109"/>
      <c r="V42" s="109"/>
      <c r="W42" s="109"/>
      <c r="X42" s="109"/>
      <c r="Y42" s="109"/>
      <c r="Z42" s="109"/>
      <c r="AA42" s="109"/>
      <c r="AB42" s="109"/>
      <c r="AC42" s="109"/>
    </row>
    <row r="43" spans="1:29" s="105" customFormat="1" x14ac:dyDescent="0.2">
      <c r="A43" s="107"/>
      <c r="B43" s="107"/>
      <c r="D43" s="109"/>
      <c r="E43" s="179"/>
      <c r="F43" s="179"/>
      <c r="G43" s="117"/>
      <c r="H43" s="109"/>
      <c r="I43" s="112"/>
      <c r="J43" s="114"/>
      <c r="K43" s="108"/>
      <c r="L43" s="115"/>
      <c r="M43" s="109"/>
      <c r="N43" s="109"/>
      <c r="O43" s="109"/>
      <c r="P43" s="109"/>
      <c r="Q43" s="109"/>
      <c r="R43" s="109"/>
      <c r="S43" s="109"/>
      <c r="T43" s="109"/>
      <c r="U43" s="109"/>
      <c r="V43" s="109"/>
      <c r="W43" s="109"/>
      <c r="X43" s="109"/>
      <c r="Y43" s="109"/>
      <c r="Z43" s="109"/>
      <c r="AA43" s="109"/>
      <c r="AB43" s="109"/>
      <c r="AC43" s="109"/>
    </row>
    <row r="44" spans="1:29" s="105" customFormat="1" x14ac:dyDescent="0.2">
      <c r="A44" s="107"/>
      <c r="B44" s="107"/>
      <c r="D44" s="109"/>
      <c r="E44" s="179"/>
      <c r="F44" s="179"/>
      <c r="G44" s="117"/>
      <c r="H44" s="109"/>
      <c r="I44" s="112"/>
      <c r="J44" s="114"/>
      <c r="K44" s="108"/>
      <c r="L44" s="115"/>
      <c r="M44" s="109"/>
      <c r="N44" s="109"/>
      <c r="O44" s="109"/>
      <c r="P44" s="109"/>
      <c r="Q44" s="109"/>
      <c r="R44" s="109"/>
      <c r="S44" s="109"/>
      <c r="T44" s="109"/>
      <c r="U44" s="109"/>
      <c r="V44" s="109"/>
      <c r="W44" s="109"/>
      <c r="X44" s="109"/>
      <c r="Y44" s="109"/>
      <c r="Z44" s="109"/>
      <c r="AA44" s="109"/>
      <c r="AB44" s="109"/>
      <c r="AC44" s="109"/>
    </row>
    <row r="45" spans="1:29" s="105" customFormat="1" x14ac:dyDescent="0.2">
      <c r="A45" s="107"/>
      <c r="B45" s="107"/>
      <c r="D45" s="109"/>
      <c r="E45" s="179"/>
      <c r="F45" s="179"/>
      <c r="G45" s="117"/>
      <c r="H45" s="109"/>
      <c r="I45" s="112"/>
      <c r="J45" s="114"/>
      <c r="K45" s="108"/>
      <c r="L45" s="115"/>
      <c r="M45" s="109"/>
      <c r="N45" s="109"/>
      <c r="O45" s="109"/>
      <c r="P45" s="109"/>
      <c r="Q45" s="109"/>
      <c r="R45" s="109"/>
      <c r="S45" s="109"/>
      <c r="T45" s="109"/>
      <c r="U45" s="109"/>
      <c r="V45" s="109"/>
      <c r="W45" s="109"/>
      <c r="X45" s="109"/>
      <c r="Y45" s="109"/>
      <c r="Z45" s="109"/>
      <c r="AA45" s="109"/>
      <c r="AB45" s="109"/>
      <c r="AC45" s="109"/>
    </row>
    <row r="46" spans="1:29" s="105" customFormat="1" x14ac:dyDescent="0.2">
      <c r="A46" s="107"/>
      <c r="B46" s="107"/>
      <c r="D46" s="109"/>
      <c r="E46" s="179"/>
      <c r="F46" s="179"/>
      <c r="G46" s="117"/>
      <c r="H46" s="109"/>
      <c r="I46" s="112"/>
      <c r="J46" s="114"/>
      <c r="K46" s="108"/>
      <c r="L46" s="115"/>
      <c r="M46" s="109"/>
      <c r="N46" s="109"/>
      <c r="O46" s="109"/>
      <c r="P46" s="109"/>
      <c r="Q46" s="109"/>
      <c r="R46" s="109"/>
      <c r="S46" s="109"/>
      <c r="T46" s="109"/>
      <c r="U46" s="109"/>
      <c r="V46" s="109"/>
      <c r="W46" s="109"/>
      <c r="X46" s="109"/>
      <c r="Y46" s="109"/>
      <c r="Z46" s="109"/>
      <c r="AA46" s="109"/>
      <c r="AB46" s="109"/>
      <c r="AC46" s="109"/>
    </row>
    <row r="47" spans="1:29" s="105" customFormat="1" x14ac:dyDescent="0.2">
      <c r="A47" s="107"/>
      <c r="B47" s="107"/>
      <c r="D47" s="109"/>
      <c r="E47" s="179"/>
      <c r="F47" s="179"/>
      <c r="G47" s="117"/>
      <c r="H47" s="109"/>
      <c r="I47" s="112"/>
      <c r="J47" s="114"/>
      <c r="K47" s="108"/>
      <c r="L47" s="115"/>
      <c r="M47" s="109"/>
      <c r="N47" s="109"/>
      <c r="O47" s="109"/>
      <c r="P47" s="109"/>
      <c r="Q47" s="109"/>
      <c r="R47" s="109"/>
      <c r="S47" s="109"/>
      <c r="T47" s="109"/>
      <c r="U47" s="109"/>
      <c r="V47" s="109"/>
      <c r="W47" s="109"/>
      <c r="X47" s="109"/>
      <c r="Y47" s="109"/>
      <c r="Z47" s="109"/>
      <c r="AA47" s="109"/>
      <c r="AB47" s="109"/>
      <c r="AC47" s="109"/>
    </row>
    <row r="48" spans="1:29" s="105" customFormat="1" x14ac:dyDescent="0.2">
      <c r="A48" s="107"/>
      <c r="B48" s="107"/>
      <c r="D48" s="109"/>
      <c r="E48" s="179"/>
      <c r="F48" s="179"/>
      <c r="G48" s="117"/>
      <c r="H48" s="109"/>
      <c r="I48" s="112"/>
      <c r="J48" s="114"/>
      <c r="K48" s="108"/>
      <c r="L48" s="115"/>
      <c r="M48" s="109"/>
      <c r="N48" s="109"/>
      <c r="O48" s="109"/>
      <c r="P48" s="109"/>
      <c r="Q48" s="109"/>
      <c r="R48" s="109"/>
      <c r="S48" s="109"/>
      <c r="T48" s="109"/>
      <c r="U48" s="109"/>
      <c r="V48" s="109"/>
      <c r="W48" s="109"/>
      <c r="X48" s="109"/>
      <c r="Y48" s="109"/>
      <c r="Z48" s="109"/>
      <c r="AA48" s="109"/>
      <c r="AB48" s="109"/>
      <c r="AC48" s="109"/>
    </row>
    <row r="49" spans="1:29" s="105" customFormat="1" x14ac:dyDescent="0.2">
      <c r="A49" s="107"/>
      <c r="B49" s="107"/>
      <c r="D49" s="109"/>
      <c r="E49" s="179"/>
      <c r="F49" s="179"/>
      <c r="G49" s="117"/>
      <c r="H49" s="109"/>
      <c r="I49" s="112"/>
      <c r="J49" s="114"/>
      <c r="K49" s="108"/>
      <c r="L49" s="115"/>
      <c r="M49" s="109"/>
      <c r="N49" s="109"/>
      <c r="O49" s="109"/>
      <c r="P49" s="109"/>
      <c r="Q49" s="109"/>
      <c r="R49" s="109"/>
      <c r="S49" s="109"/>
      <c r="T49" s="109"/>
      <c r="U49" s="109"/>
      <c r="V49" s="109"/>
      <c r="W49" s="109"/>
      <c r="X49" s="109"/>
      <c r="Y49" s="109"/>
      <c r="Z49" s="109"/>
      <c r="AA49" s="109"/>
      <c r="AB49" s="109"/>
      <c r="AC49" s="109"/>
    </row>
    <row r="50" spans="1:29" s="105" customFormat="1" x14ac:dyDescent="0.2">
      <c r="A50" s="107"/>
      <c r="B50" s="107"/>
      <c r="D50" s="109"/>
      <c r="E50" s="179"/>
      <c r="F50" s="179"/>
      <c r="G50" s="117"/>
      <c r="H50" s="109"/>
      <c r="I50" s="112"/>
      <c r="J50" s="114"/>
      <c r="K50" s="108"/>
      <c r="L50" s="115"/>
      <c r="M50" s="109"/>
      <c r="N50" s="109"/>
      <c r="O50" s="109"/>
      <c r="P50" s="109"/>
      <c r="Q50" s="109"/>
      <c r="R50" s="109"/>
      <c r="S50" s="109"/>
      <c r="T50" s="109"/>
      <c r="U50" s="109"/>
      <c r="V50" s="109"/>
      <c r="W50" s="109"/>
      <c r="X50" s="109"/>
      <c r="Y50" s="109"/>
      <c r="Z50" s="109"/>
      <c r="AA50" s="109"/>
      <c r="AB50" s="109"/>
      <c r="AC50" s="109"/>
    </row>
    <row r="51" spans="1:29" s="105" customFormat="1" x14ac:dyDescent="0.2">
      <c r="A51" s="107"/>
      <c r="B51" s="107"/>
      <c r="D51" s="109"/>
      <c r="E51" s="179"/>
      <c r="F51" s="179"/>
      <c r="G51" s="117"/>
      <c r="H51" s="109"/>
      <c r="I51" s="112"/>
      <c r="J51" s="114"/>
      <c r="K51" s="108"/>
      <c r="L51" s="115"/>
      <c r="M51" s="109"/>
      <c r="N51" s="109"/>
      <c r="O51" s="109"/>
      <c r="P51" s="109"/>
      <c r="Q51" s="109"/>
      <c r="R51" s="109"/>
      <c r="S51" s="109"/>
      <c r="T51" s="109"/>
      <c r="U51" s="109"/>
      <c r="V51" s="109"/>
      <c r="W51" s="109"/>
      <c r="X51" s="109"/>
      <c r="Y51" s="109"/>
      <c r="Z51" s="109"/>
      <c r="AA51" s="109"/>
      <c r="AB51" s="109"/>
      <c r="AC51" s="109"/>
    </row>
    <row r="52" spans="1:29" s="105" customFormat="1" x14ac:dyDescent="0.2">
      <c r="A52" s="107"/>
      <c r="B52" s="107"/>
      <c r="D52" s="109"/>
      <c r="E52" s="179"/>
      <c r="F52" s="179"/>
      <c r="G52" s="117"/>
      <c r="H52" s="109"/>
      <c r="I52" s="112"/>
      <c r="J52" s="114"/>
      <c r="K52" s="108"/>
      <c r="L52" s="115"/>
      <c r="M52" s="109"/>
      <c r="N52" s="109"/>
      <c r="O52" s="109"/>
      <c r="P52" s="109"/>
      <c r="Q52" s="109"/>
      <c r="R52" s="109"/>
      <c r="S52" s="109"/>
      <c r="T52" s="109"/>
      <c r="U52" s="109"/>
      <c r="V52" s="109"/>
      <c r="W52" s="109"/>
      <c r="X52" s="109"/>
      <c r="Y52" s="109"/>
      <c r="Z52" s="109"/>
      <c r="AA52" s="109"/>
      <c r="AB52" s="109"/>
      <c r="AC52" s="109"/>
    </row>
    <row r="53" spans="1:29" s="105" customFormat="1" x14ac:dyDescent="0.2">
      <c r="A53" s="107"/>
      <c r="B53" s="107"/>
      <c r="D53" s="109"/>
      <c r="E53" s="179"/>
      <c r="F53" s="179"/>
      <c r="G53" s="117"/>
      <c r="H53" s="109"/>
      <c r="I53" s="112"/>
      <c r="J53" s="114"/>
      <c r="K53" s="108"/>
      <c r="L53" s="115"/>
      <c r="M53" s="109"/>
      <c r="N53" s="109"/>
      <c r="O53" s="109"/>
      <c r="P53" s="109"/>
      <c r="Q53" s="109"/>
      <c r="R53" s="109"/>
      <c r="S53" s="109"/>
      <c r="T53" s="109"/>
      <c r="U53" s="109"/>
      <c r="V53" s="109"/>
      <c r="W53" s="109"/>
      <c r="X53" s="109"/>
      <c r="Y53" s="109"/>
      <c r="Z53" s="109"/>
      <c r="AA53" s="109"/>
      <c r="AB53" s="109"/>
      <c r="AC53" s="109"/>
    </row>
    <row r="54" spans="1:29" s="105" customFormat="1" x14ac:dyDescent="0.2">
      <c r="A54" s="107"/>
      <c r="B54" s="107"/>
      <c r="D54" s="109"/>
      <c r="E54" s="179"/>
      <c r="F54" s="179"/>
      <c r="G54" s="117"/>
      <c r="H54" s="109"/>
      <c r="I54" s="112"/>
      <c r="J54" s="114"/>
      <c r="K54" s="108"/>
      <c r="L54" s="115"/>
      <c r="M54" s="109"/>
      <c r="N54" s="109"/>
      <c r="O54" s="109"/>
      <c r="P54" s="109"/>
      <c r="Q54" s="109"/>
      <c r="R54" s="109"/>
      <c r="S54" s="109"/>
      <c r="T54" s="109"/>
      <c r="U54" s="109"/>
      <c r="V54" s="109"/>
      <c r="W54" s="109"/>
      <c r="X54" s="109"/>
      <c r="Y54" s="109"/>
      <c r="Z54" s="109"/>
      <c r="AA54" s="109"/>
      <c r="AB54" s="109"/>
      <c r="AC54" s="109"/>
    </row>
    <row r="55" spans="1:29" s="105" customFormat="1" x14ac:dyDescent="0.2">
      <c r="A55" s="107"/>
      <c r="B55" s="107"/>
      <c r="D55" s="109"/>
      <c r="E55" s="179"/>
      <c r="F55" s="179"/>
      <c r="G55" s="117"/>
      <c r="H55" s="109"/>
      <c r="I55" s="112"/>
      <c r="J55" s="114"/>
      <c r="K55" s="108"/>
      <c r="L55" s="115"/>
      <c r="M55" s="109"/>
      <c r="N55" s="109"/>
      <c r="O55" s="109"/>
      <c r="P55" s="109"/>
      <c r="Q55" s="109"/>
      <c r="R55" s="109"/>
      <c r="S55" s="109"/>
      <c r="T55" s="109"/>
      <c r="U55" s="109"/>
      <c r="V55" s="109"/>
      <c r="W55" s="109"/>
      <c r="X55" s="109"/>
      <c r="Y55" s="109"/>
      <c r="Z55" s="109"/>
      <c r="AA55" s="109"/>
      <c r="AB55" s="109"/>
      <c r="AC55" s="109"/>
    </row>
    <row r="56" spans="1:29" s="105" customFormat="1" x14ac:dyDescent="0.2">
      <c r="A56" s="107"/>
      <c r="B56" s="107"/>
      <c r="D56" s="109"/>
      <c r="E56" s="179"/>
      <c r="F56" s="179"/>
      <c r="G56" s="117"/>
      <c r="H56" s="109"/>
      <c r="I56" s="112"/>
      <c r="J56" s="114"/>
      <c r="K56" s="108"/>
      <c r="L56" s="115"/>
      <c r="M56" s="109"/>
      <c r="N56" s="109"/>
      <c r="O56" s="109"/>
      <c r="P56" s="109"/>
      <c r="Q56" s="109"/>
      <c r="R56" s="109"/>
      <c r="S56" s="109"/>
      <c r="T56" s="109"/>
      <c r="U56" s="109"/>
      <c r="V56" s="109"/>
      <c r="W56" s="109"/>
      <c r="X56" s="109"/>
      <c r="Y56" s="109"/>
      <c r="Z56" s="109"/>
      <c r="AA56" s="109"/>
      <c r="AB56" s="109"/>
      <c r="AC56" s="109"/>
    </row>
    <row r="57" spans="1:29" s="105" customFormat="1" x14ac:dyDescent="0.2">
      <c r="A57" s="107"/>
      <c r="B57" s="107"/>
      <c r="D57" s="109"/>
      <c r="E57" s="179"/>
      <c r="F57" s="179"/>
      <c r="G57" s="117"/>
      <c r="H57" s="109"/>
      <c r="I57" s="112"/>
      <c r="J57" s="114"/>
      <c r="K57" s="108"/>
      <c r="L57" s="115"/>
      <c r="M57" s="109"/>
      <c r="N57" s="109"/>
      <c r="O57" s="109"/>
      <c r="P57" s="109"/>
      <c r="Q57" s="109"/>
      <c r="R57" s="109"/>
      <c r="S57" s="109"/>
      <c r="T57" s="109"/>
      <c r="U57" s="109"/>
      <c r="V57" s="109"/>
      <c r="W57" s="109"/>
      <c r="X57" s="109"/>
      <c r="Y57" s="109"/>
      <c r="Z57" s="109"/>
      <c r="AA57" s="109"/>
      <c r="AB57" s="109"/>
      <c r="AC57" s="109"/>
    </row>
    <row r="58" spans="1:29" s="105" customFormat="1" x14ac:dyDescent="0.2">
      <c r="A58" s="107"/>
      <c r="B58" s="107"/>
      <c r="D58" s="109"/>
      <c r="E58" s="179"/>
      <c r="F58" s="179"/>
      <c r="G58" s="117"/>
      <c r="H58" s="109"/>
      <c r="I58" s="112"/>
      <c r="J58" s="114"/>
      <c r="K58" s="108"/>
      <c r="L58" s="115"/>
      <c r="M58" s="109"/>
      <c r="N58" s="109"/>
      <c r="O58" s="109"/>
      <c r="P58" s="109"/>
      <c r="Q58" s="109"/>
      <c r="R58" s="109"/>
      <c r="S58" s="109"/>
      <c r="T58" s="109"/>
      <c r="U58" s="109"/>
      <c r="V58" s="109"/>
      <c r="W58" s="109"/>
      <c r="X58" s="109"/>
      <c r="Y58" s="109"/>
      <c r="Z58" s="109"/>
      <c r="AA58" s="109"/>
      <c r="AB58" s="109"/>
      <c r="AC58" s="109"/>
    </row>
    <row r="59" spans="1:29" s="105" customFormat="1" x14ac:dyDescent="0.2">
      <c r="A59" s="107"/>
      <c r="B59" s="107"/>
      <c r="D59" s="109"/>
      <c r="E59" s="179"/>
      <c r="F59" s="179"/>
      <c r="G59" s="117"/>
      <c r="H59" s="109"/>
      <c r="I59" s="112"/>
      <c r="J59" s="114"/>
      <c r="K59" s="108"/>
      <c r="L59" s="115"/>
      <c r="M59" s="109"/>
      <c r="N59" s="109"/>
      <c r="O59" s="109"/>
      <c r="P59" s="109"/>
      <c r="Q59" s="109"/>
      <c r="R59" s="109"/>
      <c r="S59" s="109"/>
      <c r="T59" s="109"/>
      <c r="U59" s="109"/>
      <c r="V59" s="109"/>
      <c r="W59" s="109"/>
      <c r="X59" s="109"/>
      <c r="Y59" s="109"/>
      <c r="Z59" s="109"/>
      <c r="AA59" s="109"/>
      <c r="AB59" s="109"/>
      <c r="AC59" s="109"/>
    </row>
    <row r="60" spans="1:29" s="105" customFormat="1" x14ac:dyDescent="0.2">
      <c r="A60" s="107"/>
      <c r="B60" s="107"/>
      <c r="D60" s="109"/>
      <c r="E60" s="179"/>
      <c r="F60" s="179"/>
      <c r="G60" s="117"/>
      <c r="H60" s="109"/>
      <c r="I60" s="112"/>
      <c r="J60" s="114"/>
      <c r="K60" s="108"/>
      <c r="L60" s="115"/>
      <c r="M60" s="109"/>
      <c r="N60" s="109"/>
      <c r="O60" s="109"/>
      <c r="P60" s="109"/>
      <c r="Q60" s="109"/>
      <c r="R60" s="109"/>
      <c r="S60" s="109"/>
      <c r="T60" s="109"/>
      <c r="U60" s="109"/>
      <c r="V60" s="109"/>
      <c r="W60" s="109"/>
      <c r="X60" s="109"/>
      <c r="Y60" s="109"/>
      <c r="Z60" s="109"/>
      <c r="AA60" s="109"/>
      <c r="AB60" s="109"/>
      <c r="AC60" s="109"/>
    </row>
    <row r="61" spans="1:29" s="105" customFormat="1" x14ac:dyDescent="0.2">
      <c r="A61" s="107"/>
      <c r="B61" s="107"/>
      <c r="D61" s="109"/>
      <c r="E61" s="179"/>
      <c r="F61" s="179"/>
      <c r="G61" s="117"/>
      <c r="H61" s="109"/>
      <c r="I61" s="112"/>
      <c r="J61" s="114"/>
      <c r="K61" s="108"/>
      <c r="L61" s="115"/>
      <c r="M61" s="109"/>
      <c r="N61" s="109"/>
      <c r="O61" s="109"/>
      <c r="P61" s="109"/>
      <c r="Q61" s="109"/>
      <c r="R61" s="109"/>
      <c r="S61" s="109"/>
      <c r="T61" s="109"/>
      <c r="U61" s="109"/>
      <c r="V61" s="109"/>
      <c r="W61" s="109"/>
      <c r="X61" s="109"/>
      <c r="Y61" s="109"/>
      <c r="Z61" s="109"/>
      <c r="AA61" s="109"/>
      <c r="AB61" s="109"/>
      <c r="AC61" s="109"/>
    </row>
    <row r="62" spans="1:29" s="105" customFormat="1" x14ac:dyDescent="0.2">
      <c r="A62" s="107"/>
      <c r="B62" s="107"/>
      <c r="D62" s="109"/>
      <c r="E62" s="179"/>
      <c r="F62" s="179"/>
      <c r="G62" s="117"/>
      <c r="H62" s="109"/>
      <c r="I62" s="112"/>
      <c r="J62" s="114"/>
      <c r="K62" s="108"/>
      <c r="L62" s="115"/>
      <c r="M62" s="109"/>
      <c r="N62" s="109"/>
      <c r="O62" s="109"/>
      <c r="P62" s="109"/>
      <c r="Q62" s="109"/>
      <c r="R62" s="109"/>
      <c r="S62" s="109"/>
      <c r="T62" s="109"/>
      <c r="U62" s="109"/>
      <c r="V62" s="109"/>
      <c r="W62" s="109"/>
      <c r="X62" s="109"/>
      <c r="Y62" s="109"/>
      <c r="Z62" s="109"/>
      <c r="AA62" s="109"/>
      <c r="AB62" s="109"/>
      <c r="AC62" s="109"/>
    </row>
    <row r="63" spans="1:29" s="105" customFormat="1" x14ac:dyDescent="0.2">
      <c r="A63" s="107"/>
      <c r="B63" s="107"/>
      <c r="D63" s="109"/>
      <c r="E63" s="179"/>
      <c r="F63" s="179"/>
      <c r="G63" s="117"/>
      <c r="H63" s="109"/>
      <c r="I63" s="112"/>
      <c r="J63" s="114"/>
      <c r="K63" s="108"/>
      <c r="L63" s="115"/>
      <c r="M63" s="109"/>
      <c r="N63" s="109"/>
      <c r="O63" s="109"/>
      <c r="P63" s="109"/>
      <c r="Q63" s="109"/>
      <c r="R63" s="109"/>
      <c r="S63" s="109"/>
      <c r="T63" s="109"/>
      <c r="U63" s="109"/>
      <c r="V63" s="109"/>
      <c r="W63" s="109"/>
      <c r="X63" s="109"/>
      <c r="Y63" s="109"/>
      <c r="Z63" s="109"/>
      <c r="AA63" s="109"/>
      <c r="AB63" s="109"/>
      <c r="AC63" s="109"/>
    </row>
    <row r="64" spans="1:29" s="105" customFormat="1" x14ac:dyDescent="0.2">
      <c r="A64" s="107"/>
      <c r="B64" s="107"/>
      <c r="D64" s="109"/>
      <c r="E64" s="179"/>
      <c r="F64" s="179"/>
      <c r="G64" s="117"/>
      <c r="H64" s="109"/>
      <c r="I64" s="112"/>
      <c r="J64" s="114"/>
      <c r="K64" s="108"/>
      <c r="L64" s="115"/>
      <c r="M64" s="109"/>
      <c r="N64" s="109"/>
      <c r="O64" s="109"/>
      <c r="P64" s="109"/>
      <c r="Q64" s="109"/>
      <c r="R64" s="109"/>
      <c r="S64" s="109"/>
      <c r="T64" s="109"/>
      <c r="U64" s="109"/>
      <c r="V64" s="109"/>
      <c r="W64" s="109"/>
      <c r="X64" s="109"/>
      <c r="Y64" s="109"/>
      <c r="Z64" s="109"/>
      <c r="AA64" s="109"/>
      <c r="AB64" s="109"/>
      <c r="AC64" s="109"/>
    </row>
    <row r="65" spans="1:29" s="105" customFormat="1" x14ac:dyDescent="0.2">
      <c r="A65" s="107"/>
      <c r="B65" s="107"/>
      <c r="D65" s="109"/>
      <c r="E65" s="179"/>
      <c r="F65" s="179"/>
      <c r="G65" s="117"/>
      <c r="H65" s="109"/>
      <c r="I65" s="112"/>
      <c r="J65" s="114"/>
      <c r="K65" s="108"/>
      <c r="L65" s="115"/>
      <c r="M65" s="109"/>
      <c r="N65" s="109"/>
      <c r="O65" s="109"/>
      <c r="P65" s="109"/>
      <c r="Q65" s="109"/>
      <c r="R65" s="109"/>
      <c r="S65" s="109"/>
      <c r="T65" s="109"/>
      <c r="U65" s="109"/>
      <c r="V65" s="109"/>
      <c r="W65" s="109"/>
      <c r="X65" s="109"/>
      <c r="Y65" s="109"/>
      <c r="Z65" s="109"/>
      <c r="AA65" s="109"/>
      <c r="AB65" s="109"/>
      <c r="AC65" s="109"/>
    </row>
    <row r="66" spans="1:29" s="105" customFormat="1" x14ac:dyDescent="0.2">
      <c r="A66" s="107"/>
      <c r="B66" s="107"/>
      <c r="D66" s="109"/>
      <c r="E66" s="179"/>
      <c r="F66" s="179"/>
      <c r="G66" s="117"/>
      <c r="H66" s="109"/>
      <c r="I66" s="112"/>
      <c r="J66" s="114"/>
      <c r="K66" s="108"/>
      <c r="L66" s="115"/>
      <c r="M66" s="109"/>
      <c r="N66" s="109"/>
      <c r="O66" s="109"/>
      <c r="P66" s="109"/>
      <c r="Q66" s="109"/>
      <c r="R66" s="109"/>
      <c r="S66" s="109"/>
      <c r="T66" s="109"/>
      <c r="U66" s="109"/>
      <c r="V66" s="109"/>
      <c r="W66" s="109"/>
      <c r="X66" s="109"/>
      <c r="Y66" s="109"/>
      <c r="Z66" s="109"/>
      <c r="AA66" s="109"/>
      <c r="AB66" s="109"/>
      <c r="AC66" s="109"/>
    </row>
    <row r="67" spans="1:29" s="105" customFormat="1" x14ac:dyDescent="0.2">
      <c r="A67" s="107"/>
      <c r="B67" s="107"/>
      <c r="D67" s="109"/>
      <c r="E67" s="179"/>
      <c r="F67" s="179"/>
      <c r="G67" s="117"/>
      <c r="H67" s="109"/>
      <c r="I67" s="112"/>
      <c r="J67" s="114"/>
      <c r="K67" s="108"/>
      <c r="L67" s="115"/>
      <c r="M67" s="109"/>
      <c r="N67" s="109"/>
      <c r="O67" s="109"/>
      <c r="P67" s="109"/>
      <c r="Q67" s="109"/>
      <c r="R67" s="109"/>
      <c r="S67" s="109"/>
      <c r="T67" s="109"/>
      <c r="U67" s="109"/>
      <c r="V67" s="109"/>
      <c r="W67" s="109"/>
      <c r="X67" s="109"/>
      <c r="Y67" s="109"/>
      <c r="Z67" s="109"/>
      <c r="AA67" s="109"/>
      <c r="AB67" s="109"/>
      <c r="AC67" s="109"/>
    </row>
    <row r="68" spans="1:29" s="105" customFormat="1" x14ac:dyDescent="0.2">
      <c r="A68" s="107"/>
      <c r="B68" s="107"/>
      <c r="D68" s="109"/>
      <c r="E68" s="179"/>
      <c r="F68" s="179"/>
      <c r="G68" s="117"/>
      <c r="H68" s="109"/>
      <c r="I68" s="112"/>
      <c r="J68" s="114"/>
      <c r="K68" s="108"/>
      <c r="L68" s="115"/>
      <c r="M68" s="109"/>
      <c r="N68" s="109"/>
      <c r="O68" s="109"/>
      <c r="P68" s="109"/>
      <c r="Q68" s="109"/>
      <c r="R68" s="109"/>
      <c r="S68" s="109"/>
      <c r="T68" s="109"/>
      <c r="U68" s="109"/>
      <c r="V68" s="109"/>
      <c r="W68" s="109"/>
      <c r="X68" s="109"/>
      <c r="Y68" s="109"/>
      <c r="Z68" s="109"/>
      <c r="AA68" s="109"/>
      <c r="AB68" s="109"/>
      <c r="AC68" s="109"/>
    </row>
    <row r="69" spans="1:29" s="105" customFormat="1" x14ac:dyDescent="0.2">
      <c r="A69" s="107"/>
      <c r="B69" s="107"/>
      <c r="D69" s="109"/>
      <c r="E69" s="179"/>
      <c r="F69" s="179"/>
      <c r="G69" s="117"/>
      <c r="H69" s="109"/>
      <c r="I69" s="112"/>
      <c r="J69" s="114"/>
      <c r="K69" s="108"/>
      <c r="L69" s="115"/>
      <c r="M69" s="109"/>
      <c r="N69" s="109"/>
      <c r="O69" s="109"/>
      <c r="P69" s="109"/>
      <c r="Q69" s="109"/>
      <c r="R69" s="109"/>
      <c r="S69" s="109"/>
      <c r="T69" s="109"/>
      <c r="U69" s="109"/>
      <c r="V69" s="109"/>
      <c r="W69" s="109"/>
      <c r="X69" s="109"/>
      <c r="Y69" s="109"/>
      <c r="Z69" s="109"/>
      <c r="AA69" s="109"/>
      <c r="AB69" s="109"/>
      <c r="AC69" s="109"/>
    </row>
    <row r="70" spans="1:29" s="105" customFormat="1" x14ac:dyDescent="0.2">
      <c r="A70" s="107"/>
      <c r="B70" s="107"/>
      <c r="D70" s="109"/>
      <c r="E70" s="179"/>
      <c r="F70" s="179"/>
      <c r="G70" s="117"/>
      <c r="H70" s="109"/>
      <c r="I70" s="112"/>
      <c r="J70" s="114"/>
      <c r="K70" s="108"/>
      <c r="L70" s="115"/>
      <c r="M70" s="109"/>
      <c r="N70" s="109"/>
      <c r="O70" s="109"/>
      <c r="P70" s="109"/>
      <c r="Q70" s="109"/>
      <c r="R70" s="109"/>
      <c r="S70" s="109"/>
      <c r="T70" s="109"/>
      <c r="U70" s="109"/>
      <c r="V70" s="109"/>
      <c r="W70" s="109"/>
      <c r="X70" s="109"/>
      <c r="Y70" s="109"/>
      <c r="Z70" s="109"/>
      <c r="AA70" s="109"/>
      <c r="AB70" s="109"/>
      <c r="AC70" s="109"/>
    </row>
    <row r="71" spans="1:29" s="105" customFormat="1" x14ac:dyDescent="0.2">
      <c r="A71" s="107"/>
      <c r="B71" s="107"/>
      <c r="D71" s="109"/>
      <c r="E71" s="179"/>
      <c r="F71" s="179"/>
      <c r="G71" s="117"/>
      <c r="H71" s="109"/>
      <c r="I71" s="112"/>
      <c r="J71" s="114"/>
      <c r="K71" s="108"/>
      <c r="L71" s="115"/>
      <c r="M71" s="109"/>
      <c r="N71" s="109"/>
      <c r="O71" s="109"/>
      <c r="P71" s="109"/>
      <c r="Q71" s="109"/>
      <c r="R71" s="109"/>
      <c r="S71" s="109"/>
      <c r="T71" s="109"/>
      <c r="U71" s="109"/>
      <c r="V71" s="109"/>
      <c r="W71" s="109"/>
      <c r="X71" s="109"/>
      <c r="Y71" s="109"/>
      <c r="Z71" s="109"/>
      <c r="AA71" s="109"/>
      <c r="AB71" s="109"/>
      <c r="AC71" s="109"/>
    </row>
    <row r="72" spans="1:29" s="105" customFormat="1" x14ac:dyDescent="0.2">
      <c r="A72" s="107"/>
      <c r="B72" s="107"/>
      <c r="D72" s="109"/>
      <c r="E72" s="179"/>
      <c r="F72" s="179"/>
      <c r="G72" s="117"/>
      <c r="H72" s="109"/>
      <c r="I72" s="112"/>
      <c r="J72" s="114"/>
      <c r="K72" s="108"/>
      <c r="L72" s="115"/>
      <c r="M72" s="109"/>
      <c r="N72" s="109"/>
      <c r="O72" s="109"/>
      <c r="P72" s="109"/>
      <c r="Q72" s="109"/>
      <c r="R72" s="109"/>
      <c r="S72" s="109"/>
      <c r="T72" s="109"/>
      <c r="U72" s="109"/>
      <c r="V72" s="109"/>
      <c r="W72" s="109"/>
      <c r="X72" s="109"/>
      <c r="Y72" s="109"/>
      <c r="Z72" s="109"/>
      <c r="AA72" s="109"/>
      <c r="AB72" s="109"/>
      <c r="AC72" s="109"/>
    </row>
    <row r="73" spans="1:29" s="105" customFormat="1" x14ac:dyDescent="0.2">
      <c r="A73" s="107"/>
      <c r="B73" s="107"/>
      <c r="D73" s="109"/>
      <c r="E73" s="179"/>
      <c r="F73" s="179"/>
      <c r="G73" s="117"/>
      <c r="H73" s="109"/>
      <c r="I73" s="112"/>
      <c r="J73" s="114"/>
      <c r="K73" s="108"/>
      <c r="L73" s="115"/>
      <c r="M73" s="109"/>
      <c r="N73" s="109"/>
      <c r="O73" s="109"/>
      <c r="P73" s="109"/>
      <c r="Q73" s="109"/>
      <c r="R73" s="109"/>
      <c r="S73" s="109"/>
      <c r="T73" s="109"/>
      <c r="U73" s="109"/>
      <c r="V73" s="109"/>
      <c r="W73" s="109"/>
      <c r="X73" s="109"/>
      <c r="Y73" s="109"/>
      <c r="Z73" s="109"/>
      <c r="AA73" s="109"/>
      <c r="AB73" s="109"/>
      <c r="AC73" s="109"/>
    </row>
  </sheetData>
  <dataValidations count="1">
    <dataValidation type="list" allowBlank="1" showInputMessage="1" showErrorMessage="1" sqref="M2:M82" xr:uid="{36D51318-319A-4E33-905D-5679E0610560}">
      <formula1>references</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FAD9F-A74A-4F34-B927-D2E0290B5B23}">
  <sheetPr codeName="Sheet8">
    <tabColor rgb="FF660066"/>
  </sheetPr>
  <dimension ref="A1:J39"/>
  <sheetViews>
    <sheetView zoomScale="85" zoomScaleNormal="85" workbookViewId="0">
      <selection activeCell="I39" sqref="C3:I39"/>
    </sheetView>
  </sheetViews>
  <sheetFormatPr defaultColWidth="9.140625" defaultRowHeight="12.75" x14ac:dyDescent="0.2"/>
  <cols>
    <col min="1" max="2" width="9.140625" style="4"/>
    <col min="3" max="3" width="30.7109375" style="6" customWidth="1"/>
    <col min="4" max="4" width="8.7109375" style="5" customWidth="1"/>
    <col min="5" max="5" width="13" style="5" customWidth="1"/>
    <col min="6" max="6" width="19"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419" t="s">
        <v>23</v>
      </c>
      <c r="B1" s="419"/>
      <c r="D1" s="10"/>
      <c r="E1" s="10"/>
      <c r="F1" s="10"/>
      <c r="G1" s="11"/>
      <c r="H1" s="10"/>
      <c r="I1" s="7"/>
    </row>
    <row r="2" spans="1:10" s="6" customFormat="1" x14ac:dyDescent="0.2">
      <c r="A2" s="3" t="s">
        <v>2</v>
      </c>
      <c r="B2" s="3" t="s">
        <v>3</v>
      </c>
      <c r="C2" s="6" t="s">
        <v>21</v>
      </c>
      <c r="D2" s="10" t="s">
        <v>5</v>
      </c>
      <c r="E2" s="10" t="s">
        <v>13</v>
      </c>
      <c r="F2" s="10" t="s">
        <v>14</v>
      </c>
      <c r="G2" s="10" t="s">
        <v>6</v>
      </c>
      <c r="H2" s="10" t="s">
        <v>55</v>
      </c>
      <c r="I2" s="7" t="s">
        <v>22</v>
      </c>
      <c r="J2" s="10"/>
    </row>
    <row r="3" spans="1:10" x14ac:dyDescent="0.2">
      <c r="A3" s="83">
        <v>25</v>
      </c>
      <c r="B3" s="83"/>
      <c r="C3" s="6" t="s">
        <v>701</v>
      </c>
      <c r="D3" s="5" t="s">
        <v>132</v>
      </c>
      <c r="E3" s="5" t="s">
        <v>9</v>
      </c>
      <c r="F3" s="5" t="s">
        <v>295</v>
      </c>
      <c r="G3" s="12" t="s">
        <v>64</v>
      </c>
      <c r="H3" s="5" t="s">
        <v>657</v>
      </c>
      <c r="I3" s="2" t="s">
        <v>296</v>
      </c>
    </row>
    <row r="4" spans="1:10" x14ac:dyDescent="0.2">
      <c r="A4" s="83">
        <v>40</v>
      </c>
      <c r="B4" s="83"/>
      <c r="C4" s="6" t="s">
        <v>655</v>
      </c>
      <c r="D4" s="5" t="s">
        <v>132</v>
      </c>
      <c r="E4" s="5" t="s">
        <v>297</v>
      </c>
      <c r="F4" s="5" t="s">
        <v>298</v>
      </c>
      <c r="G4" s="12" t="s">
        <v>64</v>
      </c>
      <c r="H4" s="5" t="s">
        <v>656</v>
      </c>
      <c r="I4" s="2" t="s">
        <v>299</v>
      </c>
    </row>
    <row r="5" spans="1:10" x14ac:dyDescent="0.2">
      <c r="A5" s="83">
        <v>5</v>
      </c>
      <c r="B5" s="83"/>
      <c r="C5" s="6" t="s">
        <v>300</v>
      </c>
      <c r="D5" s="5" t="s">
        <v>62</v>
      </c>
      <c r="E5" s="5" t="s">
        <v>98</v>
      </c>
      <c r="F5" s="5" t="s">
        <v>64</v>
      </c>
      <c r="G5" s="12" t="s">
        <v>700</v>
      </c>
      <c r="H5" s="5" t="s">
        <v>528</v>
      </c>
      <c r="I5" s="2" t="s">
        <v>64</v>
      </c>
    </row>
    <row r="6" spans="1:10" x14ac:dyDescent="0.2">
      <c r="A6" s="83">
        <v>10</v>
      </c>
      <c r="B6" s="83"/>
      <c r="C6" s="6" t="s">
        <v>27</v>
      </c>
      <c r="D6" s="5" t="s">
        <v>62</v>
      </c>
      <c r="E6" s="5" t="s">
        <v>67</v>
      </c>
      <c r="F6" s="5" t="s">
        <v>64</v>
      </c>
      <c r="G6" s="12" t="s">
        <v>57</v>
      </c>
      <c r="H6" s="5" t="s">
        <v>64</v>
      </c>
      <c r="I6" s="2" t="s">
        <v>64</v>
      </c>
    </row>
    <row r="7" spans="1:10" x14ac:dyDescent="0.2">
      <c r="A7" s="83">
        <v>6</v>
      </c>
      <c r="B7" s="83"/>
      <c r="C7" s="6" t="s">
        <v>29</v>
      </c>
      <c r="D7" s="5" t="s">
        <v>24</v>
      </c>
      <c r="E7" s="5" t="s">
        <v>63</v>
      </c>
      <c r="F7" s="5" t="s">
        <v>64</v>
      </c>
      <c r="G7" s="12" t="s">
        <v>64</v>
      </c>
      <c r="H7" s="5" t="s">
        <v>64</v>
      </c>
      <c r="I7" s="2" t="s">
        <v>65</v>
      </c>
    </row>
    <row r="8" spans="1:10" x14ac:dyDescent="0.2">
      <c r="A8" s="83">
        <v>5</v>
      </c>
      <c r="B8" s="83"/>
      <c r="C8" s="6" t="s">
        <v>153</v>
      </c>
      <c r="D8" s="5" t="s">
        <v>62</v>
      </c>
      <c r="E8" s="5" t="s">
        <v>177</v>
      </c>
      <c r="F8" s="5" t="s">
        <v>76</v>
      </c>
      <c r="G8" s="12" t="s">
        <v>57</v>
      </c>
      <c r="H8" s="5" t="s">
        <v>64</v>
      </c>
      <c r="I8" s="2" t="s">
        <v>178</v>
      </c>
    </row>
    <row r="9" spans="1:10" x14ac:dyDescent="0.2">
      <c r="A9" s="83">
        <v>15</v>
      </c>
      <c r="B9" s="83"/>
      <c r="C9" s="6" t="s">
        <v>277</v>
      </c>
      <c r="D9" s="5" t="s">
        <v>260</v>
      </c>
      <c r="E9" s="5" t="s">
        <v>177</v>
      </c>
      <c r="F9" s="5" t="s">
        <v>281</v>
      </c>
      <c r="G9" s="12" t="s">
        <v>64</v>
      </c>
      <c r="H9" s="5" t="s">
        <v>64</v>
      </c>
      <c r="I9" s="2" t="s">
        <v>280</v>
      </c>
    </row>
    <row r="10" spans="1:10" x14ac:dyDescent="0.2">
      <c r="A10" s="83">
        <v>30</v>
      </c>
      <c r="B10" s="83"/>
      <c r="C10" s="6" t="s">
        <v>650</v>
      </c>
      <c r="D10" s="5" t="s">
        <v>62</v>
      </c>
      <c r="E10" s="5" t="s">
        <v>73</v>
      </c>
      <c r="F10" s="5" t="s">
        <v>218</v>
      </c>
      <c r="G10" s="12" t="s">
        <v>282</v>
      </c>
      <c r="H10" s="5" t="s">
        <v>64</v>
      </c>
      <c r="I10" s="2" t="s">
        <v>283</v>
      </c>
    </row>
    <row r="11" spans="1:10" x14ac:dyDescent="0.2">
      <c r="A11" s="83">
        <v>20</v>
      </c>
      <c r="B11" s="83"/>
      <c r="C11" s="6" t="s">
        <v>651</v>
      </c>
      <c r="D11" s="5" t="s">
        <v>62</v>
      </c>
      <c r="E11" s="5" t="s">
        <v>86</v>
      </c>
      <c r="F11" s="5" t="s">
        <v>714</v>
      </c>
      <c r="G11" s="12" t="s">
        <v>284</v>
      </c>
      <c r="H11" s="5" t="s">
        <v>64</v>
      </c>
      <c r="I11" s="1" t="s">
        <v>285</v>
      </c>
    </row>
    <row r="12" spans="1:10" x14ac:dyDescent="0.2">
      <c r="A12" s="83">
        <v>10</v>
      </c>
      <c r="B12" s="83"/>
      <c r="C12" s="6" t="s">
        <v>32</v>
      </c>
      <c r="D12" s="5" t="s">
        <v>72</v>
      </c>
      <c r="E12" s="5" t="s">
        <v>73</v>
      </c>
      <c r="F12" s="5" t="s">
        <v>76</v>
      </c>
      <c r="G12" s="12" t="s">
        <v>78</v>
      </c>
      <c r="H12" s="5" t="s">
        <v>64</v>
      </c>
      <c r="I12" s="1" t="s">
        <v>77</v>
      </c>
    </row>
    <row r="13" spans="1:10" x14ac:dyDescent="0.2">
      <c r="A13" s="83">
        <v>15</v>
      </c>
      <c r="B13" s="83"/>
      <c r="C13" s="6" t="s">
        <v>278</v>
      </c>
      <c r="D13" s="5" t="s">
        <v>72</v>
      </c>
      <c r="E13" s="5" t="s">
        <v>73</v>
      </c>
      <c r="F13" s="5" t="s">
        <v>292</v>
      </c>
      <c r="G13" s="12" t="s">
        <v>70</v>
      </c>
      <c r="H13" s="5" t="s">
        <v>293</v>
      </c>
      <c r="I13" s="1" t="s">
        <v>294</v>
      </c>
    </row>
    <row r="14" spans="1:10" x14ac:dyDescent="0.2">
      <c r="A14" s="83">
        <v>50</v>
      </c>
      <c r="B14" s="83"/>
      <c r="C14" s="6" t="s">
        <v>654</v>
      </c>
      <c r="D14" s="5" t="s">
        <v>62</v>
      </c>
      <c r="E14" s="5" t="s">
        <v>177</v>
      </c>
      <c r="F14" s="5" t="s">
        <v>286</v>
      </c>
      <c r="G14" s="12" t="s">
        <v>94</v>
      </c>
      <c r="H14" s="5" t="s">
        <v>58</v>
      </c>
      <c r="I14" s="1" t="s">
        <v>287</v>
      </c>
    </row>
    <row r="15" spans="1:10" x14ac:dyDescent="0.2">
      <c r="A15" s="83">
        <v>0</v>
      </c>
      <c r="B15" s="83"/>
      <c r="C15" s="6" t="s">
        <v>104</v>
      </c>
      <c r="D15" s="5" t="s">
        <v>105</v>
      </c>
      <c r="E15" s="5" t="s">
        <v>9</v>
      </c>
      <c r="F15" s="5" t="s">
        <v>106</v>
      </c>
      <c r="G15" s="12" t="s">
        <v>64</v>
      </c>
      <c r="H15" s="5" t="s">
        <v>64</v>
      </c>
      <c r="I15" s="2" t="s">
        <v>107</v>
      </c>
    </row>
    <row r="16" spans="1:10" x14ac:dyDescent="0.2">
      <c r="A16" s="83">
        <v>1</v>
      </c>
      <c r="B16" s="83"/>
      <c r="C16" s="6" t="s">
        <v>37</v>
      </c>
      <c r="D16" s="5" t="s">
        <v>24</v>
      </c>
      <c r="E16" s="5" t="s">
        <v>9</v>
      </c>
      <c r="F16" s="5" t="s">
        <v>108</v>
      </c>
      <c r="G16" s="12" t="s">
        <v>64</v>
      </c>
      <c r="H16" s="5" t="s">
        <v>64</v>
      </c>
      <c r="I16" s="2" t="s">
        <v>109</v>
      </c>
    </row>
    <row r="17" spans="1:9" x14ac:dyDescent="0.2">
      <c r="A17" s="83">
        <v>2</v>
      </c>
      <c r="B17" s="83"/>
      <c r="C17" s="6" t="s">
        <v>38</v>
      </c>
      <c r="D17" s="5" t="s">
        <v>62</v>
      </c>
      <c r="E17" s="5" t="s">
        <v>9</v>
      </c>
      <c r="F17" s="5" t="s">
        <v>64</v>
      </c>
      <c r="G17" s="12" t="s">
        <v>110</v>
      </c>
      <c r="H17" s="5" t="s">
        <v>64</v>
      </c>
      <c r="I17" s="2" t="s">
        <v>119</v>
      </c>
    </row>
    <row r="18" spans="1:9" x14ac:dyDescent="0.2">
      <c r="A18" s="83">
        <v>3</v>
      </c>
      <c r="B18" s="83"/>
      <c r="C18" s="6" t="s">
        <v>39</v>
      </c>
      <c r="D18" s="5" t="s">
        <v>24</v>
      </c>
      <c r="E18" s="5" t="s">
        <v>9</v>
      </c>
      <c r="F18" s="5" t="s">
        <v>64</v>
      </c>
      <c r="G18" s="12" t="s">
        <v>64</v>
      </c>
      <c r="H18" s="5" t="s">
        <v>64</v>
      </c>
      <c r="I18" s="2" t="s">
        <v>64</v>
      </c>
    </row>
    <row r="19" spans="1:9" x14ac:dyDescent="0.2">
      <c r="A19" s="83">
        <v>4</v>
      </c>
      <c r="B19" s="83"/>
      <c r="C19" s="6" t="s">
        <v>40</v>
      </c>
      <c r="D19" s="5" t="s">
        <v>24</v>
      </c>
      <c r="E19" s="5" t="s">
        <v>9</v>
      </c>
      <c r="F19" s="5" t="s">
        <v>64</v>
      </c>
      <c r="G19" s="12" t="s">
        <v>112</v>
      </c>
      <c r="H19" s="5" t="s">
        <v>64</v>
      </c>
      <c r="I19" s="2" t="s">
        <v>64</v>
      </c>
    </row>
    <row r="20" spans="1:9" x14ac:dyDescent="0.2">
      <c r="A20" s="83">
        <v>7</v>
      </c>
      <c r="B20" s="83"/>
      <c r="C20" s="6" t="s">
        <v>41</v>
      </c>
      <c r="D20" s="5" t="s">
        <v>62</v>
      </c>
      <c r="E20" s="5" t="s">
        <v>9</v>
      </c>
      <c r="F20" s="5" t="s">
        <v>113</v>
      </c>
      <c r="G20" s="12" t="s">
        <v>110</v>
      </c>
      <c r="H20" s="5" t="s">
        <v>699</v>
      </c>
      <c r="I20" s="2" t="s">
        <v>118</v>
      </c>
    </row>
    <row r="21" spans="1:9" x14ac:dyDescent="0.2">
      <c r="A21" s="83">
        <v>10</v>
      </c>
      <c r="B21" s="83"/>
      <c r="C21" s="6" t="s">
        <v>42</v>
      </c>
      <c r="D21" s="5" t="s">
        <v>62</v>
      </c>
      <c r="E21" s="5" t="s">
        <v>9</v>
      </c>
      <c r="F21" s="5" t="s">
        <v>114</v>
      </c>
      <c r="G21" s="12" t="s">
        <v>94</v>
      </c>
      <c r="H21" s="5" t="s">
        <v>64</v>
      </c>
      <c r="I21" s="1" t="s">
        <v>115</v>
      </c>
    </row>
    <row r="22" spans="1:9" x14ac:dyDescent="0.2">
      <c r="A22" s="83">
        <v>12</v>
      </c>
      <c r="B22" s="83"/>
      <c r="C22" s="6" t="s">
        <v>43</v>
      </c>
      <c r="D22" s="5" t="s">
        <v>62</v>
      </c>
      <c r="E22" s="5" t="s">
        <v>9</v>
      </c>
      <c r="F22" s="5" t="s">
        <v>116</v>
      </c>
      <c r="G22" s="12" t="s">
        <v>101</v>
      </c>
      <c r="H22" s="5" t="s">
        <v>64</v>
      </c>
      <c r="I22" s="2" t="s">
        <v>117</v>
      </c>
    </row>
    <row r="23" spans="1:9" x14ac:dyDescent="0.2">
      <c r="A23" s="83">
        <v>15</v>
      </c>
      <c r="B23" s="83"/>
      <c r="C23" s="6" t="s">
        <v>652</v>
      </c>
      <c r="D23" s="5" t="s">
        <v>24</v>
      </c>
      <c r="E23" s="5" t="s">
        <v>9</v>
      </c>
      <c r="F23" s="5" t="s">
        <v>288</v>
      </c>
      <c r="G23" s="12" t="s">
        <v>64</v>
      </c>
      <c r="H23" s="5" t="s">
        <v>203</v>
      </c>
      <c r="I23" s="2" t="s">
        <v>289</v>
      </c>
    </row>
    <row r="24" spans="1:9" x14ac:dyDescent="0.2">
      <c r="A24" s="83">
        <v>30</v>
      </c>
      <c r="B24" s="83"/>
      <c r="C24" s="6" t="s">
        <v>653</v>
      </c>
      <c r="D24" s="5" t="s">
        <v>62</v>
      </c>
      <c r="E24" s="5" t="s">
        <v>9</v>
      </c>
      <c r="F24" s="5" t="s">
        <v>429</v>
      </c>
      <c r="G24" s="12" t="s">
        <v>94</v>
      </c>
      <c r="H24" s="5" t="s">
        <v>203</v>
      </c>
      <c r="I24" s="2" t="s">
        <v>430</v>
      </c>
    </row>
    <row r="25" spans="1:9" x14ac:dyDescent="0.2">
      <c r="A25" s="83">
        <v>15</v>
      </c>
      <c r="B25" s="83"/>
      <c r="C25" s="6" t="s">
        <v>46</v>
      </c>
      <c r="D25" s="5" t="s">
        <v>125</v>
      </c>
      <c r="E25" s="5" t="s">
        <v>126</v>
      </c>
      <c r="F25" s="5" t="s">
        <v>124</v>
      </c>
      <c r="G25" s="12" t="s">
        <v>64</v>
      </c>
      <c r="H25" s="5" t="s">
        <v>64</v>
      </c>
      <c r="I25" s="2" t="s">
        <v>64</v>
      </c>
    </row>
    <row r="26" spans="1:9" x14ac:dyDescent="0.2">
      <c r="A26" s="83">
        <v>40</v>
      </c>
      <c r="B26" s="83"/>
      <c r="C26" s="6" t="s">
        <v>47</v>
      </c>
      <c r="D26" s="5" t="s">
        <v>125</v>
      </c>
      <c r="E26" s="5" t="s">
        <v>126</v>
      </c>
      <c r="F26" s="5" t="s">
        <v>127</v>
      </c>
      <c r="G26" s="12" t="s">
        <v>64</v>
      </c>
      <c r="H26" s="5" t="s">
        <v>64</v>
      </c>
      <c r="I26" s="2" t="s">
        <v>64</v>
      </c>
    </row>
    <row r="27" spans="1:9" x14ac:dyDescent="0.2">
      <c r="A27" s="83">
        <v>15</v>
      </c>
      <c r="B27" s="83"/>
      <c r="C27" s="6" t="s">
        <v>48</v>
      </c>
      <c r="D27" s="5" t="s">
        <v>24</v>
      </c>
      <c r="E27" s="5" t="s">
        <v>126</v>
      </c>
      <c r="F27" s="5" t="s">
        <v>124</v>
      </c>
      <c r="G27" s="12" t="s">
        <v>64</v>
      </c>
      <c r="H27" s="5" t="s">
        <v>64</v>
      </c>
      <c r="I27" s="2" t="s">
        <v>64</v>
      </c>
    </row>
    <row r="28" spans="1:9" x14ac:dyDescent="0.2">
      <c r="A28" s="83">
        <v>20</v>
      </c>
      <c r="B28" s="83"/>
      <c r="C28" s="6" t="s">
        <v>279</v>
      </c>
      <c r="D28" s="5" t="s">
        <v>24</v>
      </c>
      <c r="E28" s="5" t="s">
        <v>126</v>
      </c>
      <c r="F28" s="5" t="s">
        <v>291</v>
      </c>
      <c r="G28" s="12" t="s">
        <v>64</v>
      </c>
      <c r="H28" s="5" t="s">
        <v>203</v>
      </c>
      <c r="I28" s="1" t="s">
        <v>290</v>
      </c>
    </row>
    <row r="29" spans="1:9" x14ac:dyDescent="0.2">
      <c r="A29" s="83">
        <v>5</v>
      </c>
      <c r="B29" s="83"/>
      <c r="C29" s="6" t="s">
        <v>49</v>
      </c>
      <c r="D29" s="5" t="s">
        <v>140</v>
      </c>
      <c r="E29" s="5" t="s">
        <v>126</v>
      </c>
      <c r="F29" s="5" t="s">
        <v>128</v>
      </c>
      <c r="G29" s="12" t="s">
        <v>64</v>
      </c>
      <c r="H29" s="5" t="s">
        <v>64</v>
      </c>
      <c r="I29" s="2" t="s">
        <v>129</v>
      </c>
    </row>
    <row r="30" spans="1:9" x14ac:dyDescent="0.2">
      <c r="A30" s="83">
        <v>15</v>
      </c>
      <c r="B30" s="83"/>
      <c r="C30" s="6" t="s">
        <v>51</v>
      </c>
      <c r="D30" s="5" t="s">
        <v>132</v>
      </c>
      <c r="E30" s="5" t="s">
        <v>126</v>
      </c>
      <c r="F30" s="5" t="s">
        <v>150</v>
      </c>
      <c r="G30" s="12" t="s">
        <v>61</v>
      </c>
      <c r="H30" s="5" t="s">
        <v>64</v>
      </c>
      <c r="I30" s="2" t="s">
        <v>133</v>
      </c>
    </row>
    <row r="31" spans="1:9" x14ac:dyDescent="0.2">
      <c r="A31" s="83">
        <v>30</v>
      </c>
      <c r="B31" s="83"/>
      <c r="C31" s="6" t="s">
        <v>52</v>
      </c>
      <c r="D31" s="5" t="s">
        <v>132</v>
      </c>
      <c r="E31" s="5" t="s">
        <v>126</v>
      </c>
      <c r="F31" s="5" t="s">
        <v>134</v>
      </c>
      <c r="G31" s="12" t="s">
        <v>64</v>
      </c>
      <c r="H31" s="5" t="s">
        <v>203</v>
      </c>
      <c r="I31" s="2" t="s">
        <v>135</v>
      </c>
    </row>
    <row r="32" spans="1:9" x14ac:dyDescent="0.2">
      <c r="A32" s="83">
        <v>10</v>
      </c>
      <c r="B32" s="83"/>
      <c r="C32" s="6" t="s">
        <v>575</v>
      </c>
      <c r="D32" s="5" t="s">
        <v>24</v>
      </c>
      <c r="E32" s="5" t="s">
        <v>126</v>
      </c>
      <c r="F32" s="5" t="s">
        <v>142</v>
      </c>
      <c r="G32" s="12" t="s">
        <v>64</v>
      </c>
      <c r="H32" s="5" t="s">
        <v>64</v>
      </c>
      <c r="I32" s="2" t="s">
        <v>143</v>
      </c>
    </row>
    <row r="33" spans="1:9" x14ac:dyDescent="0.2">
      <c r="A33" s="83">
        <v>15</v>
      </c>
      <c r="B33" s="83"/>
      <c r="C33" s="6" t="s">
        <v>576</v>
      </c>
      <c r="D33" s="5" t="s">
        <v>24</v>
      </c>
      <c r="E33" s="5" t="s">
        <v>126</v>
      </c>
      <c r="F33" s="5" t="s">
        <v>144</v>
      </c>
      <c r="G33" s="12" t="s">
        <v>64</v>
      </c>
      <c r="H33" s="5" t="s">
        <v>64</v>
      </c>
      <c r="I33" s="2" t="s">
        <v>145</v>
      </c>
    </row>
    <row r="34" spans="1:9" x14ac:dyDescent="0.2">
      <c r="A34" s="83"/>
      <c r="B34" s="83">
        <v>2</v>
      </c>
      <c r="C34" s="6" t="s">
        <v>256</v>
      </c>
      <c r="D34" s="5" t="s">
        <v>132</v>
      </c>
      <c r="E34" s="5" t="s">
        <v>273</v>
      </c>
      <c r="F34" s="5" t="s">
        <v>274</v>
      </c>
      <c r="G34" s="12" t="s">
        <v>64</v>
      </c>
      <c r="H34" s="5" t="s">
        <v>64</v>
      </c>
      <c r="I34" s="2" t="s">
        <v>275</v>
      </c>
    </row>
    <row r="35" spans="1:9" x14ac:dyDescent="0.2">
      <c r="A35" s="83"/>
      <c r="B35" s="83">
        <v>2</v>
      </c>
      <c r="C35" s="6" t="s">
        <v>658</v>
      </c>
      <c r="D35" s="5" t="s">
        <v>132</v>
      </c>
      <c r="E35" s="5" t="s">
        <v>328</v>
      </c>
      <c r="F35" s="5" t="s">
        <v>303</v>
      </c>
      <c r="G35" s="12" t="s">
        <v>61</v>
      </c>
      <c r="H35" s="5" t="s">
        <v>64</v>
      </c>
      <c r="I35" s="2" t="s">
        <v>309</v>
      </c>
    </row>
    <row r="36" spans="1:9" x14ac:dyDescent="0.2">
      <c r="A36" s="83"/>
      <c r="B36" s="83">
        <v>5</v>
      </c>
      <c r="C36" s="6" t="s">
        <v>590</v>
      </c>
      <c r="D36" s="5" t="s">
        <v>319</v>
      </c>
      <c r="E36" s="5" t="s">
        <v>320</v>
      </c>
      <c r="F36" s="5" t="s">
        <v>327</v>
      </c>
      <c r="G36" s="12" t="s">
        <v>64</v>
      </c>
      <c r="H36" s="5" t="s">
        <v>58</v>
      </c>
      <c r="I36" s="1" t="s">
        <v>327</v>
      </c>
    </row>
    <row r="37" spans="1:9" x14ac:dyDescent="0.2">
      <c r="A37" s="83"/>
      <c r="B37" s="83">
        <v>6</v>
      </c>
      <c r="C37" s="6" t="s">
        <v>659</v>
      </c>
      <c r="D37" s="5" t="s">
        <v>62</v>
      </c>
      <c r="E37" s="5" t="s">
        <v>67</v>
      </c>
      <c r="F37" s="5" t="s">
        <v>334</v>
      </c>
      <c r="G37" s="12" t="s">
        <v>64</v>
      </c>
      <c r="H37" s="5" t="s">
        <v>64</v>
      </c>
      <c r="I37" s="2" t="s">
        <v>335</v>
      </c>
    </row>
    <row r="38" spans="1:9" x14ac:dyDescent="0.2">
      <c r="A38" s="83"/>
      <c r="B38" s="83">
        <v>11</v>
      </c>
      <c r="C38" s="6" t="s">
        <v>660</v>
      </c>
      <c r="D38" s="5" t="s">
        <v>125</v>
      </c>
      <c r="E38" s="5" t="s">
        <v>126</v>
      </c>
      <c r="F38" s="5" t="s">
        <v>354</v>
      </c>
      <c r="G38" s="12" t="s">
        <v>64</v>
      </c>
      <c r="H38" s="5" t="s">
        <v>58</v>
      </c>
      <c r="I38" s="2" t="s">
        <v>355</v>
      </c>
    </row>
    <row r="39" spans="1:9" x14ac:dyDescent="0.2">
      <c r="A39" s="83"/>
      <c r="B39" s="83">
        <v>20</v>
      </c>
      <c r="C39" s="6" t="s">
        <v>661</v>
      </c>
      <c r="D39" s="5" t="s">
        <v>62</v>
      </c>
      <c r="E39" s="5" t="s">
        <v>126</v>
      </c>
      <c r="F39" s="5" t="s">
        <v>363</v>
      </c>
      <c r="G39" s="12" t="s">
        <v>64</v>
      </c>
      <c r="H39" s="5" t="s">
        <v>58</v>
      </c>
      <c r="I39" s="2" t="s">
        <v>364</v>
      </c>
    </row>
  </sheetData>
  <mergeCells count="1">
    <mergeCell ref="A1:B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3F9AF-F8E9-4DAA-9C10-DA4F7C1BE783}">
  <sheetPr>
    <tabColor rgb="FF500000"/>
  </sheetPr>
  <dimension ref="A1:AC72"/>
  <sheetViews>
    <sheetView zoomScaleNormal="100" workbookViewId="0">
      <pane ySplit="1" topLeftCell="A11" activePane="bottomLeft" state="frozen"/>
      <selection activeCell="C11" sqref="C11"/>
      <selection pane="bottomLeft" activeCell="D11" sqref="D11"/>
    </sheetView>
  </sheetViews>
  <sheetFormatPr defaultColWidth="9.140625" defaultRowHeight="12.75" x14ac:dyDescent="0.2"/>
  <cols>
    <col min="1" max="2" width="9.140625" style="113"/>
    <col min="3" max="3" width="39" style="105" customWidth="1"/>
    <col min="4" max="4" width="20.5703125" style="115" customWidth="1"/>
    <col min="5" max="6" width="9.140625" style="116" customWidth="1"/>
    <col min="7" max="7" width="9.140625" style="117" customWidth="1"/>
    <col min="8" max="8" width="9.140625" style="109" customWidth="1"/>
    <col min="9" max="9" width="54.5703125" style="112" customWidth="1"/>
    <col min="10" max="10" width="78.85546875" style="114" customWidth="1"/>
    <col min="11" max="11" width="34.140625" style="108" bestFit="1" customWidth="1"/>
    <col min="12" max="12" width="34.140625" style="115" customWidth="1"/>
    <col min="13" max="13" width="28.28515625" style="109" customWidth="1"/>
    <col min="14" max="27" width="9.140625" style="109"/>
    <col min="28" max="29" width="9.140625" style="186"/>
    <col min="30" max="16384" width="9.140625" style="109"/>
  </cols>
  <sheetData>
    <row r="1" spans="1:29" s="106" customFormat="1" ht="15" x14ac:dyDescent="0.2">
      <c r="A1" s="132" t="s">
        <v>2</v>
      </c>
      <c r="B1" s="132" t="s">
        <v>3</v>
      </c>
      <c r="C1" s="130" t="s">
        <v>799</v>
      </c>
      <c r="D1" s="130" t="s">
        <v>800</v>
      </c>
      <c r="E1" s="131" t="s">
        <v>8</v>
      </c>
      <c r="F1" s="131" t="s">
        <v>9</v>
      </c>
      <c r="G1" s="130" t="s">
        <v>125</v>
      </c>
      <c r="H1" s="130" t="s">
        <v>801</v>
      </c>
      <c r="I1" s="133" t="s">
        <v>21</v>
      </c>
      <c r="J1" s="134" t="s">
        <v>15</v>
      </c>
      <c r="K1" s="130" t="s">
        <v>6</v>
      </c>
      <c r="L1" s="130" t="s">
        <v>55</v>
      </c>
      <c r="M1" s="138" t="s">
        <v>837</v>
      </c>
      <c r="N1" s="183" t="s">
        <v>5</v>
      </c>
      <c r="AB1" s="185"/>
      <c r="AC1" s="185"/>
    </row>
    <row r="2" spans="1:29" s="106" customFormat="1" ht="89.25" x14ac:dyDescent="0.2">
      <c r="A2" s="107">
        <v>120</v>
      </c>
      <c r="B2" s="107"/>
      <c r="C2" s="140" t="s">
        <v>464</v>
      </c>
      <c r="D2" s="115" t="s">
        <v>937</v>
      </c>
      <c r="E2" s="116" t="s">
        <v>945</v>
      </c>
      <c r="F2" s="116" t="s">
        <v>945</v>
      </c>
      <c r="G2" s="117">
        <v>0</v>
      </c>
      <c r="H2" s="108" t="s">
        <v>822</v>
      </c>
      <c r="I2" s="112" t="s">
        <v>944</v>
      </c>
      <c r="J2" s="114" t="s">
        <v>946</v>
      </c>
      <c r="K2" s="108" t="s">
        <v>947</v>
      </c>
      <c r="L2" s="115"/>
      <c r="M2" s="109" t="s">
        <v>971</v>
      </c>
      <c r="N2" s="106" t="str">
        <f>IF(AND(K2&lt;&gt;"", ISNUMBER(SEARCH("ELITE", K2))), "Elite", IF(K2&lt;&gt;"", "Troop", ""))</f>
        <v>Elite</v>
      </c>
      <c r="AB2" s="185" t="str" cm="1">
        <f t="array" ref="AB2:AB5">INDEX(_xlfn._xlws.FILTER('Court Troops'!$C$2:$C$894, 'Court Troops'!$N$2:$N$894="Elite"), 0)</f>
        <v>Praetor (0-1)</v>
      </c>
      <c r="AC2" s="185" t="str" cm="1">
        <f t="array" ref="AC2:AC7">INDEX(_xlfn._xlws.FILTER('Court Troops'!$C$2:$C$894, 'Court Troops'!$N$2:$N$894="Troop"), 0)</f>
        <v xml:space="preserve">Yoke Fiend </v>
      </c>
    </row>
    <row r="3" spans="1:29" s="106" customFormat="1" ht="76.5" x14ac:dyDescent="0.2">
      <c r="A3" s="121">
        <v>75</v>
      </c>
      <c r="B3" s="121"/>
      <c r="C3" s="184" t="s">
        <v>465</v>
      </c>
      <c r="D3" s="123" t="s">
        <v>934</v>
      </c>
      <c r="E3" s="124" t="s">
        <v>808</v>
      </c>
      <c r="F3" s="124" t="s">
        <v>808</v>
      </c>
      <c r="G3" s="123">
        <v>0</v>
      </c>
      <c r="H3" s="125" t="s">
        <v>822</v>
      </c>
      <c r="I3" s="126" t="s">
        <v>948</v>
      </c>
      <c r="J3" s="127" t="s">
        <v>949</v>
      </c>
      <c r="K3" s="125" t="s">
        <v>950</v>
      </c>
      <c r="L3" s="123"/>
      <c r="M3" s="139" t="s">
        <v>971</v>
      </c>
      <c r="N3" s="106" t="str">
        <f t="shared" ref="N3:N44" si="0">IF(AND(K3&lt;&gt;"", ISNUMBER(SEARCH("ELITE", K3))), "Elite", IF(K3&lt;&gt;"", "Troop", ""))</f>
        <v>Elite</v>
      </c>
      <c r="AB3" s="185" t="str">
        <v>Sorcerer (0-1)</v>
      </c>
      <c r="AC3" s="185" t="str">
        <v>Wretched</v>
      </c>
    </row>
    <row r="4" spans="1:29" ht="216.75" x14ac:dyDescent="0.2">
      <c r="A4" s="107">
        <v>110</v>
      </c>
      <c r="B4" s="107"/>
      <c r="C4" s="106" t="s">
        <v>466</v>
      </c>
      <c r="D4" s="115" t="s">
        <v>802</v>
      </c>
      <c r="E4" s="116" t="s">
        <v>805</v>
      </c>
      <c r="F4" s="116" t="s">
        <v>808</v>
      </c>
      <c r="G4" s="117">
        <v>0</v>
      </c>
      <c r="H4" s="108" t="s">
        <v>803</v>
      </c>
      <c r="I4" s="177" t="s">
        <v>951</v>
      </c>
      <c r="J4" s="114" t="s">
        <v>952</v>
      </c>
      <c r="K4" s="108" t="s">
        <v>953</v>
      </c>
      <c r="M4" s="109" t="s">
        <v>971</v>
      </c>
      <c r="N4" s="106" t="str">
        <f t="shared" si="0"/>
        <v>Elite</v>
      </c>
      <c r="AB4" s="186" t="str">
        <v>Hunter of the Left-Handed Path (0-1)</v>
      </c>
      <c r="AC4" s="186" t="str">
        <v>Pit Locust (0-3)</v>
      </c>
    </row>
    <row r="5" spans="1:29" ht="89.25" x14ac:dyDescent="0.2">
      <c r="A5" s="121">
        <v>100</v>
      </c>
      <c r="B5" s="121"/>
      <c r="C5" s="122" t="s">
        <v>467</v>
      </c>
      <c r="D5" s="123" t="s">
        <v>802</v>
      </c>
      <c r="E5" s="124" t="s">
        <v>979</v>
      </c>
      <c r="F5" s="124" t="s">
        <v>805</v>
      </c>
      <c r="G5" s="128">
        <v>-2</v>
      </c>
      <c r="H5" s="125" t="s">
        <v>851</v>
      </c>
      <c r="I5" s="126" t="s">
        <v>954</v>
      </c>
      <c r="J5" s="127" t="s">
        <v>956</v>
      </c>
      <c r="K5" s="125" t="s">
        <v>955</v>
      </c>
      <c r="L5" s="123"/>
      <c r="M5" s="139" t="s">
        <v>971</v>
      </c>
      <c r="N5" s="106" t="str">
        <f t="shared" si="0"/>
        <v>Elite</v>
      </c>
      <c r="AB5" s="186" t="str">
        <v>Hell Knight (0-3)</v>
      </c>
      <c r="AC5" s="186" t="str">
        <v>Desecrated Saint (0-1)</v>
      </c>
    </row>
    <row r="6" spans="1:29" ht="102" x14ac:dyDescent="0.2">
      <c r="A6" s="107">
        <v>30</v>
      </c>
      <c r="B6" s="107"/>
      <c r="C6" s="106" t="s">
        <v>468</v>
      </c>
      <c r="D6" s="115" t="s">
        <v>802</v>
      </c>
      <c r="E6" s="116" t="s">
        <v>979</v>
      </c>
      <c r="F6" s="116" t="s">
        <v>808</v>
      </c>
      <c r="G6" s="117">
        <v>0</v>
      </c>
      <c r="H6" s="109" t="s">
        <v>803</v>
      </c>
      <c r="I6" s="112" t="s">
        <v>957</v>
      </c>
      <c r="J6" s="114" t="s">
        <v>958</v>
      </c>
      <c r="K6" s="108" t="s">
        <v>959</v>
      </c>
      <c r="M6" s="109" t="s">
        <v>971</v>
      </c>
      <c r="N6" s="106" t="str">
        <f t="shared" si="0"/>
        <v>Troop</v>
      </c>
      <c r="AC6" s="186" t="str">
        <v>Sin Eater (0-1)</v>
      </c>
    </row>
    <row r="7" spans="1:29" ht="51" x14ac:dyDescent="0.2">
      <c r="A7" s="121">
        <v>20</v>
      </c>
      <c r="B7" s="121"/>
      <c r="C7" s="122" t="s">
        <v>552</v>
      </c>
      <c r="D7" s="123" t="s">
        <v>802</v>
      </c>
      <c r="E7" s="124" t="s">
        <v>826</v>
      </c>
      <c r="F7" s="124" t="s">
        <v>826</v>
      </c>
      <c r="G7" s="128">
        <v>0</v>
      </c>
      <c r="H7" s="180" t="s">
        <v>816</v>
      </c>
      <c r="I7" s="126" t="s">
        <v>960</v>
      </c>
      <c r="J7" s="127" t="s">
        <v>961</v>
      </c>
      <c r="K7" s="123" t="s">
        <v>64</v>
      </c>
      <c r="L7" s="123"/>
      <c r="M7" s="139" t="s">
        <v>971</v>
      </c>
      <c r="N7" s="106" t="str">
        <f t="shared" si="0"/>
        <v>Troop</v>
      </c>
      <c r="AC7" s="186" t="str">
        <v>Goetic Warlock (0-1)</v>
      </c>
    </row>
    <row r="8" spans="1:29" ht="76.5" x14ac:dyDescent="0.2">
      <c r="A8" s="107">
        <v>90</v>
      </c>
      <c r="B8" s="107"/>
      <c r="C8" s="106" t="s">
        <v>469</v>
      </c>
      <c r="D8" s="115" t="s">
        <v>962</v>
      </c>
      <c r="E8" s="116" t="s">
        <v>979</v>
      </c>
      <c r="F8" s="116" t="s">
        <v>805</v>
      </c>
      <c r="G8" s="117">
        <v>-2</v>
      </c>
      <c r="H8" s="109" t="s">
        <v>929</v>
      </c>
      <c r="I8" s="112" t="s">
        <v>963</v>
      </c>
      <c r="J8" s="114" t="s">
        <v>964</v>
      </c>
      <c r="K8" s="108" t="s">
        <v>965</v>
      </c>
      <c r="M8" s="109" t="s">
        <v>971</v>
      </c>
      <c r="N8" s="106" t="str">
        <f t="shared" si="0"/>
        <v>Troop</v>
      </c>
    </row>
    <row r="9" spans="1:29" ht="331.5" x14ac:dyDescent="0.2">
      <c r="A9" s="121">
        <v>145</v>
      </c>
      <c r="B9" s="121"/>
      <c r="C9" s="122" t="s">
        <v>470</v>
      </c>
      <c r="D9" s="123" t="s">
        <v>802</v>
      </c>
      <c r="E9" s="124" t="s">
        <v>860</v>
      </c>
      <c r="F9" s="124" t="s">
        <v>945</v>
      </c>
      <c r="G9" s="128">
        <v>-3</v>
      </c>
      <c r="H9" s="180" t="s">
        <v>865</v>
      </c>
      <c r="I9" s="126" t="s">
        <v>966</v>
      </c>
      <c r="J9" s="127" t="s">
        <v>967</v>
      </c>
      <c r="K9" s="125" t="s">
        <v>968</v>
      </c>
      <c r="L9" s="123"/>
      <c r="M9" s="139" t="s">
        <v>971</v>
      </c>
      <c r="N9" s="106" t="str">
        <f t="shared" si="0"/>
        <v>Troop</v>
      </c>
    </row>
    <row r="10" spans="1:29" ht="293.25" x14ac:dyDescent="0.2">
      <c r="A10" s="107"/>
      <c r="B10" s="107">
        <v>6</v>
      </c>
      <c r="C10" s="106" t="s">
        <v>662</v>
      </c>
      <c r="D10" s="115" t="s">
        <v>802</v>
      </c>
      <c r="E10" s="116" t="s">
        <v>860</v>
      </c>
      <c r="F10" s="116" t="s">
        <v>805</v>
      </c>
      <c r="G10" s="117">
        <v>-2</v>
      </c>
      <c r="H10" s="109" t="s">
        <v>822</v>
      </c>
      <c r="I10" s="112" t="s">
        <v>980</v>
      </c>
      <c r="J10" s="114" t="s">
        <v>981</v>
      </c>
      <c r="K10" s="108" t="s">
        <v>982</v>
      </c>
      <c r="L10" s="115" t="s">
        <v>983</v>
      </c>
      <c r="M10" s="109" t="s">
        <v>984</v>
      </c>
      <c r="N10" s="106" t="str">
        <f t="shared" si="0"/>
        <v>Troop</v>
      </c>
    </row>
    <row r="11" spans="1:29" ht="204" x14ac:dyDescent="0.2">
      <c r="A11" s="262"/>
      <c r="B11" s="262">
        <v>4</v>
      </c>
      <c r="C11" s="263" t="s">
        <v>480</v>
      </c>
      <c r="D11" s="269" t="s">
        <v>802</v>
      </c>
      <c r="E11" s="270" t="s">
        <v>808</v>
      </c>
      <c r="F11" s="270" t="s">
        <v>808</v>
      </c>
      <c r="G11" s="265">
        <v>-2</v>
      </c>
      <c r="H11" s="139" t="s">
        <v>851</v>
      </c>
      <c r="I11" s="266" t="s">
        <v>985</v>
      </c>
      <c r="J11" s="267" t="s">
        <v>986</v>
      </c>
      <c r="K11" s="268" t="s">
        <v>987</v>
      </c>
      <c r="L11" s="269" t="s">
        <v>983</v>
      </c>
      <c r="M11" s="139" t="s">
        <v>984</v>
      </c>
      <c r="N11" s="106" t="str">
        <f t="shared" si="0"/>
        <v>Troop</v>
      </c>
    </row>
    <row r="12" spans="1:29" s="117" customFormat="1" x14ac:dyDescent="0.2">
      <c r="A12" s="107"/>
      <c r="B12" s="107"/>
      <c r="C12" s="105"/>
      <c r="D12" s="115"/>
      <c r="E12" s="116"/>
      <c r="F12" s="116"/>
      <c r="H12" s="109"/>
      <c r="I12" s="112"/>
      <c r="J12" s="114"/>
      <c r="K12" s="108"/>
      <c r="L12" s="115"/>
      <c r="M12" s="109"/>
      <c r="N12" s="106" t="str">
        <f t="shared" si="0"/>
        <v/>
      </c>
      <c r="O12" s="109"/>
      <c r="P12" s="109"/>
      <c r="Q12" s="109"/>
      <c r="R12" s="109"/>
      <c r="S12" s="109"/>
      <c r="T12" s="109"/>
      <c r="U12" s="109"/>
      <c r="V12" s="109"/>
      <c r="W12" s="109"/>
      <c r="X12" s="109"/>
      <c r="Y12" s="109"/>
      <c r="Z12" s="109"/>
      <c r="AA12" s="109"/>
      <c r="AB12" s="186"/>
      <c r="AC12" s="186"/>
    </row>
    <row r="13" spans="1:29" s="117" customFormat="1" x14ac:dyDescent="0.2">
      <c r="A13" s="107"/>
      <c r="B13" s="107"/>
      <c r="C13" s="105"/>
      <c r="D13" s="115"/>
      <c r="E13" s="116"/>
      <c r="F13" s="116"/>
      <c r="H13" s="109"/>
      <c r="I13" s="112"/>
      <c r="J13" s="114"/>
      <c r="K13" s="108"/>
      <c r="L13" s="115"/>
      <c r="M13" s="109"/>
      <c r="N13" s="106" t="str">
        <f t="shared" si="0"/>
        <v/>
      </c>
      <c r="O13" s="109"/>
      <c r="P13" s="109"/>
      <c r="Q13" s="109"/>
      <c r="R13" s="109"/>
      <c r="S13" s="109"/>
      <c r="T13" s="109"/>
      <c r="U13" s="109"/>
      <c r="V13" s="109"/>
      <c r="W13" s="109"/>
      <c r="X13" s="109"/>
      <c r="Y13" s="109"/>
      <c r="Z13" s="109"/>
      <c r="AA13" s="109"/>
      <c r="AB13" s="186"/>
      <c r="AC13" s="186"/>
    </row>
    <row r="14" spans="1:29" s="117" customFormat="1" x14ac:dyDescent="0.2">
      <c r="A14" s="107"/>
      <c r="B14" s="107"/>
      <c r="C14" s="105"/>
      <c r="D14" s="115"/>
      <c r="E14" s="116"/>
      <c r="F14" s="116"/>
      <c r="H14" s="109"/>
      <c r="I14" s="112"/>
      <c r="J14" s="114"/>
      <c r="K14" s="108"/>
      <c r="L14" s="115"/>
      <c r="M14" s="109"/>
      <c r="N14" s="106" t="str">
        <f t="shared" si="0"/>
        <v/>
      </c>
      <c r="O14" s="109"/>
      <c r="P14" s="109"/>
      <c r="Q14" s="109"/>
      <c r="R14" s="109"/>
      <c r="S14" s="109"/>
      <c r="T14" s="109"/>
      <c r="U14" s="109"/>
      <c r="V14" s="109"/>
      <c r="W14" s="109"/>
      <c r="X14" s="109"/>
      <c r="Y14" s="109"/>
      <c r="Z14" s="109"/>
      <c r="AA14" s="109"/>
      <c r="AB14" s="186"/>
      <c r="AC14" s="186"/>
    </row>
    <row r="15" spans="1:29" s="117" customFormat="1" x14ac:dyDescent="0.2">
      <c r="A15" s="107"/>
      <c r="B15" s="107"/>
      <c r="C15" s="105"/>
      <c r="D15" s="115"/>
      <c r="E15" s="116"/>
      <c r="F15" s="116"/>
      <c r="H15" s="109"/>
      <c r="I15" s="112"/>
      <c r="J15" s="114"/>
      <c r="K15" s="108"/>
      <c r="L15" s="115"/>
      <c r="M15" s="109"/>
      <c r="N15" s="106" t="str">
        <f t="shared" si="0"/>
        <v/>
      </c>
      <c r="O15" s="109"/>
      <c r="P15" s="109"/>
      <c r="Q15" s="109"/>
      <c r="R15" s="109"/>
      <c r="S15" s="109"/>
      <c r="T15" s="109"/>
      <c r="U15" s="109"/>
      <c r="V15" s="109"/>
      <c r="W15" s="109"/>
      <c r="X15" s="109"/>
      <c r="Y15" s="109"/>
      <c r="Z15" s="109"/>
      <c r="AA15" s="109"/>
      <c r="AB15" s="186"/>
      <c r="AC15" s="186"/>
    </row>
    <row r="16" spans="1:29" s="117" customFormat="1" x14ac:dyDescent="0.2">
      <c r="A16" s="107"/>
      <c r="B16" s="107"/>
      <c r="C16" s="105"/>
      <c r="D16" s="115"/>
      <c r="E16" s="116"/>
      <c r="F16" s="116"/>
      <c r="H16" s="109"/>
      <c r="I16" s="112"/>
      <c r="J16" s="114"/>
      <c r="K16" s="108"/>
      <c r="L16" s="115"/>
      <c r="M16" s="109"/>
      <c r="N16" s="106" t="str">
        <f t="shared" si="0"/>
        <v/>
      </c>
      <c r="O16" s="109"/>
      <c r="P16" s="109"/>
      <c r="Q16" s="109"/>
      <c r="R16" s="109"/>
      <c r="S16" s="109"/>
      <c r="T16" s="109"/>
      <c r="U16" s="109"/>
      <c r="V16" s="109"/>
      <c r="W16" s="109"/>
      <c r="X16" s="109"/>
      <c r="Y16" s="109"/>
      <c r="Z16" s="109"/>
      <c r="AA16" s="109"/>
      <c r="AB16" s="186"/>
      <c r="AC16" s="186"/>
    </row>
    <row r="17" spans="1:29" s="117" customFormat="1" x14ac:dyDescent="0.2">
      <c r="A17" s="107"/>
      <c r="B17" s="107"/>
      <c r="C17" s="105"/>
      <c r="D17" s="115"/>
      <c r="E17" s="116"/>
      <c r="F17" s="116"/>
      <c r="H17" s="109"/>
      <c r="I17" s="112"/>
      <c r="J17" s="114"/>
      <c r="K17" s="108"/>
      <c r="L17" s="115"/>
      <c r="M17" s="109"/>
      <c r="N17" s="106" t="str">
        <f t="shared" si="0"/>
        <v/>
      </c>
      <c r="O17" s="109"/>
      <c r="P17" s="109"/>
      <c r="Q17" s="109"/>
      <c r="R17" s="109"/>
      <c r="S17" s="109"/>
      <c r="T17" s="109"/>
      <c r="U17" s="109"/>
      <c r="V17" s="109"/>
      <c r="W17" s="109"/>
      <c r="X17" s="109"/>
      <c r="Y17" s="109"/>
      <c r="Z17" s="109"/>
      <c r="AA17" s="109"/>
      <c r="AB17" s="186"/>
      <c r="AC17" s="186"/>
    </row>
    <row r="18" spans="1:29" s="117" customFormat="1" x14ac:dyDescent="0.2">
      <c r="A18" s="107"/>
      <c r="B18" s="107"/>
      <c r="C18" s="105"/>
      <c r="D18" s="115"/>
      <c r="E18" s="116"/>
      <c r="F18" s="116"/>
      <c r="H18" s="109"/>
      <c r="I18" s="112"/>
      <c r="J18" s="114"/>
      <c r="K18" s="108"/>
      <c r="L18" s="115"/>
      <c r="M18" s="109"/>
      <c r="N18" s="106" t="str">
        <f t="shared" si="0"/>
        <v/>
      </c>
      <c r="O18" s="109"/>
      <c r="P18" s="109"/>
      <c r="Q18" s="109"/>
      <c r="R18" s="109"/>
      <c r="S18" s="109"/>
      <c r="T18" s="109"/>
      <c r="U18" s="109"/>
      <c r="V18" s="109"/>
      <c r="W18" s="109"/>
      <c r="X18" s="109"/>
      <c r="Y18" s="109"/>
      <c r="Z18" s="109"/>
      <c r="AA18" s="109"/>
      <c r="AB18" s="186"/>
      <c r="AC18" s="186"/>
    </row>
    <row r="19" spans="1:29" s="117" customFormat="1" x14ac:dyDescent="0.2">
      <c r="A19" s="107"/>
      <c r="B19" s="107"/>
      <c r="C19" s="105"/>
      <c r="D19" s="115"/>
      <c r="E19" s="116"/>
      <c r="F19" s="116"/>
      <c r="H19" s="109"/>
      <c r="I19" s="112"/>
      <c r="J19" s="114"/>
      <c r="K19" s="108"/>
      <c r="L19" s="115"/>
      <c r="M19" s="109"/>
      <c r="N19" s="106" t="str">
        <f t="shared" si="0"/>
        <v/>
      </c>
      <c r="O19" s="109"/>
      <c r="P19" s="109"/>
      <c r="Q19" s="109"/>
      <c r="R19" s="109"/>
      <c r="S19" s="109"/>
      <c r="T19" s="109"/>
      <c r="U19" s="109"/>
      <c r="V19" s="109"/>
      <c r="W19" s="109"/>
      <c r="X19" s="109"/>
      <c r="Y19" s="109"/>
      <c r="Z19" s="109"/>
      <c r="AA19" s="109"/>
      <c r="AB19" s="186"/>
      <c r="AC19" s="186"/>
    </row>
    <row r="20" spans="1:29" s="117" customFormat="1" ht="12" customHeight="1" x14ac:dyDescent="0.2">
      <c r="A20" s="107"/>
      <c r="B20" s="107"/>
      <c r="C20" s="105"/>
      <c r="D20" s="115"/>
      <c r="E20" s="116"/>
      <c r="F20" s="118"/>
      <c r="H20" s="109"/>
      <c r="I20" s="112"/>
      <c r="J20" s="114"/>
      <c r="K20" s="108"/>
      <c r="L20" s="115"/>
      <c r="M20" s="109"/>
      <c r="N20" s="106" t="str">
        <f t="shared" si="0"/>
        <v/>
      </c>
      <c r="O20" s="109"/>
      <c r="P20" s="109"/>
      <c r="Q20" s="109"/>
      <c r="R20" s="109"/>
      <c r="S20" s="109"/>
      <c r="T20" s="109"/>
      <c r="U20" s="109"/>
      <c r="V20" s="109"/>
      <c r="W20" s="109"/>
      <c r="X20" s="109"/>
      <c r="Y20" s="109"/>
      <c r="Z20" s="109"/>
      <c r="AA20" s="109"/>
      <c r="AB20" s="186"/>
      <c r="AC20" s="186"/>
    </row>
    <row r="21" spans="1:29" s="117" customFormat="1" x14ac:dyDescent="0.2">
      <c r="A21" s="107"/>
      <c r="B21" s="107"/>
      <c r="C21" s="105"/>
      <c r="D21" s="115"/>
      <c r="E21" s="116"/>
      <c r="F21" s="116"/>
      <c r="H21" s="109"/>
      <c r="I21" s="112"/>
      <c r="J21" s="114"/>
      <c r="K21" s="108"/>
      <c r="L21" s="115"/>
      <c r="M21" s="109"/>
      <c r="N21" s="106" t="str">
        <f t="shared" si="0"/>
        <v/>
      </c>
      <c r="O21" s="109"/>
      <c r="P21" s="109"/>
      <c r="Q21" s="109"/>
      <c r="R21" s="109"/>
      <c r="S21" s="109"/>
      <c r="T21" s="109"/>
      <c r="U21" s="109"/>
      <c r="V21" s="109"/>
      <c r="W21" s="109"/>
      <c r="X21" s="109"/>
      <c r="Y21" s="109"/>
      <c r="Z21" s="109"/>
      <c r="AA21" s="109"/>
      <c r="AB21" s="186"/>
      <c r="AC21" s="186"/>
    </row>
    <row r="22" spans="1:29" s="117" customFormat="1" x14ac:dyDescent="0.2">
      <c r="A22" s="107"/>
      <c r="B22" s="107"/>
      <c r="C22" s="111"/>
      <c r="D22" s="115"/>
      <c r="E22" s="116"/>
      <c r="F22" s="116"/>
      <c r="H22" s="109"/>
      <c r="I22" s="112"/>
      <c r="J22" s="114"/>
      <c r="K22" s="108"/>
      <c r="L22" s="115"/>
      <c r="M22" s="109"/>
      <c r="N22" s="106" t="str">
        <f t="shared" si="0"/>
        <v/>
      </c>
      <c r="O22" s="109"/>
      <c r="P22" s="109"/>
      <c r="Q22" s="109"/>
      <c r="R22" s="109"/>
      <c r="S22" s="109"/>
      <c r="T22" s="109"/>
      <c r="U22" s="109"/>
      <c r="V22" s="109"/>
      <c r="W22" s="109"/>
      <c r="X22" s="109"/>
      <c r="Y22" s="109"/>
      <c r="Z22" s="109"/>
      <c r="AA22" s="109"/>
      <c r="AB22" s="186"/>
      <c r="AC22" s="186"/>
    </row>
    <row r="23" spans="1:29" s="117" customFormat="1" x14ac:dyDescent="0.2">
      <c r="A23" s="107"/>
      <c r="B23" s="107"/>
      <c r="C23" s="105"/>
      <c r="D23" s="115"/>
      <c r="E23" s="116"/>
      <c r="F23" s="116"/>
      <c r="H23" s="109"/>
      <c r="I23" s="112"/>
      <c r="J23" s="114"/>
      <c r="K23" s="108"/>
      <c r="L23" s="115"/>
      <c r="M23" s="109"/>
      <c r="N23" s="106" t="str">
        <f t="shared" si="0"/>
        <v/>
      </c>
      <c r="O23" s="109"/>
      <c r="P23" s="109"/>
      <c r="Q23" s="109"/>
      <c r="R23" s="109"/>
      <c r="S23" s="109"/>
      <c r="T23" s="109"/>
      <c r="U23" s="109"/>
      <c r="V23" s="109"/>
      <c r="W23" s="109"/>
      <c r="X23" s="109"/>
      <c r="Y23" s="109"/>
      <c r="Z23" s="109"/>
      <c r="AA23" s="109"/>
      <c r="AB23" s="186"/>
      <c r="AC23" s="186"/>
    </row>
    <row r="24" spans="1:29" s="117" customFormat="1" x14ac:dyDescent="0.2">
      <c r="A24" s="107"/>
      <c r="B24" s="107"/>
      <c r="C24" s="105"/>
      <c r="D24" s="115"/>
      <c r="E24" s="116"/>
      <c r="F24" s="116"/>
      <c r="H24" s="109"/>
      <c r="I24" s="112"/>
      <c r="J24" s="114"/>
      <c r="K24" s="108"/>
      <c r="L24" s="115"/>
      <c r="M24" s="109"/>
      <c r="N24" s="106" t="str">
        <f t="shared" si="0"/>
        <v/>
      </c>
      <c r="O24" s="109"/>
      <c r="P24" s="109"/>
      <c r="Q24" s="109"/>
      <c r="R24" s="109"/>
      <c r="S24" s="109"/>
      <c r="T24" s="109"/>
      <c r="U24" s="109"/>
      <c r="V24" s="109"/>
      <c r="W24" s="109"/>
      <c r="X24" s="109"/>
      <c r="Y24" s="109"/>
      <c r="Z24" s="109"/>
      <c r="AA24" s="109"/>
      <c r="AB24" s="186"/>
      <c r="AC24" s="186"/>
    </row>
    <row r="25" spans="1:29" s="117" customFormat="1" x14ac:dyDescent="0.2">
      <c r="A25" s="107"/>
      <c r="B25" s="107"/>
      <c r="C25" s="105"/>
      <c r="D25" s="115"/>
      <c r="E25" s="116"/>
      <c r="F25" s="116"/>
      <c r="H25" s="109"/>
      <c r="I25" s="112"/>
      <c r="J25" s="114"/>
      <c r="K25" s="108"/>
      <c r="L25" s="115"/>
      <c r="M25" s="109"/>
      <c r="N25" s="106" t="str">
        <f t="shared" si="0"/>
        <v/>
      </c>
      <c r="O25" s="109"/>
      <c r="P25" s="109"/>
      <c r="Q25" s="109"/>
      <c r="R25" s="109"/>
      <c r="S25" s="109"/>
      <c r="T25" s="109"/>
      <c r="U25" s="109"/>
      <c r="V25" s="109"/>
      <c r="W25" s="109"/>
      <c r="X25" s="109"/>
      <c r="Y25" s="109"/>
      <c r="Z25" s="109"/>
      <c r="AA25" s="109"/>
      <c r="AB25" s="186"/>
      <c r="AC25" s="186"/>
    </row>
    <row r="26" spans="1:29" s="117" customFormat="1" x14ac:dyDescent="0.2">
      <c r="A26" s="107"/>
      <c r="B26" s="107"/>
      <c r="C26" s="105"/>
      <c r="D26" s="115"/>
      <c r="E26" s="116"/>
      <c r="F26" s="116"/>
      <c r="H26" s="109"/>
      <c r="I26" s="112"/>
      <c r="J26" s="114"/>
      <c r="K26" s="108"/>
      <c r="L26" s="115"/>
      <c r="M26" s="109"/>
      <c r="N26" s="106" t="str">
        <f t="shared" si="0"/>
        <v/>
      </c>
      <c r="O26" s="109"/>
      <c r="P26" s="109"/>
      <c r="Q26" s="109"/>
      <c r="R26" s="109"/>
      <c r="S26" s="109"/>
      <c r="T26" s="109"/>
      <c r="U26" s="109"/>
      <c r="V26" s="109"/>
      <c r="W26" s="109"/>
      <c r="X26" s="109"/>
      <c r="Y26" s="109"/>
      <c r="Z26" s="109"/>
      <c r="AA26" s="109"/>
      <c r="AB26" s="186"/>
      <c r="AC26" s="186"/>
    </row>
    <row r="27" spans="1:29" s="105" customFormat="1" x14ac:dyDescent="0.2">
      <c r="A27" s="107"/>
      <c r="B27" s="107"/>
      <c r="D27" s="115"/>
      <c r="E27" s="116"/>
      <c r="F27" s="116"/>
      <c r="G27" s="117"/>
      <c r="H27" s="109"/>
      <c r="I27" s="112"/>
      <c r="J27" s="114"/>
      <c r="K27" s="108"/>
      <c r="L27" s="115"/>
      <c r="M27" s="109"/>
      <c r="N27" s="106" t="str">
        <f t="shared" si="0"/>
        <v/>
      </c>
      <c r="O27" s="109"/>
      <c r="P27" s="109"/>
      <c r="Q27" s="109"/>
      <c r="R27" s="109"/>
      <c r="S27" s="109"/>
      <c r="T27" s="109"/>
      <c r="U27" s="109"/>
      <c r="V27" s="109"/>
      <c r="W27" s="109"/>
      <c r="X27" s="109"/>
      <c r="Y27" s="109"/>
      <c r="Z27" s="109"/>
      <c r="AA27" s="109"/>
      <c r="AB27" s="186"/>
      <c r="AC27" s="186"/>
    </row>
    <row r="28" spans="1:29" s="105" customFormat="1" x14ac:dyDescent="0.2">
      <c r="A28" s="107"/>
      <c r="B28" s="107"/>
      <c r="D28" s="115"/>
      <c r="E28" s="116"/>
      <c r="F28" s="116"/>
      <c r="G28" s="117"/>
      <c r="H28" s="109"/>
      <c r="I28" s="112"/>
      <c r="J28" s="114"/>
      <c r="K28" s="108"/>
      <c r="L28" s="115"/>
      <c r="M28" s="109"/>
      <c r="N28" s="106" t="str">
        <f t="shared" si="0"/>
        <v/>
      </c>
      <c r="O28" s="109"/>
      <c r="P28" s="109"/>
      <c r="Q28" s="109"/>
      <c r="R28" s="109"/>
      <c r="S28" s="109"/>
      <c r="T28" s="109"/>
      <c r="U28" s="109"/>
      <c r="V28" s="109"/>
      <c r="W28" s="109"/>
      <c r="X28" s="109"/>
      <c r="Y28" s="109"/>
      <c r="Z28" s="109"/>
      <c r="AA28" s="109"/>
      <c r="AB28" s="186"/>
      <c r="AC28" s="186"/>
    </row>
    <row r="29" spans="1:29" s="105" customFormat="1" x14ac:dyDescent="0.2">
      <c r="A29" s="107"/>
      <c r="B29" s="107"/>
      <c r="D29" s="115"/>
      <c r="E29" s="116"/>
      <c r="F29" s="116"/>
      <c r="G29" s="117"/>
      <c r="H29" s="109"/>
      <c r="I29" s="112"/>
      <c r="J29" s="114"/>
      <c r="K29" s="108"/>
      <c r="L29" s="115"/>
      <c r="M29" s="109"/>
      <c r="N29" s="106" t="str">
        <f t="shared" si="0"/>
        <v/>
      </c>
      <c r="O29" s="109"/>
      <c r="P29" s="109"/>
      <c r="Q29" s="109"/>
      <c r="R29" s="109"/>
      <c r="S29" s="109"/>
      <c r="T29" s="109"/>
      <c r="U29" s="109"/>
      <c r="V29" s="109"/>
      <c r="W29" s="109"/>
      <c r="X29" s="109"/>
      <c r="Y29" s="109"/>
      <c r="Z29" s="109"/>
      <c r="AA29" s="109"/>
      <c r="AB29" s="186"/>
      <c r="AC29" s="186"/>
    </row>
    <row r="30" spans="1:29" s="105" customFormat="1" x14ac:dyDescent="0.2">
      <c r="A30" s="107"/>
      <c r="B30" s="107"/>
      <c r="D30" s="115"/>
      <c r="E30" s="116"/>
      <c r="F30" s="116"/>
      <c r="G30" s="117"/>
      <c r="H30" s="109"/>
      <c r="I30" s="112"/>
      <c r="J30" s="114"/>
      <c r="K30" s="108"/>
      <c r="L30" s="115"/>
      <c r="M30" s="109"/>
      <c r="N30" s="106" t="str">
        <f t="shared" si="0"/>
        <v/>
      </c>
      <c r="O30" s="109"/>
      <c r="P30" s="109"/>
      <c r="Q30" s="109"/>
      <c r="R30" s="109"/>
      <c r="S30" s="109"/>
      <c r="T30" s="109"/>
      <c r="U30" s="109"/>
      <c r="V30" s="109"/>
      <c r="W30" s="109"/>
      <c r="X30" s="109"/>
      <c r="Y30" s="109"/>
      <c r="Z30" s="109"/>
      <c r="AA30" s="109"/>
      <c r="AB30" s="186"/>
      <c r="AC30" s="186"/>
    </row>
    <row r="31" spans="1:29" s="105" customFormat="1" x14ac:dyDescent="0.2">
      <c r="A31" s="107"/>
      <c r="B31" s="107"/>
      <c r="D31" s="115"/>
      <c r="E31" s="116"/>
      <c r="F31" s="116"/>
      <c r="G31" s="117"/>
      <c r="H31" s="109"/>
      <c r="I31" s="112"/>
      <c r="J31" s="114"/>
      <c r="K31" s="108"/>
      <c r="L31" s="115"/>
      <c r="M31" s="109"/>
      <c r="N31" s="106" t="str">
        <f t="shared" si="0"/>
        <v/>
      </c>
      <c r="O31" s="109"/>
      <c r="P31" s="109"/>
      <c r="Q31" s="109"/>
      <c r="R31" s="109"/>
      <c r="S31" s="109"/>
      <c r="T31" s="109"/>
      <c r="U31" s="109"/>
      <c r="V31" s="109"/>
      <c r="W31" s="109"/>
      <c r="X31" s="109"/>
      <c r="Y31" s="109"/>
      <c r="Z31" s="109"/>
      <c r="AA31" s="109"/>
      <c r="AB31" s="186"/>
      <c r="AC31" s="186"/>
    </row>
    <row r="32" spans="1:29" s="105" customFormat="1" x14ac:dyDescent="0.2">
      <c r="A32" s="107"/>
      <c r="B32" s="107"/>
      <c r="D32" s="115"/>
      <c r="E32" s="116"/>
      <c r="F32" s="116"/>
      <c r="G32" s="117"/>
      <c r="H32" s="109"/>
      <c r="I32" s="112"/>
      <c r="J32" s="114"/>
      <c r="K32" s="108"/>
      <c r="L32" s="115"/>
      <c r="M32" s="109"/>
      <c r="N32" s="106" t="str">
        <f t="shared" si="0"/>
        <v/>
      </c>
      <c r="O32" s="109"/>
      <c r="P32" s="109"/>
      <c r="Q32" s="109"/>
      <c r="R32" s="109"/>
      <c r="S32" s="109"/>
      <c r="T32" s="109"/>
      <c r="U32" s="109"/>
      <c r="V32" s="109"/>
      <c r="W32" s="109"/>
      <c r="X32" s="109"/>
      <c r="Y32" s="109"/>
      <c r="Z32" s="109"/>
      <c r="AA32" s="109"/>
      <c r="AB32" s="186"/>
      <c r="AC32" s="186"/>
    </row>
    <row r="33" spans="1:29" s="105" customFormat="1" x14ac:dyDescent="0.2">
      <c r="A33" s="107"/>
      <c r="B33" s="107"/>
      <c r="D33" s="115"/>
      <c r="E33" s="116"/>
      <c r="F33" s="116"/>
      <c r="G33" s="117"/>
      <c r="H33" s="109"/>
      <c r="I33" s="112"/>
      <c r="J33" s="114"/>
      <c r="K33" s="108"/>
      <c r="L33" s="115"/>
      <c r="M33" s="109"/>
      <c r="N33" s="106" t="str">
        <f t="shared" si="0"/>
        <v/>
      </c>
      <c r="O33" s="109"/>
      <c r="P33" s="109"/>
      <c r="Q33" s="109"/>
      <c r="R33" s="109"/>
      <c r="S33" s="109"/>
      <c r="T33" s="109"/>
      <c r="U33" s="109"/>
      <c r="V33" s="109"/>
      <c r="W33" s="109"/>
      <c r="X33" s="109"/>
      <c r="Y33" s="109"/>
      <c r="Z33" s="109"/>
      <c r="AA33" s="109"/>
      <c r="AB33" s="186"/>
      <c r="AC33" s="186"/>
    </row>
    <row r="34" spans="1:29" s="105" customFormat="1" x14ac:dyDescent="0.2">
      <c r="A34" s="107"/>
      <c r="B34" s="107"/>
      <c r="D34" s="115"/>
      <c r="E34" s="116"/>
      <c r="F34" s="116"/>
      <c r="G34" s="117"/>
      <c r="H34" s="109"/>
      <c r="I34" s="112"/>
      <c r="J34" s="114"/>
      <c r="K34" s="108"/>
      <c r="L34" s="115"/>
      <c r="M34" s="109"/>
      <c r="N34" s="106" t="str">
        <f t="shared" si="0"/>
        <v/>
      </c>
      <c r="O34" s="109"/>
      <c r="P34" s="109"/>
      <c r="Q34" s="109"/>
      <c r="R34" s="109"/>
      <c r="S34" s="109"/>
      <c r="T34" s="109"/>
      <c r="U34" s="109"/>
      <c r="V34" s="109"/>
      <c r="W34" s="109"/>
      <c r="X34" s="109"/>
      <c r="Y34" s="109"/>
      <c r="Z34" s="109"/>
      <c r="AA34" s="109"/>
      <c r="AB34" s="186"/>
      <c r="AC34" s="186"/>
    </row>
    <row r="35" spans="1:29" s="105" customFormat="1" x14ac:dyDescent="0.2">
      <c r="A35" s="107"/>
      <c r="B35" s="107"/>
      <c r="D35" s="115"/>
      <c r="E35" s="116"/>
      <c r="F35" s="116"/>
      <c r="G35" s="117"/>
      <c r="H35" s="109"/>
      <c r="I35" s="112"/>
      <c r="J35" s="114"/>
      <c r="K35" s="108"/>
      <c r="L35" s="115"/>
      <c r="M35" s="109"/>
      <c r="N35" s="106" t="str">
        <f t="shared" si="0"/>
        <v/>
      </c>
      <c r="O35" s="109"/>
      <c r="P35" s="109"/>
      <c r="Q35" s="109"/>
      <c r="R35" s="109"/>
      <c r="S35" s="109"/>
      <c r="T35" s="109"/>
      <c r="U35" s="109"/>
      <c r="V35" s="109"/>
      <c r="W35" s="109"/>
      <c r="X35" s="109"/>
      <c r="Y35" s="109"/>
      <c r="Z35" s="109"/>
      <c r="AA35" s="109"/>
      <c r="AB35" s="186"/>
      <c r="AC35" s="186"/>
    </row>
    <row r="36" spans="1:29" s="105" customFormat="1" x14ac:dyDescent="0.2">
      <c r="A36" s="107"/>
      <c r="B36" s="107"/>
      <c r="D36" s="115"/>
      <c r="E36" s="116"/>
      <c r="F36" s="116"/>
      <c r="G36" s="117"/>
      <c r="H36" s="109"/>
      <c r="I36" s="112"/>
      <c r="J36" s="114"/>
      <c r="K36" s="108"/>
      <c r="L36" s="115"/>
      <c r="M36" s="109"/>
      <c r="N36" s="106" t="str">
        <f t="shared" si="0"/>
        <v/>
      </c>
      <c r="O36" s="109"/>
      <c r="P36" s="109"/>
      <c r="Q36" s="109"/>
      <c r="R36" s="109"/>
      <c r="S36" s="109"/>
      <c r="T36" s="109"/>
      <c r="U36" s="109"/>
      <c r="V36" s="109"/>
      <c r="W36" s="109"/>
      <c r="X36" s="109"/>
      <c r="Y36" s="109"/>
      <c r="Z36" s="109"/>
      <c r="AA36" s="109"/>
      <c r="AB36" s="186"/>
      <c r="AC36" s="186"/>
    </row>
    <row r="37" spans="1:29" s="105" customFormat="1" x14ac:dyDescent="0.2">
      <c r="A37" s="107"/>
      <c r="B37" s="107"/>
      <c r="D37" s="115"/>
      <c r="E37" s="116"/>
      <c r="F37" s="116"/>
      <c r="G37" s="117"/>
      <c r="H37" s="109"/>
      <c r="I37" s="112"/>
      <c r="J37" s="114"/>
      <c r="K37" s="108"/>
      <c r="L37" s="115"/>
      <c r="M37" s="109"/>
      <c r="N37" s="106" t="str">
        <f t="shared" si="0"/>
        <v/>
      </c>
      <c r="O37" s="109"/>
      <c r="P37" s="109"/>
      <c r="Q37" s="109"/>
      <c r="R37" s="109"/>
      <c r="S37" s="109"/>
      <c r="T37" s="109"/>
      <c r="U37" s="109"/>
      <c r="V37" s="109"/>
      <c r="W37" s="109"/>
      <c r="X37" s="109"/>
      <c r="Y37" s="109"/>
      <c r="Z37" s="109"/>
      <c r="AA37" s="109"/>
      <c r="AB37" s="186"/>
      <c r="AC37" s="186"/>
    </row>
    <row r="38" spans="1:29" s="105" customFormat="1" x14ac:dyDescent="0.2">
      <c r="A38" s="107"/>
      <c r="B38" s="107"/>
      <c r="D38" s="115"/>
      <c r="E38" s="116"/>
      <c r="F38" s="116"/>
      <c r="G38" s="117"/>
      <c r="H38" s="109"/>
      <c r="I38" s="112"/>
      <c r="J38" s="114"/>
      <c r="K38" s="108"/>
      <c r="L38" s="115"/>
      <c r="M38" s="109"/>
      <c r="N38" s="106" t="str">
        <f t="shared" si="0"/>
        <v/>
      </c>
      <c r="O38" s="109"/>
      <c r="P38" s="109"/>
      <c r="Q38" s="109"/>
      <c r="R38" s="109"/>
      <c r="S38" s="109"/>
      <c r="T38" s="109"/>
      <c r="U38" s="109"/>
      <c r="V38" s="109"/>
      <c r="W38" s="109"/>
      <c r="X38" s="109"/>
      <c r="Y38" s="109"/>
      <c r="Z38" s="109"/>
      <c r="AA38" s="109"/>
      <c r="AB38" s="186"/>
      <c r="AC38" s="186"/>
    </row>
    <row r="39" spans="1:29" s="105" customFormat="1" x14ac:dyDescent="0.2">
      <c r="A39" s="107"/>
      <c r="B39" s="107"/>
      <c r="D39" s="115"/>
      <c r="E39" s="116"/>
      <c r="F39" s="116"/>
      <c r="G39" s="117"/>
      <c r="H39" s="109"/>
      <c r="I39" s="112"/>
      <c r="J39" s="114"/>
      <c r="K39" s="108"/>
      <c r="L39" s="115"/>
      <c r="M39" s="109"/>
      <c r="N39" s="106" t="str">
        <f t="shared" si="0"/>
        <v/>
      </c>
      <c r="O39" s="109"/>
      <c r="P39" s="109"/>
      <c r="Q39" s="109"/>
      <c r="R39" s="109"/>
      <c r="S39" s="109"/>
      <c r="T39" s="109"/>
      <c r="U39" s="109"/>
      <c r="V39" s="109"/>
      <c r="W39" s="109"/>
      <c r="X39" s="109"/>
      <c r="Y39" s="109"/>
      <c r="Z39" s="109"/>
      <c r="AA39" s="109"/>
      <c r="AB39" s="186"/>
      <c r="AC39" s="186"/>
    </row>
    <row r="40" spans="1:29" s="105" customFormat="1" x14ac:dyDescent="0.2">
      <c r="A40" s="107"/>
      <c r="B40" s="107"/>
      <c r="D40" s="115"/>
      <c r="E40" s="116"/>
      <c r="F40" s="116"/>
      <c r="G40" s="117"/>
      <c r="H40" s="109"/>
      <c r="I40" s="112"/>
      <c r="J40" s="114"/>
      <c r="K40" s="108"/>
      <c r="L40" s="115"/>
      <c r="M40" s="109"/>
      <c r="N40" s="106" t="str">
        <f t="shared" si="0"/>
        <v/>
      </c>
      <c r="O40" s="109"/>
      <c r="P40" s="109"/>
      <c r="Q40" s="109"/>
      <c r="R40" s="109"/>
      <c r="S40" s="109"/>
      <c r="T40" s="109"/>
      <c r="U40" s="109"/>
      <c r="V40" s="109"/>
      <c r="W40" s="109"/>
      <c r="X40" s="109"/>
      <c r="Y40" s="109"/>
      <c r="Z40" s="109"/>
      <c r="AA40" s="109"/>
      <c r="AB40" s="186"/>
      <c r="AC40" s="186"/>
    </row>
    <row r="41" spans="1:29" s="105" customFormat="1" x14ac:dyDescent="0.2">
      <c r="A41" s="107"/>
      <c r="B41" s="107"/>
      <c r="D41" s="115"/>
      <c r="E41" s="116"/>
      <c r="F41" s="116"/>
      <c r="G41" s="117"/>
      <c r="H41" s="109"/>
      <c r="I41" s="112"/>
      <c r="J41" s="114"/>
      <c r="K41" s="108"/>
      <c r="L41" s="115"/>
      <c r="M41" s="109"/>
      <c r="N41" s="106" t="str">
        <f t="shared" si="0"/>
        <v/>
      </c>
      <c r="O41" s="109"/>
      <c r="P41" s="109"/>
      <c r="Q41" s="109"/>
      <c r="R41" s="109"/>
      <c r="S41" s="109"/>
      <c r="T41" s="109"/>
      <c r="U41" s="109"/>
      <c r="V41" s="109"/>
      <c r="W41" s="109"/>
      <c r="X41" s="109"/>
      <c r="Y41" s="109"/>
      <c r="Z41" s="109"/>
      <c r="AA41" s="109"/>
      <c r="AB41" s="186"/>
      <c r="AC41" s="186"/>
    </row>
    <row r="42" spans="1:29" s="105" customFormat="1" x14ac:dyDescent="0.2">
      <c r="A42" s="107"/>
      <c r="B42" s="107"/>
      <c r="D42" s="115"/>
      <c r="E42" s="116"/>
      <c r="F42" s="116"/>
      <c r="G42" s="117"/>
      <c r="H42" s="109"/>
      <c r="I42" s="112"/>
      <c r="J42" s="114"/>
      <c r="K42" s="108"/>
      <c r="L42" s="115"/>
      <c r="M42" s="109"/>
      <c r="N42" s="106" t="str">
        <f t="shared" si="0"/>
        <v/>
      </c>
      <c r="O42" s="109"/>
      <c r="P42" s="109"/>
      <c r="Q42" s="109"/>
      <c r="R42" s="109"/>
      <c r="S42" s="109"/>
      <c r="T42" s="109"/>
      <c r="U42" s="109"/>
      <c r="V42" s="109"/>
      <c r="W42" s="109"/>
      <c r="X42" s="109"/>
      <c r="Y42" s="109"/>
      <c r="Z42" s="109"/>
      <c r="AA42" s="109"/>
      <c r="AB42" s="186"/>
      <c r="AC42" s="186"/>
    </row>
    <row r="43" spans="1:29" s="105" customFormat="1" x14ac:dyDescent="0.2">
      <c r="A43" s="107"/>
      <c r="B43" s="107"/>
      <c r="D43" s="115"/>
      <c r="E43" s="116"/>
      <c r="F43" s="116"/>
      <c r="G43" s="117"/>
      <c r="H43" s="109"/>
      <c r="I43" s="112"/>
      <c r="J43" s="114"/>
      <c r="K43" s="108"/>
      <c r="L43" s="115"/>
      <c r="M43" s="109"/>
      <c r="N43" s="106" t="str">
        <f t="shared" si="0"/>
        <v/>
      </c>
      <c r="O43" s="109"/>
      <c r="P43" s="109"/>
      <c r="Q43" s="109"/>
      <c r="R43" s="109"/>
      <c r="S43" s="109"/>
      <c r="T43" s="109"/>
      <c r="U43" s="109"/>
      <c r="V43" s="109"/>
      <c r="W43" s="109"/>
      <c r="X43" s="109"/>
      <c r="Y43" s="109"/>
      <c r="Z43" s="109"/>
      <c r="AA43" s="109"/>
      <c r="AB43" s="186"/>
      <c r="AC43" s="186"/>
    </row>
    <row r="44" spans="1:29" s="105" customFormat="1" x14ac:dyDescent="0.2">
      <c r="A44" s="107"/>
      <c r="B44" s="107"/>
      <c r="D44" s="115"/>
      <c r="E44" s="116"/>
      <c r="F44" s="116"/>
      <c r="G44" s="117"/>
      <c r="H44" s="109"/>
      <c r="I44" s="112"/>
      <c r="J44" s="114"/>
      <c r="K44" s="108"/>
      <c r="L44" s="115"/>
      <c r="M44" s="109"/>
      <c r="N44" s="106" t="str">
        <f t="shared" si="0"/>
        <v/>
      </c>
      <c r="O44" s="109"/>
      <c r="P44" s="109"/>
      <c r="Q44" s="109"/>
      <c r="R44" s="109"/>
      <c r="S44" s="109"/>
      <c r="T44" s="109"/>
      <c r="U44" s="109"/>
      <c r="V44" s="109"/>
      <c r="W44" s="109"/>
      <c r="X44" s="109"/>
      <c r="Y44" s="109"/>
      <c r="Z44" s="109"/>
      <c r="AA44" s="109"/>
      <c r="AB44" s="186"/>
      <c r="AC44" s="186"/>
    </row>
    <row r="45" spans="1:29" s="105" customFormat="1" x14ac:dyDescent="0.2">
      <c r="A45" s="107"/>
      <c r="B45" s="107"/>
      <c r="D45" s="115"/>
      <c r="E45" s="116"/>
      <c r="F45" s="116"/>
      <c r="G45" s="117"/>
      <c r="H45" s="109"/>
      <c r="I45" s="112"/>
      <c r="J45" s="114"/>
      <c r="K45" s="108"/>
      <c r="L45" s="115"/>
      <c r="M45" s="109"/>
      <c r="N45" s="109"/>
      <c r="O45" s="109"/>
      <c r="P45" s="109"/>
      <c r="Q45" s="109"/>
      <c r="R45" s="109"/>
      <c r="S45" s="109"/>
      <c r="T45" s="109"/>
      <c r="U45" s="109"/>
      <c r="V45" s="109"/>
      <c r="W45" s="109"/>
      <c r="X45" s="109"/>
      <c r="Y45" s="109"/>
      <c r="Z45" s="109"/>
      <c r="AA45" s="109"/>
      <c r="AB45" s="186"/>
      <c r="AC45" s="186"/>
    </row>
    <row r="46" spans="1:29" s="105" customFormat="1" x14ac:dyDescent="0.2">
      <c r="A46" s="107"/>
      <c r="B46" s="107"/>
      <c r="D46" s="115"/>
      <c r="E46" s="116"/>
      <c r="F46" s="116"/>
      <c r="G46" s="117"/>
      <c r="H46" s="109"/>
      <c r="I46" s="112"/>
      <c r="J46" s="114"/>
      <c r="K46" s="108"/>
      <c r="L46" s="115"/>
      <c r="M46" s="109"/>
      <c r="N46" s="109"/>
      <c r="O46" s="109"/>
      <c r="P46" s="109"/>
      <c r="Q46" s="109"/>
      <c r="R46" s="109"/>
      <c r="S46" s="109"/>
      <c r="T46" s="109"/>
      <c r="U46" s="109"/>
      <c r="V46" s="109"/>
      <c r="W46" s="109"/>
      <c r="X46" s="109"/>
      <c r="Y46" s="109"/>
      <c r="Z46" s="109"/>
      <c r="AA46" s="109"/>
      <c r="AB46" s="186"/>
      <c r="AC46" s="186"/>
    </row>
    <row r="47" spans="1:29" s="105" customFormat="1" x14ac:dyDescent="0.2">
      <c r="A47" s="107"/>
      <c r="B47" s="107"/>
      <c r="D47" s="115"/>
      <c r="E47" s="116"/>
      <c r="F47" s="116"/>
      <c r="G47" s="117"/>
      <c r="H47" s="109"/>
      <c r="I47" s="112"/>
      <c r="J47" s="114"/>
      <c r="K47" s="108"/>
      <c r="L47" s="115"/>
      <c r="M47" s="109"/>
      <c r="N47" s="109"/>
      <c r="O47" s="109"/>
      <c r="P47" s="109"/>
      <c r="Q47" s="109"/>
      <c r="R47" s="109"/>
      <c r="S47" s="109"/>
      <c r="T47" s="109"/>
      <c r="U47" s="109"/>
      <c r="V47" s="109"/>
      <c r="W47" s="109"/>
      <c r="X47" s="109"/>
      <c r="Y47" s="109"/>
      <c r="Z47" s="109"/>
      <c r="AA47" s="109"/>
      <c r="AB47" s="186"/>
      <c r="AC47" s="186"/>
    </row>
    <row r="48" spans="1:29" s="105" customFormat="1" x14ac:dyDescent="0.2">
      <c r="A48" s="107"/>
      <c r="B48" s="107"/>
      <c r="D48" s="115"/>
      <c r="E48" s="116"/>
      <c r="F48" s="116"/>
      <c r="G48" s="117"/>
      <c r="H48" s="109"/>
      <c r="I48" s="112"/>
      <c r="J48" s="114"/>
      <c r="K48" s="108"/>
      <c r="L48" s="115"/>
      <c r="M48" s="109"/>
      <c r="N48" s="109"/>
      <c r="O48" s="109"/>
      <c r="P48" s="109"/>
      <c r="Q48" s="109"/>
      <c r="R48" s="109"/>
      <c r="S48" s="109"/>
      <c r="T48" s="109"/>
      <c r="U48" s="109"/>
      <c r="V48" s="109"/>
      <c r="W48" s="109"/>
      <c r="X48" s="109"/>
      <c r="Y48" s="109"/>
      <c r="Z48" s="109"/>
      <c r="AA48" s="109"/>
      <c r="AB48" s="186"/>
      <c r="AC48" s="186"/>
    </row>
    <row r="49" spans="1:29" s="105" customFormat="1" x14ac:dyDescent="0.2">
      <c r="A49" s="107"/>
      <c r="B49" s="107"/>
      <c r="D49" s="115"/>
      <c r="E49" s="116"/>
      <c r="F49" s="116"/>
      <c r="G49" s="117"/>
      <c r="H49" s="109"/>
      <c r="I49" s="112"/>
      <c r="J49" s="114"/>
      <c r="K49" s="108"/>
      <c r="L49" s="115"/>
      <c r="M49" s="109"/>
      <c r="N49" s="109"/>
      <c r="O49" s="109"/>
      <c r="P49" s="109"/>
      <c r="Q49" s="109"/>
      <c r="R49" s="109"/>
      <c r="S49" s="109"/>
      <c r="T49" s="109"/>
      <c r="U49" s="109"/>
      <c r="V49" s="109"/>
      <c r="W49" s="109"/>
      <c r="X49" s="109"/>
      <c r="Y49" s="109"/>
      <c r="Z49" s="109"/>
      <c r="AA49" s="109"/>
      <c r="AB49" s="186"/>
      <c r="AC49" s="186"/>
    </row>
    <row r="50" spans="1:29" s="105" customFormat="1" x14ac:dyDescent="0.2">
      <c r="A50" s="107"/>
      <c r="B50" s="107"/>
      <c r="D50" s="115"/>
      <c r="E50" s="116"/>
      <c r="F50" s="116"/>
      <c r="G50" s="117"/>
      <c r="H50" s="109"/>
      <c r="I50" s="112"/>
      <c r="J50" s="114"/>
      <c r="K50" s="108"/>
      <c r="L50" s="115"/>
      <c r="M50" s="109"/>
      <c r="N50" s="109"/>
      <c r="O50" s="109"/>
      <c r="P50" s="109"/>
      <c r="Q50" s="109"/>
      <c r="R50" s="109"/>
      <c r="S50" s="109"/>
      <c r="T50" s="109"/>
      <c r="U50" s="109"/>
      <c r="V50" s="109"/>
      <c r="W50" s="109"/>
      <c r="X50" s="109"/>
      <c r="Y50" s="109"/>
      <c r="Z50" s="109"/>
      <c r="AA50" s="109"/>
      <c r="AB50" s="186"/>
      <c r="AC50" s="186"/>
    </row>
    <row r="51" spans="1:29" s="105" customFormat="1" x14ac:dyDescent="0.2">
      <c r="A51" s="107"/>
      <c r="B51" s="107"/>
      <c r="D51" s="115"/>
      <c r="E51" s="116"/>
      <c r="F51" s="116"/>
      <c r="G51" s="117"/>
      <c r="H51" s="109"/>
      <c r="I51" s="112"/>
      <c r="J51" s="114"/>
      <c r="K51" s="108"/>
      <c r="L51" s="115"/>
      <c r="M51" s="109"/>
      <c r="N51" s="109"/>
      <c r="O51" s="109"/>
      <c r="P51" s="109"/>
      <c r="Q51" s="109"/>
      <c r="R51" s="109"/>
      <c r="S51" s="109"/>
      <c r="T51" s="109"/>
      <c r="U51" s="109"/>
      <c r="V51" s="109"/>
      <c r="W51" s="109"/>
      <c r="X51" s="109"/>
      <c r="Y51" s="109"/>
      <c r="Z51" s="109"/>
      <c r="AA51" s="109"/>
      <c r="AB51" s="186"/>
      <c r="AC51" s="186"/>
    </row>
    <row r="52" spans="1:29" s="105" customFormat="1" x14ac:dyDescent="0.2">
      <c r="A52" s="107"/>
      <c r="B52" s="107"/>
      <c r="D52" s="115"/>
      <c r="E52" s="116"/>
      <c r="F52" s="116"/>
      <c r="G52" s="117"/>
      <c r="H52" s="109"/>
      <c r="I52" s="112"/>
      <c r="J52" s="114"/>
      <c r="K52" s="108"/>
      <c r="L52" s="115"/>
      <c r="M52" s="109"/>
      <c r="N52" s="109"/>
      <c r="O52" s="109"/>
      <c r="P52" s="109"/>
      <c r="Q52" s="109"/>
      <c r="R52" s="109"/>
      <c r="S52" s="109"/>
      <c r="T52" s="109"/>
      <c r="U52" s="109"/>
      <c r="V52" s="109"/>
      <c r="W52" s="109"/>
      <c r="X52" s="109"/>
      <c r="Y52" s="109"/>
      <c r="Z52" s="109"/>
      <c r="AA52" s="109"/>
      <c r="AB52" s="186"/>
      <c r="AC52" s="186"/>
    </row>
    <row r="53" spans="1:29" s="105" customFormat="1" x14ac:dyDescent="0.2">
      <c r="A53" s="107"/>
      <c r="B53" s="107"/>
      <c r="D53" s="115"/>
      <c r="E53" s="116"/>
      <c r="F53" s="116"/>
      <c r="G53" s="117"/>
      <c r="H53" s="109"/>
      <c r="I53" s="112"/>
      <c r="J53" s="114"/>
      <c r="K53" s="108"/>
      <c r="L53" s="115"/>
      <c r="M53" s="109"/>
      <c r="N53" s="109"/>
      <c r="O53" s="109"/>
      <c r="P53" s="109"/>
      <c r="Q53" s="109"/>
      <c r="R53" s="109"/>
      <c r="S53" s="109"/>
      <c r="T53" s="109"/>
      <c r="U53" s="109"/>
      <c r="V53" s="109"/>
      <c r="W53" s="109"/>
      <c r="X53" s="109"/>
      <c r="Y53" s="109"/>
      <c r="Z53" s="109"/>
      <c r="AA53" s="109"/>
      <c r="AB53" s="186"/>
      <c r="AC53" s="186"/>
    </row>
    <row r="54" spans="1:29" s="105" customFormat="1" x14ac:dyDescent="0.2">
      <c r="A54" s="107"/>
      <c r="B54" s="107"/>
      <c r="D54" s="115"/>
      <c r="E54" s="116"/>
      <c r="F54" s="116"/>
      <c r="G54" s="117"/>
      <c r="H54" s="109"/>
      <c r="I54" s="112"/>
      <c r="J54" s="114"/>
      <c r="K54" s="108"/>
      <c r="L54" s="115"/>
      <c r="M54" s="109"/>
      <c r="N54" s="109"/>
      <c r="O54" s="109"/>
      <c r="P54" s="109"/>
      <c r="Q54" s="109"/>
      <c r="R54" s="109"/>
      <c r="S54" s="109"/>
      <c r="T54" s="109"/>
      <c r="U54" s="109"/>
      <c r="V54" s="109"/>
      <c r="W54" s="109"/>
      <c r="X54" s="109"/>
      <c r="Y54" s="109"/>
      <c r="Z54" s="109"/>
      <c r="AA54" s="109"/>
      <c r="AB54" s="186"/>
      <c r="AC54" s="186"/>
    </row>
    <row r="55" spans="1:29" s="105" customFormat="1" x14ac:dyDescent="0.2">
      <c r="A55" s="107"/>
      <c r="B55" s="107"/>
      <c r="D55" s="115"/>
      <c r="E55" s="116"/>
      <c r="F55" s="116"/>
      <c r="G55" s="117"/>
      <c r="H55" s="109"/>
      <c r="I55" s="112"/>
      <c r="J55" s="114"/>
      <c r="K55" s="108"/>
      <c r="L55" s="115"/>
      <c r="M55" s="109"/>
      <c r="N55" s="109"/>
      <c r="O55" s="109"/>
      <c r="P55" s="109"/>
      <c r="Q55" s="109"/>
      <c r="R55" s="109"/>
      <c r="S55" s="109"/>
      <c r="T55" s="109"/>
      <c r="U55" s="109"/>
      <c r="V55" s="109"/>
      <c r="W55" s="109"/>
      <c r="X55" s="109"/>
      <c r="Y55" s="109"/>
      <c r="Z55" s="109"/>
      <c r="AA55" s="109"/>
      <c r="AB55" s="186"/>
      <c r="AC55" s="186"/>
    </row>
    <row r="56" spans="1:29" s="105" customFormat="1" x14ac:dyDescent="0.2">
      <c r="A56" s="107"/>
      <c r="B56" s="107"/>
      <c r="D56" s="115"/>
      <c r="E56" s="116"/>
      <c r="F56" s="116"/>
      <c r="G56" s="117"/>
      <c r="H56" s="109"/>
      <c r="I56" s="112"/>
      <c r="J56" s="114"/>
      <c r="K56" s="108"/>
      <c r="L56" s="115"/>
      <c r="M56" s="109"/>
      <c r="N56" s="109"/>
      <c r="O56" s="109"/>
      <c r="P56" s="109"/>
      <c r="Q56" s="109"/>
      <c r="R56" s="109"/>
      <c r="S56" s="109"/>
      <c r="T56" s="109"/>
      <c r="U56" s="109"/>
      <c r="V56" s="109"/>
      <c r="W56" s="109"/>
      <c r="X56" s="109"/>
      <c r="Y56" s="109"/>
      <c r="Z56" s="109"/>
      <c r="AA56" s="109"/>
      <c r="AB56" s="186"/>
      <c r="AC56" s="186"/>
    </row>
    <row r="57" spans="1:29" s="105" customFormat="1" x14ac:dyDescent="0.2">
      <c r="A57" s="107"/>
      <c r="B57" s="107"/>
      <c r="D57" s="115"/>
      <c r="E57" s="116"/>
      <c r="F57" s="116"/>
      <c r="G57" s="117"/>
      <c r="H57" s="109"/>
      <c r="I57" s="112"/>
      <c r="J57" s="114"/>
      <c r="K57" s="108"/>
      <c r="L57" s="115"/>
      <c r="M57" s="109"/>
      <c r="N57" s="109"/>
      <c r="O57" s="109"/>
      <c r="P57" s="109"/>
      <c r="Q57" s="109"/>
      <c r="R57" s="109"/>
      <c r="S57" s="109"/>
      <c r="T57" s="109"/>
      <c r="U57" s="109"/>
      <c r="V57" s="109"/>
      <c r="W57" s="109"/>
      <c r="X57" s="109"/>
      <c r="Y57" s="109"/>
      <c r="Z57" s="109"/>
      <c r="AA57" s="109"/>
      <c r="AB57" s="186"/>
      <c r="AC57" s="186"/>
    </row>
    <row r="58" spans="1:29" s="105" customFormat="1" x14ac:dyDescent="0.2">
      <c r="A58" s="107"/>
      <c r="B58" s="107"/>
      <c r="D58" s="115"/>
      <c r="E58" s="116"/>
      <c r="F58" s="116"/>
      <c r="G58" s="117"/>
      <c r="H58" s="109"/>
      <c r="I58" s="112"/>
      <c r="J58" s="114"/>
      <c r="K58" s="108"/>
      <c r="L58" s="115"/>
      <c r="M58" s="109"/>
      <c r="N58" s="109"/>
      <c r="O58" s="109"/>
      <c r="P58" s="109"/>
      <c r="Q58" s="109"/>
      <c r="R58" s="109"/>
      <c r="S58" s="109"/>
      <c r="T58" s="109"/>
      <c r="U58" s="109"/>
      <c r="V58" s="109"/>
      <c r="W58" s="109"/>
      <c r="X58" s="109"/>
      <c r="Y58" s="109"/>
      <c r="Z58" s="109"/>
      <c r="AA58" s="109"/>
      <c r="AB58" s="186"/>
      <c r="AC58" s="186"/>
    </row>
    <row r="59" spans="1:29" s="105" customFormat="1" x14ac:dyDescent="0.2">
      <c r="A59" s="107"/>
      <c r="B59" s="107"/>
      <c r="D59" s="115"/>
      <c r="E59" s="116"/>
      <c r="F59" s="116"/>
      <c r="G59" s="117"/>
      <c r="H59" s="109"/>
      <c r="I59" s="112"/>
      <c r="J59" s="114"/>
      <c r="K59" s="108"/>
      <c r="L59" s="115"/>
      <c r="M59" s="109"/>
      <c r="N59" s="109"/>
      <c r="O59" s="109"/>
      <c r="P59" s="109"/>
      <c r="Q59" s="109"/>
      <c r="R59" s="109"/>
      <c r="S59" s="109"/>
      <c r="T59" s="109"/>
      <c r="U59" s="109"/>
      <c r="V59" s="109"/>
      <c r="W59" s="109"/>
      <c r="X59" s="109"/>
      <c r="Y59" s="109"/>
      <c r="Z59" s="109"/>
      <c r="AA59" s="109"/>
      <c r="AB59" s="186"/>
      <c r="AC59" s="186"/>
    </row>
    <row r="60" spans="1:29" s="105" customFormat="1" x14ac:dyDescent="0.2">
      <c r="A60" s="107"/>
      <c r="B60" s="107"/>
      <c r="D60" s="115"/>
      <c r="E60" s="116"/>
      <c r="F60" s="116"/>
      <c r="G60" s="117"/>
      <c r="H60" s="109"/>
      <c r="I60" s="112"/>
      <c r="J60" s="114"/>
      <c r="K60" s="108"/>
      <c r="L60" s="115"/>
      <c r="M60" s="109"/>
      <c r="N60" s="109"/>
      <c r="O60" s="109"/>
      <c r="P60" s="109"/>
      <c r="Q60" s="109"/>
      <c r="R60" s="109"/>
      <c r="S60" s="109"/>
      <c r="T60" s="109"/>
      <c r="U60" s="109"/>
      <c r="V60" s="109"/>
      <c r="W60" s="109"/>
      <c r="X60" s="109"/>
      <c r="Y60" s="109"/>
      <c r="Z60" s="109"/>
      <c r="AA60" s="109"/>
      <c r="AB60" s="186"/>
      <c r="AC60" s="186"/>
    </row>
    <row r="61" spans="1:29" s="105" customFormat="1" x14ac:dyDescent="0.2">
      <c r="A61" s="107"/>
      <c r="B61" s="107"/>
      <c r="D61" s="115"/>
      <c r="E61" s="116"/>
      <c r="F61" s="116"/>
      <c r="G61" s="117"/>
      <c r="H61" s="109"/>
      <c r="I61" s="112"/>
      <c r="J61" s="114"/>
      <c r="K61" s="108"/>
      <c r="L61" s="115"/>
      <c r="M61" s="109"/>
      <c r="N61" s="109"/>
      <c r="O61" s="109"/>
      <c r="P61" s="109"/>
      <c r="Q61" s="109"/>
      <c r="R61" s="109"/>
      <c r="S61" s="109"/>
      <c r="T61" s="109"/>
      <c r="U61" s="109"/>
      <c r="V61" s="109"/>
      <c r="W61" s="109"/>
      <c r="X61" s="109"/>
      <c r="Y61" s="109"/>
      <c r="Z61" s="109"/>
      <c r="AA61" s="109"/>
      <c r="AB61" s="186"/>
      <c r="AC61" s="186"/>
    </row>
    <row r="62" spans="1:29" s="105" customFormat="1" x14ac:dyDescent="0.2">
      <c r="A62" s="107"/>
      <c r="B62" s="107"/>
      <c r="D62" s="115"/>
      <c r="E62" s="116"/>
      <c r="F62" s="116"/>
      <c r="G62" s="117"/>
      <c r="H62" s="109"/>
      <c r="I62" s="112"/>
      <c r="J62" s="114"/>
      <c r="K62" s="108"/>
      <c r="L62" s="115"/>
      <c r="M62" s="109"/>
      <c r="N62" s="109"/>
      <c r="O62" s="109"/>
      <c r="P62" s="109"/>
      <c r="Q62" s="109"/>
      <c r="R62" s="109"/>
      <c r="S62" s="109"/>
      <c r="T62" s="109"/>
      <c r="U62" s="109"/>
      <c r="V62" s="109"/>
      <c r="W62" s="109"/>
      <c r="X62" s="109"/>
      <c r="Y62" s="109"/>
      <c r="Z62" s="109"/>
      <c r="AA62" s="109"/>
      <c r="AB62" s="186"/>
      <c r="AC62" s="186"/>
    </row>
    <row r="63" spans="1:29" s="105" customFormat="1" x14ac:dyDescent="0.2">
      <c r="A63" s="107"/>
      <c r="B63" s="107"/>
      <c r="D63" s="115"/>
      <c r="E63" s="116"/>
      <c r="F63" s="116"/>
      <c r="G63" s="117"/>
      <c r="H63" s="109"/>
      <c r="I63" s="112"/>
      <c r="J63" s="114"/>
      <c r="K63" s="108"/>
      <c r="L63" s="115"/>
      <c r="M63" s="109"/>
      <c r="N63" s="109"/>
      <c r="O63" s="109"/>
      <c r="P63" s="109"/>
      <c r="Q63" s="109"/>
      <c r="R63" s="109"/>
      <c r="S63" s="109"/>
      <c r="T63" s="109"/>
      <c r="U63" s="109"/>
      <c r="V63" s="109"/>
      <c r="W63" s="109"/>
      <c r="X63" s="109"/>
      <c r="Y63" s="109"/>
      <c r="Z63" s="109"/>
      <c r="AA63" s="109"/>
      <c r="AB63" s="186"/>
      <c r="AC63" s="186"/>
    </row>
    <row r="64" spans="1:29" s="105" customFormat="1" x14ac:dyDescent="0.2">
      <c r="A64" s="107"/>
      <c r="B64" s="107"/>
      <c r="D64" s="115"/>
      <c r="E64" s="116"/>
      <c r="F64" s="116"/>
      <c r="G64" s="117"/>
      <c r="H64" s="109"/>
      <c r="I64" s="112"/>
      <c r="J64" s="114"/>
      <c r="K64" s="108"/>
      <c r="L64" s="115"/>
      <c r="M64" s="109"/>
      <c r="N64" s="109"/>
      <c r="O64" s="109"/>
      <c r="P64" s="109"/>
      <c r="Q64" s="109"/>
      <c r="R64" s="109"/>
      <c r="S64" s="109"/>
      <c r="T64" s="109"/>
      <c r="U64" s="109"/>
      <c r="V64" s="109"/>
      <c r="W64" s="109"/>
      <c r="X64" s="109"/>
      <c r="Y64" s="109"/>
      <c r="Z64" s="109"/>
      <c r="AA64" s="109"/>
      <c r="AB64" s="186"/>
      <c r="AC64" s="186"/>
    </row>
    <row r="65" spans="1:29" s="105" customFormat="1" x14ac:dyDescent="0.2">
      <c r="A65" s="107"/>
      <c r="B65" s="107"/>
      <c r="D65" s="115"/>
      <c r="E65" s="116"/>
      <c r="F65" s="116"/>
      <c r="G65" s="117"/>
      <c r="H65" s="109"/>
      <c r="I65" s="112"/>
      <c r="J65" s="114"/>
      <c r="K65" s="108"/>
      <c r="L65" s="115"/>
      <c r="M65" s="109"/>
      <c r="N65" s="109"/>
      <c r="O65" s="109"/>
      <c r="P65" s="109"/>
      <c r="Q65" s="109"/>
      <c r="R65" s="109"/>
      <c r="S65" s="109"/>
      <c r="T65" s="109"/>
      <c r="U65" s="109"/>
      <c r="V65" s="109"/>
      <c r="W65" s="109"/>
      <c r="X65" s="109"/>
      <c r="Y65" s="109"/>
      <c r="Z65" s="109"/>
      <c r="AA65" s="109"/>
      <c r="AB65" s="186"/>
      <c r="AC65" s="186"/>
    </row>
    <row r="66" spans="1:29" s="105" customFormat="1" x14ac:dyDescent="0.2">
      <c r="A66" s="107"/>
      <c r="B66" s="107"/>
      <c r="D66" s="115"/>
      <c r="E66" s="116"/>
      <c r="F66" s="116"/>
      <c r="G66" s="117"/>
      <c r="H66" s="109"/>
      <c r="I66" s="112"/>
      <c r="J66" s="114"/>
      <c r="K66" s="108"/>
      <c r="L66" s="115"/>
      <c r="M66" s="109"/>
      <c r="N66" s="109"/>
      <c r="O66" s="109"/>
      <c r="P66" s="109"/>
      <c r="Q66" s="109"/>
      <c r="R66" s="109"/>
      <c r="S66" s="109"/>
      <c r="T66" s="109"/>
      <c r="U66" s="109"/>
      <c r="V66" s="109"/>
      <c r="W66" s="109"/>
      <c r="X66" s="109"/>
      <c r="Y66" s="109"/>
      <c r="Z66" s="109"/>
      <c r="AA66" s="109"/>
      <c r="AB66" s="186"/>
      <c r="AC66" s="186"/>
    </row>
    <row r="67" spans="1:29" s="105" customFormat="1" x14ac:dyDescent="0.2">
      <c r="A67" s="107"/>
      <c r="B67" s="107"/>
      <c r="D67" s="115"/>
      <c r="E67" s="116"/>
      <c r="F67" s="116"/>
      <c r="G67" s="117"/>
      <c r="H67" s="109"/>
      <c r="I67" s="112"/>
      <c r="J67" s="114"/>
      <c r="K67" s="108"/>
      <c r="L67" s="115"/>
      <c r="M67" s="109"/>
      <c r="N67" s="109"/>
      <c r="O67" s="109"/>
      <c r="P67" s="109"/>
      <c r="Q67" s="109"/>
      <c r="R67" s="109"/>
      <c r="S67" s="109"/>
      <c r="T67" s="109"/>
      <c r="U67" s="109"/>
      <c r="V67" s="109"/>
      <c r="W67" s="109"/>
      <c r="X67" s="109"/>
      <c r="Y67" s="109"/>
      <c r="Z67" s="109"/>
      <c r="AA67" s="109"/>
      <c r="AB67" s="186"/>
      <c r="AC67" s="186"/>
    </row>
    <row r="68" spans="1:29" s="105" customFormat="1" x14ac:dyDescent="0.2">
      <c r="A68" s="107"/>
      <c r="B68" s="107"/>
      <c r="D68" s="115"/>
      <c r="E68" s="116"/>
      <c r="F68" s="116"/>
      <c r="G68" s="117"/>
      <c r="H68" s="109"/>
      <c r="I68" s="112"/>
      <c r="J68" s="114"/>
      <c r="K68" s="108"/>
      <c r="L68" s="115"/>
      <c r="M68" s="109"/>
      <c r="N68" s="109"/>
      <c r="O68" s="109"/>
      <c r="P68" s="109"/>
      <c r="Q68" s="109"/>
      <c r="R68" s="109"/>
      <c r="S68" s="109"/>
      <c r="T68" s="109"/>
      <c r="U68" s="109"/>
      <c r="V68" s="109"/>
      <c r="W68" s="109"/>
      <c r="X68" s="109"/>
      <c r="Y68" s="109"/>
      <c r="Z68" s="109"/>
      <c r="AA68" s="109"/>
      <c r="AB68" s="186"/>
      <c r="AC68" s="186"/>
    </row>
    <row r="69" spans="1:29" s="105" customFormat="1" x14ac:dyDescent="0.2">
      <c r="A69" s="107"/>
      <c r="B69" s="107"/>
      <c r="D69" s="115"/>
      <c r="E69" s="116"/>
      <c r="F69" s="116"/>
      <c r="G69" s="117"/>
      <c r="H69" s="109"/>
      <c r="I69" s="112"/>
      <c r="J69" s="114"/>
      <c r="K69" s="108"/>
      <c r="L69" s="115"/>
      <c r="M69" s="109"/>
      <c r="N69" s="109"/>
      <c r="O69" s="109"/>
      <c r="P69" s="109"/>
      <c r="Q69" s="109"/>
      <c r="R69" s="109"/>
      <c r="S69" s="109"/>
      <c r="T69" s="109"/>
      <c r="U69" s="109"/>
      <c r="V69" s="109"/>
      <c r="W69" s="109"/>
      <c r="X69" s="109"/>
      <c r="Y69" s="109"/>
      <c r="Z69" s="109"/>
      <c r="AA69" s="109"/>
      <c r="AB69" s="186"/>
      <c r="AC69" s="186"/>
    </row>
    <row r="70" spans="1:29" s="105" customFormat="1" x14ac:dyDescent="0.2">
      <c r="A70" s="107"/>
      <c r="B70" s="107"/>
      <c r="D70" s="115"/>
      <c r="E70" s="116"/>
      <c r="F70" s="116"/>
      <c r="G70" s="117"/>
      <c r="H70" s="109"/>
      <c r="I70" s="112"/>
      <c r="J70" s="114"/>
      <c r="K70" s="108"/>
      <c r="L70" s="115"/>
      <c r="M70" s="109"/>
      <c r="N70" s="109"/>
      <c r="O70" s="109"/>
      <c r="P70" s="109"/>
      <c r="Q70" s="109"/>
      <c r="R70" s="109"/>
      <c r="S70" s="109"/>
      <c r="T70" s="109"/>
      <c r="U70" s="109"/>
      <c r="V70" s="109"/>
      <c r="W70" s="109"/>
      <c r="X70" s="109"/>
      <c r="Y70" s="109"/>
      <c r="Z70" s="109"/>
      <c r="AA70" s="109"/>
      <c r="AB70" s="186"/>
      <c r="AC70" s="186"/>
    </row>
    <row r="71" spans="1:29" s="105" customFormat="1" x14ac:dyDescent="0.2">
      <c r="A71" s="107"/>
      <c r="B71" s="107"/>
      <c r="D71" s="115"/>
      <c r="E71" s="116"/>
      <c r="F71" s="116"/>
      <c r="G71" s="117"/>
      <c r="H71" s="109"/>
      <c r="I71" s="112"/>
      <c r="J71" s="114"/>
      <c r="K71" s="108"/>
      <c r="L71" s="115"/>
      <c r="M71" s="109"/>
      <c r="N71" s="109"/>
      <c r="O71" s="109"/>
      <c r="P71" s="109"/>
      <c r="Q71" s="109"/>
      <c r="R71" s="109"/>
      <c r="S71" s="109"/>
      <c r="T71" s="109"/>
      <c r="U71" s="109"/>
      <c r="V71" s="109"/>
      <c r="W71" s="109"/>
      <c r="X71" s="109"/>
      <c r="Y71" s="109"/>
      <c r="Z71" s="109"/>
      <c r="AA71" s="109"/>
      <c r="AB71" s="186"/>
      <c r="AC71" s="186"/>
    </row>
    <row r="72" spans="1:29" s="105" customFormat="1" x14ac:dyDescent="0.2">
      <c r="A72" s="107"/>
      <c r="B72" s="107"/>
      <c r="D72" s="115"/>
      <c r="E72" s="116"/>
      <c r="F72" s="116"/>
      <c r="G72" s="117"/>
      <c r="H72" s="109"/>
      <c r="I72" s="112"/>
      <c r="J72" s="114"/>
      <c r="K72" s="108"/>
      <c r="L72" s="115"/>
      <c r="M72" s="109"/>
      <c r="N72" s="109"/>
      <c r="O72" s="109"/>
      <c r="P72" s="109"/>
      <c r="Q72" s="109"/>
      <c r="R72" s="109"/>
      <c r="S72" s="109"/>
      <c r="T72" s="109"/>
      <c r="U72" s="109"/>
      <c r="V72" s="109"/>
      <c r="W72" s="109"/>
      <c r="X72" s="109"/>
      <c r="Y72" s="109"/>
      <c r="Z72" s="109"/>
      <c r="AA72" s="109"/>
      <c r="AB72" s="186"/>
      <c r="AC72" s="186"/>
    </row>
  </sheetData>
  <dataValidations count="1">
    <dataValidation type="list" allowBlank="1" showInputMessage="1" showErrorMessage="1" sqref="M2:M81" xr:uid="{FCB93BCB-FAA6-42E1-81F5-5C3377A063A8}">
      <formula1>references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51BC7-1ECD-4C11-BF1E-BBE5FBC1C33C}">
  <sheetPr codeName="Sheet9">
    <tabColor rgb="FF500000"/>
  </sheetPr>
  <dimension ref="A1:J54"/>
  <sheetViews>
    <sheetView topLeftCell="A10" zoomScale="85" zoomScaleNormal="85" workbookViewId="0">
      <selection activeCell="E3" sqref="E3:I54"/>
    </sheetView>
  </sheetViews>
  <sheetFormatPr defaultColWidth="9.140625" defaultRowHeight="12.75" x14ac:dyDescent="0.2"/>
  <cols>
    <col min="1" max="2" width="9.140625" style="83"/>
    <col min="3" max="3" width="27.7109375" style="6" customWidth="1"/>
    <col min="4" max="4" width="8.7109375" style="5" customWidth="1"/>
    <col min="5" max="5" width="12.5703125" style="5" customWidth="1"/>
    <col min="6" max="6" width="23.85546875"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419" t="s">
        <v>23</v>
      </c>
      <c r="B1" s="419"/>
      <c r="D1" s="10"/>
      <c r="E1" s="10"/>
      <c r="F1" s="10"/>
      <c r="G1" s="11"/>
      <c r="H1" s="10"/>
      <c r="I1" s="7"/>
    </row>
    <row r="2" spans="1:10" s="6" customFormat="1" x14ac:dyDescent="0.2">
      <c r="A2" s="3" t="s">
        <v>2</v>
      </c>
      <c r="B2" s="3" t="s">
        <v>3</v>
      </c>
      <c r="C2" s="6" t="s">
        <v>21</v>
      </c>
      <c r="D2" s="10" t="s">
        <v>5</v>
      </c>
      <c r="E2" s="10" t="s">
        <v>13</v>
      </c>
      <c r="F2" s="10" t="s">
        <v>14</v>
      </c>
      <c r="G2" s="10" t="s">
        <v>6</v>
      </c>
      <c r="H2" s="10" t="s">
        <v>55</v>
      </c>
      <c r="I2" s="7" t="s">
        <v>22</v>
      </c>
      <c r="J2" s="10"/>
    </row>
    <row r="3" spans="1:10" x14ac:dyDescent="0.2">
      <c r="A3" s="83">
        <v>15</v>
      </c>
      <c r="C3" s="14" t="s">
        <v>530</v>
      </c>
      <c r="D3" s="5" t="s">
        <v>969</v>
      </c>
      <c r="E3" s="5" t="s">
        <v>64</v>
      </c>
      <c r="F3" s="5" t="s">
        <v>64</v>
      </c>
      <c r="G3" s="12" t="s">
        <v>64</v>
      </c>
      <c r="H3" s="5" t="s">
        <v>531</v>
      </c>
      <c r="I3" s="2" t="s">
        <v>64</v>
      </c>
    </row>
    <row r="4" spans="1:10" x14ac:dyDescent="0.2">
      <c r="A4" s="83">
        <v>10</v>
      </c>
      <c r="C4" s="14" t="s">
        <v>669</v>
      </c>
      <c r="D4" s="5" t="s">
        <v>969</v>
      </c>
      <c r="E4" s="5" t="s">
        <v>64</v>
      </c>
      <c r="F4" s="5" t="s">
        <v>64</v>
      </c>
      <c r="G4" s="12" t="s">
        <v>64</v>
      </c>
      <c r="H4" s="5" t="s">
        <v>532</v>
      </c>
      <c r="I4" s="2" t="s">
        <v>64</v>
      </c>
    </row>
    <row r="5" spans="1:10" x14ac:dyDescent="0.2">
      <c r="A5" s="83">
        <v>20</v>
      </c>
      <c r="C5" s="14" t="s">
        <v>706</v>
      </c>
      <c r="D5" s="5" t="s">
        <v>969</v>
      </c>
      <c r="E5" s="5" t="s">
        <v>64</v>
      </c>
      <c r="F5" s="5" t="s">
        <v>64</v>
      </c>
      <c r="G5" s="12" t="s">
        <v>64</v>
      </c>
      <c r="H5" s="5" t="s">
        <v>532</v>
      </c>
      <c r="I5" s="2" t="s">
        <v>64</v>
      </c>
    </row>
    <row r="6" spans="1:10" x14ac:dyDescent="0.2">
      <c r="A6" s="83">
        <v>10</v>
      </c>
      <c r="C6" s="14" t="s">
        <v>670</v>
      </c>
      <c r="D6" s="5" t="s">
        <v>969</v>
      </c>
      <c r="E6" s="5" t="s">
        <v>64</v>
      </c>
      <c r="F6" s="5" t="s">
        <v>64</v>
      </c>
      <c r="G6" s="12" t="s">
        <v>64</v>
      </c>
      <c r="H6" s="5" t="s">
        <v>532</v>
      </c>
      <c r="I6" s="2" t="s">
        <v>64</v>
      </c>
    </row>
    <row r="7" spans="1:10" x14ac:dyDescent="0.2">
      <c r="A7" s="83">
        <v>5</v>
      </c>
      <c r="C7" s="14" t="s">
        <v>533</v>
      </c>
      <c r="D7" s="5" t="s">
        <v>969</v>
      </c>
      <c r="E7" s="5" t="s">
        <v>64</v>
      </c>
      <c r="F7" s="5" t="s">
        <v>64</v>
      </c>
      <c r="G7" s="12" t="s">
        <v>64</v>
      </c>
      <c r="H7" s="5" t="s">
        <v>534</v>
      </c>
      <c r="I7" s="2" t="s">
        <v>64</v>
      </c>
    </row>
    <row r="8" spans="1:10" x14ac:dyDescent="0.2">
      <c r="A8" s="83">
        <v>10</v>
      </c>
      <c r="C8" s="14" t="s">
        <v>535</v>
      </c>
      <c r="D8" s="5" t="s">
        <v>969</v>
      </c>
      <c r="E8" s="5" t="s">
        <v>64</v>
      </c>
      <c r="F8" s="5" t="s">
        <v>64</v>
      </c>
      <c r="G8" s="12" t="s">
        <v>64</v>
      </c>
      <c r="H8" s="5" t="s">
        <v>534</v>
      </c>
      <c r="I8" s="2" t="s">
        <v>64</v>
      </c>
    </row>
    <row r="9" spans="1:10" x14ac:dyDescent="0.2">
      <c r="A9" s="83">
        <v>10</v>
      </c>
      <c r="C9" s="14" t="s">
        <v>536</v>
      </c>
      <c r="D9" s="5" t="s">
        <v>969</v>
      </c>
      <c r="E9" s="5" t="s">
        <v>64</v>
      </c>
      <c r="F9" s="5" t="s">
        <v>64</v>
      </c>
      <c r="G9" s="12" t="s">
        <v>64</v>
      </c>
      <c r="H9" s="5" t="s">
        <v>537</v>
      </c>
      <c r="I9" s="2" t="s">
        <v>64</v>
      </c>
    </row>
    <row r="10" spans="1:10" x14ac:dyDescent="0.2">
      <c r="A10" s="83">
        <v>10</v>
      </c>
      <c r="C10" s="14" t="s">
        <v>538</v>
      </c>
      <c r="D10" s="5" t="s">
        <v>969</v>
      </c>
      <c r="E10" s="5" t="s">
        <v>64</v>
      </c>
      <c r="F10" s="5" t="s">
        <v>64</v>
      </c>
      <c r="G10" s="12" t="s">
        <v>64</v>
      </c>
      <c r="H10" s="5" t="s">
        <v>539</v>
      </c>
      <c r="I10" s="2" t="s">
        <v>64</v>
      </c>
    </row>
    <row r="11" spans="1:10" x14ac:dyDescent="0.2">
      <c r="A11" s="83">
        <v>15</v>
      </c>
      <c r="C11" s="14" t="s">
        <v>541</v>
      </c>
      <c r="D11" s="5" t="s">
        <v>969</v>
      </c>
      <c r="E11" s="5" t="s">
        <v>64</v>
      </c>
      <c r="F11" s="5" t="s">
        <v>64</v>
      </c>
      <c r="G11" s="12" t="s">
        <v>64</v>
      </c>
      <c r="H11" s="5" t="s">
        <v>540</v>
      </c>
      <c r="I11" s="2" t="s">
        <v>64</v>
      </c>
    </row>
    <row r="12" spans="1:10" x14ac:dyDescent="0.2">
      <c r="A12" s="83">
        <v>15</v>
      </c>
      <c r="C12" s="14" t="s">
        <v>542</v>
      </c>
      <c r="D12" s="5" t="s">
        <v>969</v>
      </c>
      <c r="E12" s="5" t="s">
        <v>64</v>
      </c>
      <c r="F12" s="5" t="s">
        <v>64</v>
      </c>
      <c r="G12" s="12" t="s">
        <v>64</v>
      </c>
      <c r="H12" s="5" t="s">
        <v>539</v>
      </c>
      <c r="I12" s="2" t="s">
        <v>64</v>
      </c>
    </row>
    <row r="13" spans="1:10" x14ac:dyDescent="0.2">
      <c r="A13" s="83">
        <v>15</v>
      </c>
      <c r="C13" s="14" t="s">
        <v>545</v>
      </c>
      <c r="D13" s="5" t="s">
        <v>969</v>
      </c>
      <c r="E13" s="5" t="s">
        <v>64</v>
      </c>
      <c r="F13" s="5" t="s">
        <v>64</v>
      </c>
      <c r="G13" s="12" t="s">
        <v>64</v>
      </c>
      <c r="H13" s="5" t="s">
        <v>543</v>
      </c>
      <c r="I13" s="2" t="s">
        <v>64</v>
      </c>
    </row>
    <row r="14" spans="1:10" x14ac:dyDescent="0.2">
      <c r="A14" s="83">
        <v>10</v>
      </c>
      <c r="C14" s="14" t="s">
        <v>546</v>
      </c>
      <c r="D14" s="5" t="s">
        <v>969</v>
      </c>
      <c r="E14" s="5" t="s">
        <v>64</v>
      </c>
      <c r="F14" s="5" t="s">
        <v>64</v>
      </c>
      <c r="G14" s="12" t="s">
        <v>64</v>
      </c>
      <c r="H14" s="5" t="s">
        <v>544</v>
      </c>
      <c r="I14" s="2" t="s">
        <v>64</v>
      </c>
    </row>
    <row r="15" spans="1:10" x14ac:dyDescent="0.2">
      <c r="A15" s="83">
        <v>15</v>
      </c>
      <c r="C15" s="14" t="s">
        <v>547</v>
      </c>
      <c r="D15" s="5" t="s">
        <v>969</v>
      </c>
      <c r="E15" s="5" t="s">
        <v>64</v>
      </c>
      <c r="F15" s="5" t="s">
        <v>64</v>
      </c>
      <c r="G15" s="12" t="s">
        <v>64</v>
      </c>
      <c r="H15" s="5" t="s">
        <v>544</v>
      </c>
      <c r="I15" s="2" t="s">
        <v>64</v>
      </c>
    </row>
    <row r="16" spans="1:10" x14ac:dyDescent="0.2">
      <c r="A16" s="83">
        <v>5</v>
      </c>
      <c r="C16" s="14" t="s">
        <v>548</v>
      </c>
      <c r="D16" s="5" t="s">
        <v>969</v>
      </c>
      <c r="E16" s="5" t="s">
        <v>64</v>
      </c>
      <c r="F16" s="5" t="s">
        <v>64</v>
      </c>
      <c r="G16" s="12" t="s">
        <v>64</v>
      </c>
      <c r="H16" s="5" t="s">
        <v>549</v>
      </c>
      <c r="I16" s="2" t="s">
        <v>64</v>
      </c>
    </row>
    <row r="17" spans="1:9" x14ac:dyDescent="0.2">
      <c r="A17" s="83">
        <v>10</v>
      </c>
      <c r="C17" s="14" t="s">
        <v>551</v>
      </c>
      <c r="D17" s="5" t="s">
        <v>969</v>
      </c>
      <c r="E17" s="5" t="s">
        <v>64</v>
      </c>
      <c r="F17" s="5" t="s">
        <v>64</v>
      </c>
      <c r="G17" s="12" t="s">
        <v>64</v>
      </c>
      <c r="H17" s="5" t="s">
        <v>550</v>
      </c>
      <c r="I17" s="2" t="s">
        <v>64</v>
      </c>
    </row>
    <row r="18" spans="1:9" x14ac:dyDescent="0.2">
      <c r="A18" s="83">
        <v>20</v>
      </c>
      <c r="C18" s="14" t="s">
        <v>707</v>
      </c>
      <c r="D18" s="5" t="s">
        <v>969</v>
      </c>
      <c r="E18" s="5" t="s">
        <v>64</v>
      </c>
      <c r="F18" s="5" t="s">
        <v>64</v>
      </c>
      <c r="G18" s="12" t="s">
        <v>64</v>
      </c>
      <c r="H18" s="5" t="s">
        <v>550</v>
      </c>
      <c r="I18" s="2" t="s">
        <v>64</v>
      </c>
    </row>
    <row r="19" spans="1:9" x14ac:dyDescent="0.2">
      <c r="A19" s="83">
        <v>10</v>
      </c>
      <c r="C19" s="14" t="s">
        <v>671</v>
      </c>
      <c r="D19" s="5" t="s">
        <v>969</v>
      </c>
      <c r="E19" s="5" t="s">
        <v>64</v>
      </c>
      <c r="F19" s="5" t="s">
        <v>64</v>
      </c>
      <c r="G19" s="12" t="s">
        <v>64</v>
      </c>
      <c r="H19" s="5" t="s">
        <v>672</v>
      </c>
      <c r="I19" s="2" t="s">
        <v>64</v>
      </c>
    </row>
    <row r="20" spans="1:9" x14ac:dyDescent="0.2">
      <c r="A20" s="83">
        <v>5</v>
      </c>
      <c r="C20" s="6" t="s">
        <v>300</v>
      </c>
      <c r="D20" s="5" t="s">
        <v>62</v>
      </c>
      <c r="E20" s="5" t="s">
        <v>98</v>
      </c>
      <c r="F20" s="5" t="s">
        <v>64</v>
      </c>
      <c r="G20" s="12" t="s">
        <v>367</v>
      </c>
      <c r="H20" s="5" t="s">
        <v>64</v>
      </c>
      <c r="I20" s="2" t="s">
        <v>64</v>
      </c>
    </row>
    <row r="21" spans="1:9" x14ac:dyDescent="0.2">
      <c r="A21" s="83">
        <v>8</v>
      </c>
      <c r="C21" s="6" t="s">
        <v>365</v>
      </c>
      <c r="D21" s="5" t="s">
        <v>62</v>
      </c>
      <c r="E21" s="5" t="s">
        <v>177</v>
      </c>
      <c r="F21" s="5" t="s">
        <v>370</v>
      </c>
      <c r="G21" s="12" t="s">
        <v>64</v>
      </c>
      <c r="H21" s="5" t="s">
        <v>64</v>
      </c>
      <c r="I21" s="2" t="s">
        <v>371</v>
      </c>
    </row>
    <row r="22" spans="1:9" x14ac:dyDescent="0.2">
      <c r="A22" s="83">
        <v>25</v>
      </c>
      <c r="C22" s="6" t="s">
        <v>565</v>
      </c>
      <c r="D22" s="5" t="s">
        <v>62</v>
      </c>
      <c r="E22" s="5" t="s">
        <v>210</v>
      </c>
      <c r="F22" s="5" t="s">
        <v>372</v>
      </c>
      <c r="G22" s="12" t="s">
        <v>94</v>
      </c>
      <c r="H22" s="5" t="s">
        <v>58</v>
      </c>
      <c r="I22" s="2" t="s">
        <v>373</v>
      </c>
    </row>
    <row r="23" spans="1:9" x14ac:dyDescent="0.2">
      <c r="A23" s="83">
        <v>6</v>
      </c>
      <c r="C23" s="6" t="s">
        <v>29</v>
      </c>
      <c r="D23" s="5" t="s">
        <v>24</v>
      </c>
      <c r="E23" s="5" t="s">
        <v>63</v>
      </c>
      <c r="F23" s="5" t="s">
        <v>64</v>
      </c>
      <c r="G23" s="12" t="s">
        <v>64</v>
      </c>
      <c r="H23" s="5" t="s">
        <v>64</v>
      </c>
      <c r="I23" s="2" t="s">
        <v>65</v>
      </c>
    </row>
    <row r="24" spans="1:9" x14ac:dyDescent="0.2">
      <c r="A24" s="83">
        <v>10</v>
      </c>
      <c r="C24" s="6" t="s">
        <v>35</v>
      </c>
      <c r="D24" s="5" t="s">
        <v>62</v>
      </c>
      <c r="E24" s="5" t="s">
        <v>86</v>
      </c>
      <c r="F24" s="5" t="s">
        <v>87</v>
      </c>
      <c r="G24" s="12" t="s">
        <v>59</v>
      </c>
      <c r="H24" s="5" t="s">
        <v>64</v>
      </c>
      <c r="I24" s="2" t="s">
        <v>88</v>
      </c>
    </row>
    <row r="25" spans="1:9" x14ac:dyDescent="0.2">
      <c r="A25" s="83">
        <v>10</v>
      </c>
      <c r="C25" s="6" t="s">
        <v>32</v>
      </c>
      <c r="D25" s="5" t="s">
        <v>72</v>
      </c>
      <c r="E25" s="5" t="s">
        <v>73</v>
      </c>
      <c r="F25" s="5" t="s">
        <v>76</v>
      </c>
      <c r="G25" s="12" t="s">
        <v>78</v>
      </c>
      <c r="H25" s="5" t="s">
        <v>64</v>
      </c>
      <c r="I25" s="1" t="s">
        <v>77</v>
      </c>
    </row>
    <row r="26" spans="1:9" x14ac:dyDescent="0.2">
      <c r="A26" s="83">
        <v>15</v>
      </c>
      <c r="C26" s="6" t="s">
        <v>627</v>
      </c>
      <c r="D26" s="5" t="s">
        <v>72</v>
      </c>
      <c r="E26" s="5" t="s">
        <v>73</v>
      </c>
      <c r="F26" s="5" t="s">
        <v>91</v>
      </c>
      <c r="G26" s="12" t="s">
        <v>79</v>
      </c>
      <c r="H26" s="5" t="s">
        <v>64</v>
      </c>
      <c r="I26" s="2" t="s">
        <v>80</v>
      </c>
    </row>
    <row r="27" spans="1:9" x14ac:dyDescent="0.2">
      <c r="A27" s="83">
        <v>50</v>
      </c>
      <c r="C27" s="6" t="s">
        <v>663</v>
      </c>
      <c r="D27" s="5" t="s">
        <v>62</v>
      </c>
      <c r="E27" s="5" t="s">
        <v>90</v>
      </c>
      <c r="F27" s="5" t="s">
        <v>82</v>
      </c>
      <c r="G27" s="12" t="s">
        <v>374</v>
      </c>
      <c r="H27" s="5" t="s">
        <v>64</v>
      </c>
      <c r="I27" s="2" t="s">
        <v>375</v>
      </c>
    </row>
    <row r="28" spans="1:9" x14ac:dyDescent="0.2">
      <c r="A28" s="83">
        <v>30</v>
      </c>
      <c r="C28" s="6" t="s">
        <v>704</v>
      </c>
      <c r="D28" s="5" t="s">
        <v>62</v>
      </c>
      <c r="E28" s="5" t="s">
        <v>73</v>
      </c>
      <c r="F28" s="5" t="s">
        <v>218</v>
      </c>
      <c r="G28" s="12" t="s">
        <v>96</v>
      </c>
      <c r="H28" s="5" t="s">
        <v>64</v>
      </c>
      <c r="I28" s="1" t="s">
        <v>97</v>
      </c>
    </row>
    <row r="29" spans="1:9" x14ac:dyDescent="0.2">
      <c r="A29" s="83">
        <v>55</v>
      </c>
      <c r="C29" s="6" t="s">
        <v>629</v>
      </c>
      <c r="D29" s="5" t="s">
        <v>62</v>
      </c>
      <c r="E29" s="5" t="s">
        <v>98</v>
      </c>
      <c r="F29" s="5" t="s">
        <v>219</v>
      </c>
      <c r="G29" s="12" t="s">
        <v>99</v>
      </c>
      <c r="H29" s="5" t="s">
        <v>64</v>
      </c>
      <c r="I29" s="2" t="s">
        <v>100</v>
      </c>
    </row>
    <row r="30" spans="1:9" x14ac:dyDescent="0.2">
      <c r="B30" s="83">
        <v>3</v>
      </c>
      <c r="C30" s="6" t="s">
        <v>587</v>
      </c>
      <c r="D30" s="5" t="s">
        <v>24</v>
      </c>
      <c r="E30" s="5" t="s">
        <v>98</v>
      </c>
      <c r="F30" s="5" t="s">
        <v>312</v>
      </c>
      <c r="G30" s="12" t="s">
        <v>301</v>
      </c>
      <c r="H30" s="5" t="s">
        <v>64</v>
      </c>
      <c r="I30" s="2" t="s">
        <v>313</v>
      </c>
    </row>
    <row r="31" spans="1:9" x14ac:dyDescent="0.2">
      <c r="A31" s="83">
        <v>0</v>
      </c>
      <c r="C31" s="6" t="s">
        <v>104</v>
      </c>
      <c r="D31" s="5" t="s">
        <v>105</v>
      </c>
      <c r="E31" s="5" t="s">
        <v>9</v>
      </c>
      <c r="F31" s="5" t="s">
        <v>106</v>
      </c>
      <c r="G31" s="12" t="s">
        <v>64</v>
      </c>
      <c r="H31" s="5" t="s">
        <v>64</v>
      </c>
      <c r="I31" s="2" t="s">
        <v>107</v>
      </c>
    </row>
    <row r="32" spans="1:9" x14ac:dyDescent="0.2">
      <c r="A32" s="83">
        <v>1</v>
      </c>
      <c r="C32" s="6" t="s">
        <v>37</v>
      </c>
      <c r="D32" s="5" t="s">
        <v>24</v>
      </c>
      <c r="E32" s="5" t="s">
        <v>9</v>
      </c>
      <c r="F32" s="5" t="s">
        <v>108</v>
      </c>
      <c r="G32" s="12" t="s">
        <v>64</v>
      </c>
      <c r="H32" s="5" t="s">
        <v>64</v>
      </c>
      <c r="I32" s="2" t="s">
        <v>109</v>
      </c>
    </row>
    <row r="33" spans="1:9" x14ac:dyDescent="0.2">
      <c r="A33" s="83">
        <v>3</v>
      </c>
      <c r="C33" s="6" t="s">
        <v>39</v>
      </c>
      <c r="D33" s="5" t="s">
        <v>24</v>
      </c>
      <c r="E33" s="5" t="s">
        <v>9</v>
      </c>
      <c r="F33" s="5" t="s">
        <v>64</v>
      </c>
      <c r="G33" s="12" t="s">
        <v>64</v>
      </c>
      <c r="H33" s="5" t="s">
        <v>64</v>
      </c>
      <c r="I33" s="2" t="s">
        <v>64</v>
      </c>
    </row>
    <row r="34" spans="1:9" x14ac:dyDescent="0.2">
      <c r="A34" s="83">
        <v>4</v>
      </c>
      <c r="C34" s="6" t="s">
        <v>40</v>
      </c>
      <c r="D34" s="5" t="s">
        <v>24</v>
      </c>
      <c r="E34" s="5" t="s">
        <v>9</v>
      </c>
      <c r="F34" s="5" t="s">
        <v>64</v>
      </c>
      <c r="G34" s="12" t="s">
        <v>112</v>
      </c>
      <c r="H34" s="5" t="s">
        <v>64</v>
      </c>
      <c r="I34" s="2" t="s">
        <v>64</v>
      </c>
    </row>
    <row r="35" spans="1:9" x14ac:dyDescent="0.2">
      <c r="A35" s="83">
        <v>7</v>
      </c>
      <c r="C35" s="6" t="s">
        <v>41</v>
      </c>
      <c r="D35" s="5" t="s">
        <v>62</v>
      </c>
      <c r="E35" s="5" t="s">
        <v>9</v>
      </c>
      <c r="F35" s="5" t="s">
        <v>113</v>
      </c>
      <c r="G35" s="12" t="s">
        <v>110</v>
      </c>
      <c r="H35" s="5" t="s">
        <v>64</v>
      </c>
      <c r="I35" s="2" t="s">
        <v>118</v>
      </c>
    </row>
    <row r="36" spans="1:9" x14ac:dyDescent="0.2">
      <c r="A36" s="83">
        <v>10</v>
      </c>
      <c r="C36" s="6" t="s">
        <v>42</v>
      </c>
      <c r="D36" s="5" t="s">
        <v>62</v>
      </c>
      <c r="E36" s="5" t="s">
        <v>9</v>
      </c>
      <c r="F36" s="5" t="s">
        <v>114</v>
      </c>
      <c r="G36" s="12" t="s">
        <v>94</v>
      </c>
      <c r="H36" s="5" t="s">
        <v>64</v>
      </c>
      <c r="I36" s="1" t="s">
        <v>115</v>
      </c>
    </row>
    <row r="37" spans="1:9" x14ac:dyDescent="0.2">
      <c r="A37" s="83">
        <v>12</v>
      </c>
      <c r="C37" s="6" t="s">
        <v>43</v>
      </c>
      <c r="D37" s="5" t="s">
        <v>62</v>
      </c>
      <c r="E37" s="5" t="s">
        <v>9</v>
      </c>
      <c r="F37" s="5" t="s">
        <v>116</v>
      </c>
      <c r="G37" s="12" t="s">
        <v>101</v>
      </c>
      <c r="H37" s="5" t="s">
        <v>64</v>
      </c>
      <c r="I37" s="2" t="s">
        <v>117</v>
      </c>
    </row>
    <row r="38" spans="1:9" x14ac:dyDescent="0.2">
      <c r="A38" s="83">
        <v>8</v>
      </c>
      <c r="C38" s="6" t="s">
        <v>366</v>
      </c>
      <c r="D38" s="5" t="s">
        <v>62</v>
      </c>
      <c r="E38" s="5" t="s">
        <v>9</v>
      </c>
      <c r="F38" s="5" t="s">
        <v>376</v>
      </c>
      <c r="G38" s="12" t="s">
        <v>64</v>
      </c>
      <c r="H38" s="5" t="s">
        <v>64</v>
      </c>
      <c r="I38" s="2" t="s">
        <v>377</v>
      </c>
    </row>
    <row r="39" spans="1:9" x14ac:dyDescent="0.2">
      <c r="A39" s="83">
        <v>15</v>
      </c>
      <c r="C39" s="6" t="s">
        <v>664</v>
      </c>
      <c r="D39" s="5" t="s">
        <v>24</v>
      </c>
      <c r="E39" s="5" t="s">
        <v>9</v>
      </c>
      <c r="F39" s="5" t="s">
        <v>378</v>
      </c>
      <c r="G39" s="12" t="s">
        <v>64</v>
      </c>
      <c r="H39" s="5" t="s">
        <v>64</v>
      </c>
      <c r="I39" s="2" t="s">
        <v>379</v>
      </c>
    </row>
    <row r="40" spans="1:9" x14ac:dyDescent="0.2">
      <c r="A40" s="83">
        <v>15</v>
      </c>
      <c r="C40" s="6" t="s">
        <v>705</v>
      </c>
      <c r="D40" s="5" t="s">
        <v>62</v>
      </c>
      <c r="E40" s="5" t="s">
        <v>9</v>
      </c>
      <c r="F40" s="5" t="s">
        <v>116</v>
      </c>
      <c r="G40" s="12" t="s">
        <v>96</v>
      </c>
      <c r="H40" s="5" t="s">
        <v>64</v>
      </c>
      <c r="I40" s="2" t="s">
        <v>380</v>
      </c>
    </row>
    <row r="41" spans="1:9" x14ac:dyDescent="0.2">
      <c r="A41" s="83">
        <v>45</v>
      </c>
      <c r="C41" s="6" t="s">
        <v>665</v>
      </c>
      <c r="D41" s="5" t="s">
        <v>62</v>
      </c>
      <c r="E41" s="5" t="s">
        <v>9</v>
      </c>
      <c r="F41" s="5" t="s">
        <v>382</v>
      </c>
      <c r="G41" s="12" t="s">
        <v>94</v>
      </c>
      <c r="H41" s="5" t="s">
        <v>64</v>
      </c>
      <c r="I41" s="2" t="s">
        <v>381</v>
      </c>
    </row>
    <row r="42" spans="1:9" x14ac:dyDescent="0.2">
      <c r="A42" s="83">
        <v>15</v>
      </c>
      <c r="C42" s="6" t="s">
        <v>46</v>
      </c>
      <c r="D42" s="5" t="s">
        <v>125</v>
      </c>
      <c r="E42" s="5" t="s">
        <v>126</v>
      </c>
      <c r="F42" s="5" t="s">
        <v>124</v>
      </c>
      <c r="G42" s="12" t="s">
        <v>64</v>
      </c>
      <c r="H42" s="5" t="s">
        <v>64</v>
      </c>
      <c r="I42" s="2" t="s">
        <v>64</v>
      </c>
    </row>
    <row r="43" spans="1:9" x14ac:dyDescent="0.2">
      <c r="A43" s="83">
        <v>40</v>
      </c>
      <c r="C43" s="6" t="s">
        <v>47</v>
      </c>
      <c r="D43" s="5" t="s">
        <v>125</v>
      </c>
      <c r="E43" s="5" t="s">
        <v>126</v>
      </c>
      <c r="F43" s="5" t="s">
        <v>127</v>
      </c>
      <c r="G43" s="12" t="s">
        <v>64</v>
      </c>
      <c r="H43" s="5" t="s">
        <v>64</v>
      </c>
      <c r="I43" s="2" t="s">
        <v>64</v>
      </c>
    </row>
    <row r="44" spans="1:9" x14ac:dyDescent="0.2">
      <c r="A44" s="83">
        <v>50</v>
      </c>
      <c r="C44" s="6" t="s">
        <v>667</v>
      </c>
      <c r="D44" s="5" t="s">
        <v>125</v>
      </c>
      <c r="E44" s="5" t="s">
        <v>126</v>
      </c>
      <c r="F44" s="5" t="s">
        <v>383</v>
      </c>
      <c r="G44" s="12" t="s">
        <v>64</v>
      </c>
      <c r="H44" s="5" t="s">
        <v>666</v>
      </c>
      <c r="I44" s="2" t="s">
        <v>384</v>
      </c>
    </row>
    <row r="45" spans="1:9" x14ac:dyDescent="0.2">
      <c r="A45" s="83">
        <v>15</v>
      </c>
      <c r="C45" s="6" t="s">
        <v>48</v>
      </c>
      <c r="D45" s="5" t="s">
        <v>24</v>
      </c>
      <c r="E45" s="5" t="s">
        <v>126</v>
      </c>
      <c r="F45" s="5" t="s">
        <v>124</v>
      </c>
      <c r="G45" s="12" t="s">
        <v>64</v>
      </c>
      <c r="H45" s="5" t="s">
        <v>64</v>
      </c>
      <c r="I45" s="2" t="s">
        <v>64</v>
      </c>
    </row>
    <row r="46" spans="1:9" x14ac:dyDescent="0.2">
      <c r="A46" s="83">
        <v>5</v>
      </c>
      <c r="C46" s="6" t="s">
        <v>49</v>
      </c>
      <c r="D46" s="5" t="s">
        <v>140</v>
      </c>
      <c r="E46" s="5" t="s">
        <v>126</v>
      </c>
      <c r="F46" s="5" t="s">
        <v>128</v>
      </c>
      <c r="G46" s="12" t="s">
        <v>64</v>
      </c>
      <c r="H46" s="5" t="s">
        <v>64</v>
      </c>
      <c r="I46" s="2" t="s">
        <v>129</v>
      </c>
    </row>
    <row r="47" spans="1:9" x14ac:dyDescent="0.2">
      <c r="A47" s="83">
        <v>5</v>
      </c>
      <c r="C47" s="6" t="s">
        <v>50</v>
      </c>
      <c r="D47" s="5" t="s">
        <v>141</v>
      </c>
      <c r="E47" s="5" t="s">
        <v>126</v>
      </c>
      <c r="F47" s="5" t="s">
        <v>130</v>
      </c>
      <c r="G47" s="12" t="s">
        <v>64</v>
      </c>
      <c r="H47" s="5" t="s">
        <v>64</v>
      </c>
      <c r="I47" s="2" t="s">
        <v>131</v>
      </c>
    </row>
    <row r="48" spans="1:9" x14ac:dyDescent="0.2">
      <c r="A48" s="83">
        <v>5</v>
      </c>
      <c r="C48" s="6" t="s">
        <v>53</v>
      </c>
      <c r="D48" s="5" t="s">
        <v>132</v>
      </c>
      <c r="E48" s="5" t="s">
        <v>328</v>
      </c>
      <c r="F48" s="5" t="s">
        <v>151</v>
      </c>
      <c r="G48" s="12" t="s">
        <v>64</v>
      </c>
      <c r="H48" s="5" t="s">
        <v>368</v>
      </c>
      <c r="I48" s="2" t="s">
        <v>137</v>
      </c>
    </row>
    <row r="49" spans="1:9" x14ac:dyDescent="0.2">
      <c r="A49" s="83">
        <v>15</v>
      </c>
      <c r="C49" s="6" t="s">
        <v>51</v>
      </c>
      <c r="D49" s="5" t="s">
        <v>132</v>
      </c>
      <c r="E49" s="5" t="s">
        <v>126</v>
      </c>
      <c r="F49" s="5" t="s">
        <v>150</v>
      </c>
      <c r="G49" s="12" t="s">
        <v>61</v>
      </c>
      <c r="H49" s="5" t="s">
        <v>64</v>
      </c>
      <c r="I49" s="2" t="s">
        <v>133</v>
      </c>
    </row>
    <row r="50" spans="1:9" x14ac:dyDescent="0.2">
      <c r="A50" s="83">
        <v>30</v>
      </c>
      <c r="C50" s="6" t="s">
        <v>52</v>
      </c>
      <c r="D50" s="5" t="s">
        <v>132</v>
      </c>
      <c r="E50" s="5" t="s">
        <v>126</v>
      </c>
      <c r="F50" s="5" t="s">
        <v>134</v>
      </c>
      <c r="G50" s="12" t="s">
        <v>64</v>
      </c>
      <c r="H50" s="5" t="s">
        <v>203</v>
      </c>
      <c r="I50" s="2" t="s">
        <v>135</v>
      </c>
    </row>
    <row r="51" spans="1:9" x14ac:dyDescent="0.2">
      <c r="A51" s="83">
        <v>15</v>
      </c>
      <c r="C51" s="6" t="s">
        <v>574</v>
      </c>
      <c r="D51" s="5" t="s">
        <v>132</v>
      </c>
      <c r="E51" s="5" t="s">
        <v>328</v>
      </c>
      <c r="F51" s="5" t="s">
        <v>329</v>
      </c>
      <c r="G51" s="12" t="s">
        <v>61</v>
      </c>
      <c r="H51" s="5" t="s">
        <v>64</v>
      </c>
      <c r="I51" s="2" t="s">
        <v>136</v>
      </c>
    </row>
    <row r="52" spans="1:9" x14ac:dyDescent="0.2">
      <c r="B52" s="83">
        <v>1</v>
      </c>
      <c r="C52" s="6" t="s">
        <v>575</v>
      </c>
      <c r="D52" s="5" t="s">
        <v>24</v>
      </c>
      <c r="E52" s="5" t="s">
        <v>126</v>
      </c>
      <c r="F52" s="5" t="s">
        <v>142</v>
      </c>
      <c r="G52" s="12" t="s">
        <v>64</v>
      </c>
      <c r="H52" s="5" t="s">
        <v>64</v>
      </c>
      <c r="I52" s="2" t="s">
        <v>143</v>
      </c>
    </row>
    <row r="53" spans="1:9" x14ac:dyDescent="0.2">
      <c r="A53" s="83">
        <v>15</v>
      </c>
      <c r="C53" s="6" t="s">
        <v>668</v>
      </c>
      <c r="D53" s="5" t="s">
        <v>132</v>
      </c>
      <c r="E53" s="5" t="s">
        <v>126</v>
      </c>
      <c r="F53" s="5" t="s">
        <v>385</v>
      </c>
      <c r="G53" s="12" t="s">
        <v>64</v>
      </c>
      <c r="H53" s="5" t="s">
        <v>369</v>
      </c>
      <c r="I53" s="2" t="s">
        <v>386</v>
      </c>
    </row>
    <row r="54" spans="1:9" x14ac:dyDescent="0.2">
      <c r="A54" s="83">
        <v>15</v>
      </c>
      <c r="C54" s="6" t="s">
        <v>576</v>
      </c>
      <c r="D54" s="5" t="s">
        <v>24</v>
      </c>
      <c r="E54" s="5" t="s">
        <v>126</v>
      </c>
      <c r="F54" s="5" t="s">
        <v>144</v>
      </c>
      <c r="G54" s="12" t="s">
        <v>64</v>
      </c>
      <c r="H54" s="5" t="s">
        <v>64</v>
      </c>
      <c r="I54" s="2" t="s">
        <v>145</v>
      </c>
    </row>
  </sheetData>
  <mergeCells count="1">
    <mergeCell ref="A1:B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56B5C-418C-45E4-B951-FCD216344F32}">
  <dimension ref="A1:C3"/>
  <sheetViews>
    <sheetView workbookViewId="0">
      <selection activeCell="A4" sqref="A4"/>
    </sheetView>
  </sheetViews>
  <sheetFormatPr defaultRowHeight="12.75" x14ac:dyDescent="0.2"/>
  <sheetData>
    <row r="1" spans="1:3" x14ac:dyDescent="0.2">
      <c r="A1" t="s">
        <v>970</v>
      </c>
      <c r="C1" s="209" t="s">
        <v>973</v>
      </c>
    </row>
    <row r="2" spans="1:3" x14ac:dyDescent="0.2">
      <c r="A2" t="s">
        <v>971</v>
      </c>
      <c r="C2" s="209" t="s">
        <v>974</v>
      </c>
    </row>
    <row r="3" spans="1:3" x14ac:dyDescent="0.2">
      <c r="A3" s="209" t="s">
        <v>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18</vt:i4>
      </vt:variant>
    </vt:vector>
  </HeadingPairs>
  <TitlesOfParts>
    <vt:vector size="36" baseType="lpstr">
      <vt:lpstr>Foreward</vt:lpstr>
      <vt:lpstr>Warband Sheet</vt:lpstr>
      <vt:lpstr>Reserve Warband</vt:lpstr>
      <vt:lpstr>Reserve Wargear</vt:lpstr>
      <vt:lpstr>Glorious Deeds</vt:lpstr>
      <vt:lpstr>Heretic Troops</vt:lpstr>
      <vt:lpstr>Heretic Equipment</vt:lpstr>
      <vt:lpstr>Pilgrim Troops</vt:lpstr>
      <vt:lpstr>Pilgrim Equipment</vt:lpstr>
      <vt:lpstr>Sultanate Troops</vt:lpstr>
      <vt:lpstr>Sultanate Equipment</vt:lpstr>
      <vt:lpstr>Antioch Troops</vt:lpstr>
      <vt:lpstr>Antioch Equipment</vt:lpstr>
      <vt:lpstr>Grail Troops</vt:lpstr>
      <vt:lpstr>Grail Equipment</vt:lpstr>
      <vt:lpstr>Court Troops</vt:lpstr>
      <vt:lpstr>Court Equipment</vt:lpstr>
      <vt:lpstr>Sheet1</vt:lpstr>
      <vt:lpstr>antioch_equip</vt:lpstr>
      <vt:lpstr>antioch_troops_all</vt:lpstr>
      <vt:lpstr>court_equip</vt:lpstr>
      <vt:lpstr>court_troops_all</vt:lpstr>
      <vt:lpstr>faction</vt:lpstr>
      <vt:lpstr>grail_equip</vt:lpstr>
      <vt:lpstr>grail_troops_all</vt:lpstr>
      <vt:lpstr>heretic_equip</vt:lpstr>
      <vt:lpstr>heretic_troops_all</vt:lpstr>
      <vt:lpstr>pilgrim_equip</vt:lpstr>
      <vt:lpstr>pilgrim_troops_all</vt:lpstr>
      <vt:lpstr>references</vt:lpstr>
      <vt:lpstr>reserve_elite</vt:lpstr>
      <vt:lpstr>reserve_troop</vt:lpstr>
      <vt:lpstr>reserve_wargear</vt:lpstr>
      <vt:lpstr>selection</vt:lpstr>
      <vt:lpstr>sultanate_equip</vt:lpstr>
      <vt:lpstr>sultanate_troops_all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Saenz</dc:creator>
  <cp:lastModifiedBy>Sergio Saenz</cp:lastModifiedBy>
  <dcterms:created xsi:type="dcterms:W3CDTF">2024-10-09T06:42:24Z</dcterms:created>
  <dcterms:modified xsi:type="dcterms:W3CDTF">2024-12-29T13:25:52Z</dcterms:modified>
</cp:coreProperties>
</file>