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L:\code\trench_crusade_army_builder\"/>
    </mc:Choice>
  </mc:AlternateContent>
  <xr:revisionPtr revIDLastSave="0" documentId="13_ncr:1_{6AC9BCDB-AE3F-446A-ADF9-6172ECE86FAE}" xr6:coauthVersionLast="47" xr6:coauthVersionMax="47" xr10:uidLastSave="{00000000-0000-0000-0000-000000000000}"/>
  <bookViews>
    <workbookView xWindow="-120" yWindow="-120" windowWidth="29040" windowHeight="15720" tabRatio="933" activeTab="8" xr2:uid="{00000000-000D-0000-FFFF-FFFF00000000}"/>
  </bookViews>
  <sheets>
    <sheet name="Warband Sheet" sheetId="1" r:id="rId1"/>
    <sheet name="Reserve Wargear" sheetId="3" r:id="rId2"/>
    <sheet name="Glorious Deeds" sheetId="4" r:id="rId3"/>
    <sheet name="Heretic Troops" sheetId="17" r:id="rId4"/>
    <sheet name="Heretic Equipment" sheetId="6" r:id="rId5"/>
    <sheet name="Pilgrim Troops" sheetId="18" r:id="rId6"/>
    <sheet name="Pilgrim Equipment" sheetId="9" r:id="rId7"/>
    <sheet name="Sultanate Troops" sheetId="19" r:id="rId8"/>
    <sheet name="Sultanate Equipment" sheetId="10" r:id="rId9"/>
    <sheet name="Antioch Equipment" sheetId="11" r:id="rId10"/>
    <sheet name="Grail Equipment" sheetId="12" r:id="rId11"/>
    <sheet name="Court Equipment" sheetId="15" r:id="rId12"/>
  </sheets>
  <definedNames>
    <definedName name="faction">'Warband Sheet'!$BJ$4:$BJ$10</definedName>
    <definedName name="heretic_elite">'Heretic Troops'!$AB:$AB</definedName>
    <definedName name="heretic_equip">'Heretic Equipment'!$C$3:$C$61</definedName>
    <definedName name="heretic_troop">'Heretic Troops'!$AC:$AC</definedName>
    <definedName name="pilgrim_elite">'Pilgrim Troops'!$AB:$AB</definedName>
    <definedName name="pilgrim_equip">'Pilgrim Equipment'!$C$3:$C$999</definedName>
    <definedName name="pilgrim_troop">'Pilgrim Troops'!$AC:$AC</definedName>
    <definedName name="reserve_wargear">'Reserve Wargear'!$I$4:$I$1048576</definedName>
    <definedName name="sultanate_elite">'Sultanate Troops'!$AB:$AB</definedName>
    <definedName name="sultanate_equip">'Sultanate Equipment'!$C:$C</definedName>
    <definedName name="sultanate_troop">'Sultanate Troops'!$AC:$AC</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 i="19" l="1"/>
  <c r="N9" i="19"/>
  <c r="N8" i="19"/>
  <c r="N7" i="19"/>
  <c r="N6" i="19"/>
  <c r="N5" i="19"/>
  <c r="N4" i="19"/>
  <c r="N3" i="19"/>
  <c r="N2" i="19"/>
  <c r="N10" i="18"/>
  <c r="N9" i="18"/>
  <c r="N8" i="18"/>
  <c r="N7" i="18"/>
  <c r="N6" i="18"/>
  <c r="N5" i="18"/>
  <c r="N4" i="18"/>
  <c r="N3" i="18"/>
  <c r="N2" i="18"/>
  <c r="H8" i="1"/>
  <c r="N3" i="17"/>
  <c r="N4" i="17"/>
  <c r="N5" i="17"/>
  <c r="N6" i="17"/>
  <c r="N7" i="17"/>
  <c r="N8" i="17"/>
  <c r="N9" i="17"/>
  <c r="N10" i="17"/>
  <c r="N2" i="17"/>
  <c r="AC2" i="17" s="1" a="1"/>
  <c r="AC2" i="17" s="1"/>
  <c r="U22" i="1"/>
  <c r="Y68" i="1"/>
  <c r="Y94" i="1"/>
  <c r="C94" i="1"/>
  <c r="C68" i="1"/>
  <c r="AB2" i="19" l="1" a="1"/>
  <c r="AB2" i="19" s="1"/>
  <c r="AC2" i="19" a="1"/>
  <c r="AC2" i="19" s="1"/>
  <c r="AB2" i="18" a="1"/>
  <c r="AB2" i="18" s="1"/>
  <c r="AB2" i="17" a="1"/>
  <c r="AB2" i="17" s="1"/>
  <c r="AC2" i="18" a="1"/>
  <c r="AC2" i="18" s="1"/>
  <c r="E12" i="1"/>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4" i="3"/>
  <c r="F2" i="3"/>
  <c r="E8" i="1"/>
  <c r="D2" i="3" s="1"/>
  <c r="H35" i="3"/>
  <c r="G74" i="3"/>
  <c r="AE60" i="1"/>
  <c r="H98" i="3"/>
  <c r="J75" i="3"/>
  <c r="M53" i="3"/>
  <c r="L17" i="3"/>
  <c r="AI12" i="1"/>
  <c r="J50" i="3"/>
  <c r="AJ31" i="1"/>
  <c r="AO6" i="1"/>
  <c r="G63" i="3"/>
  <c r="J39" i="3"/>
  <c r="J116" i="3"/>
  <c r="M112" i="3"/>
  <c r="AA31" i="1"/>
  <c r="M18" i="3"/>
  <c r="J110" i="3"/>
  <c r="G109" i="3"/>
  <c r="G37" i="3"/>
  <c r="AI86" i="1"/>
  <c r="G46" i="3"/>
  <c r="M109" i="3"/>
  <c r="J82" i="3"/>
  <c r="I92" i="1"/>
  <c r="K68" i="3"/>
  <c r="L27" i="3"/>
  <c r="M38" i="3"/>
  <c r="M48" i="3"/>
  <c r="AG36" i="1"/>
  <c r="G99" i="3"/>
  <c r="H73" i="3"/>
  <c r="M27" i="3"/>
  <c r="K38" i="3"/>
  <c r="J76" i="3"/>
  <c r="G103" i="3"/>
  <c r="J115" i="3"/>
  <c r="J33" i="3"/>
  <c r="H58" i="3"/>
  <c r="H63" i="3"/>
  <c r="J80" i="3"/>
  <c r="L20" i="3"/>
  <c r="K96" i="3"/>
  <c r="K62" i="1"/>
  <c r="H113" i="3"/>
  <c r="M64" i="1"/>
  <c r="M79" i="3"/>
  <c r="H86" i="3"/>
  <c r="L41" i="3"/>
  <c r="G70" i="3"/>
  <c r="L63" i="3"/>
  <c r="Y11" i="1"/>
  <c r="H39" i="3"/>
  <c r="AE36" i="1"/>
  <c r="AG37" i="1"/>
  <c r="L114" i="3"/>
  <c r="Z15" i="1"/>
  <c r="AP63" i="1"/>
  <c r="L15" i="3"/>
  <c r="M12" i="3"/>
  <c r="G14" i="3"/>
  <c r="G105" i="3"/>
  <c r="K72" i="3"/>
  <c r="H31" i="3"/>
  <c r="AE10" i="1"/>
  <c r="K57" i="1"/>
  <c r="K76" i="3"/>
  <c r="AG10" i="1"/>
  <c r="K34" i="3"/>
  <c r="K19" i="3"/>
  <c r="C42" i="1"/>
  <c r="M83" i="3"/>
  <c r="K52" i="3"/>
  <c r="J14" i="3"/>
  <c r="Y10" i="1"/>
  <c r="K56" i="3"/>
  <c r="G84" i="3"/>
  <c r="L94" i="3"/>
  <c r="T60" i="1"/>
  <c r="H107" i="3"/>
  <c r="L14" i="3"/>
  <c r="H42" i="3"/>
  <c r="G92" i="3"/>
  <c r="M72" i="3"/>
  <c r="T88" i="1"/>
  <c r="E80" i="1"/>
  <c r="G41" i="3"/>
  <c r="L39" i="3"/>
  <c r="J10" i="3"/>
  <c r="G57" i="3"/>
  <c r="AA81" i="1"/>
  <c r="J71" i="3"/>
  <c r="AI61" i="1"/>
  <c r="AI65" i="1"/>
  <c r="D88" i="1"/>
  <c r="K12" i="3"/>
  <c r="AJ57" i="1"/>
  <c r="AD57" i="1"/>
  <c r="J8" i="3"/>
  <c r="K77" i="3"/>
  <c r="Z61" i="1"/>
  <c r="L33" i="3"/>
  <c r="J113" i="3"/>
  <c r="S31" i="1"/>
  <c r="K31" i="3"/>
  <c r="AG60" i="1"/>
  <c r="J18" i="3"/>
  <c r="J70" i="3"/>
  <c r="AI14" i="1"/>
  <c r="AA6" i="1"/>
  <c r="J94" i="3"/>
  <c r="K115" i="3"/>
  <c r="AG40" i="1"/>
  <c r="AP62" i="1"/>
  <c r="L31" i="3"/>
  <c r="M4" i="3"/>
  <c r="G32" i="3"/>
  <c r="H75" i="3"/>
  <c r="H70" i="3"/>
  <c r="K21" i="3"/>
  <c r="C90" i="1"/>
  <c r="M97" i="3"/>
  <c r="K106" i="3"/>
  <c r="M36" i="1"/>
  <c r="M111" i="3"/>
  <c r="J84" i="3"/>
  <c r="I40" i="1"/>
  <c r="L21" i="3"/>
  <c r="K55" i="3"/>
  <c r="J88" i="3"/>
  <c r="K13" i="3"/>
  <c r="K88" i="3"/>
  <c r="AG6" i="1"/>
  <c r="AP10" i="1"/>
  <c r="L7" i="3"/>
  <c r="M25" i="3"/>
  <c r="H16" i="3"/>
  <c r="J93" i="3"/>
  <c r="M88" i="3"/>
  <c r="K37" i="1"/>
  <c r="M57" i="3"/>
  <c r="L55" i="3"/>
  <c r="L49" i="3"/>
  <c r="K37" i="3"/>
  <c r="J99" i="3"/>
  <c r="L58" i="3"/>
  <c r="M51" i="3"/>
  <c r="K69" i="3"/>
  <c r="K35" i="3"/>
  <c r="L74" i="3"/>
  <c r="M22" i="3"/>
  <c r="G89" i="3"/>
  <c r="AG39" i="1"/>
  <c r="M52" i="3"/>
  <c r="G20" i="3"/>
  <c r="K92" i="3"/>
  <c r="H87" i="3"/>
  <c r="I34" i="1"/>
  <c r="G45" i="3"/>
  <c r="Q57" i="1"/>
  <c r="Z11" i="1"/>
  <c r="L108" i="3"/>
  <c r="G98" i="3"/>
  <c r="H90" i="3"/>
  <c r="AP11" i="1"/>
  <c r="K38" i="1"/>
  <c r="H116" i="3"/>
  <c r="H82" i="3"/>
  <c r="M92" i="3"/>
  <c r="L90" i="3"/>
  <c r="J5" i="3"/>
  <c r="H12" i="3"/>
  <c r="K73" i="3"/>
  <c r="L5" i="3"/>
  <c r="T35" i="1"/>
  <c r="L60" i="3"/>
  <c r="I90" i="1"/>
  <c r="J62" i="3"/>
  <c r="I60" i="1"/>
  <c r="M71" i="3"/>
  <c r="AJ83" i="1"/>
  <c r="T86" i="1"/>
  <c r="G27" i="3"/>
  <c r="J37" i="3"/>
  <c r="G104" i="3"/>
  <c r="K66" i="1"/>
  <c r="D62" i="1"/>
  <c r="K41" i="3"/>
  <c r="L22" i="3"/>
  <c r="AO31" i="1"/>
  <c r="G9" i="3"/>
  <c r="K20" i="3"/>
  <c r="J34" i="3"/>
  <c r="K36" i="3"/>
  <c r="L62" i="3"/>
  <c r="J112" i="3"/>
  <c r="M49" i="3"/>
  <c r="L101" i="3"/>
  <c r="H76" i="3"/>
  <c r="I64" i="1"/>
  <c r="G108" i="3"/>
  <c r="AG88" i="1"/>
  <c r="K5" i="3"/>
  <c r="M105" i="3"/>
  <c r="H53" i="3"/>
  <c r="K7" i="3"/>
  <c r="I37" i="1"/>
  <c r="G43" i="3"/>
  <c r="I38" i="1"/>
  <c r="G112" i="3"/>
  <c r="M59" i="3"/>
  <c r="G34" i="3"/>
  <c r="H80" i="3"/>
  <c r="M11" i="3"/>
  <c r="AG66" i="1"/>
  <c r="M55" i="3"/>
  <c r="Z34" i="1"/>
  <c r="Y38" i="1"/>
  <c r="D60" i="1"/>
  <c r="M64" i="3"/>
  <c r="Y42" i="1"/>
  <c r="C60" i="1"/>
  <c r="H40" i="3"/>
  <c r="D35" i="1"/>
  <c r="L36" i="3"/>
  <c r="H44" i="3"/>
  <c r="H99" i="3"/>
  <c r="H20" i="3"/>
  <c r="G29" i="3"/>
  <c r="J56" i="3"/>
  <c r="L88" i="3"/>
  <c r="H118" i="3"/>
  <c r="M5" i="3"/>
  <c r="Y91" i="1"/>
  <c r="H51" i="3"/>
  <c r="L38" i="3"/>
  <c r="L42" i="3"/>
  <c r="M7" i="3"/>
  <c r="AI39" i="1"/>
  <c r="G51" i="3"/>
  <c r="H83" i="1"/>
  <c r="K64" i="1"/>
  <c r="K22" i="3"/>
  <c r="H59" i="3"/>
  <c r="M77" i="3"/>
  <c r="L96" i="3"/>
  <c r="AI35" i="1"/>
  <c r="Z38" i="1"/>
  <c r="AI11" i="1"/>
  <c r="AP38" i="1"/>
  <c r="K50" i="3"/>
  <c r="S83" i="1"/>
  <c r="M107" i="3"/>
  <c r="K91" i="1"/>
  <c r="AE14" i="1"/>
  <c r="J52" i="3"/>
  <c r="H36" i="3"/>
  <c r="L100" i="3"/>
  <c r="J78" i="3"/>
  <c r="M63" i="3"/>
  <c r="K74" i="3"/>
  <c r="T63" i="1"/>
  <c r="L53" i="3"/>
  <c r="C37" i="1"/>
  <c r="M20" i="3"/>
  <c r="L78" i="3"/>
  <c r="AO57" i="1"/>
  <c r="J107" i="3"/>
  <c r="AP61" i="1"/>
  <c r="AP66" i="1"/>
  <c r="M60" i="3"/>
  <c r="K60" i="1"/>
  <c r="H32" i="3"/>
  <c r="H119" i="3"/>
  <c r="G95" i="3"/>
  <c r="D38" i="1"/>
  <c r="M108" i="3"/>
  <c r="M70" i="3"/>
  <c r="AG31" i="1"/>
  <c r="AI87" i="1"/>
  <c r="AA28" i="1"/>
  <c r="G62" i="3"/>
  <c r="Z88" i="1"/>
  <c r="M86" i="1"/>
  <c r="AG91" i="1"/>
  <c r="H57" i="1"/>
  <c r="H112" i="3"/>
  <c r="H102" i="3"/>
  <c r="K118" i="3"/>
  <c r="M103" i="3"/>
  <c r="G33" i="3"/>
  <c r="M104" i="3"/>
  <c r="J38" i="3"/>
  <c r="L4" i="3"/>
  <c r="C62" i="1"/>
  <c r="M29" i="3"/>
  <c r="AD31" i="1"/>
  <c r="M110" i="3"/>
  <c r="M36" i="3"/>
  <c r="J59" i="3"/>
  <c r="L57" i="3"/>
  <c r="K84" i="3"/>
  <c r="AO83" i="1"/>
  <c r="L54" i="3"/>
  <c r="L25" i="3"/>
  <c r="E83" i="1"/>
  <c r="G69" i="3"/>
  <c r="AM6" i="1"/>
  <c r="L89" i="3"/>
  <c r="Z9" i="1"/>
  <c r="D66" i="1"/>
  <c r="AG90" i="1"/>
  <c r="AE89" i="1"/>
  <c r="L115" i="3"/>
  <c r="L30" i="3"/>
  <c r="M46" i="3"/>
  <c r="AA29" i="1"/>
  <c r="K65" i="3"/>
  <c r="M88" i="1"/>
  <c r="K33" i="3"/>
  <c r="H19" i="3"/>
  <c r="K70" i="3"/>
  <c r="K49" i="3"/>
  <c r="Z90" i="1"/>
  <c r="L86" i="3"/>
  <c r="L23" i="3"/>
  <c r="AP64" i="1"/>
  <c r="H93" i="3"/>
  <c r="K28" i="3"/>
  <c r="H95" i="3"/>
  <c r="K92" i="1"/>
  <c r="AE64" i="1"/>
  <c r="K48" i="3"/>
  <c r="L117" i="3"/>
  <c r="L65" i="3"/>
  <c r="G73" i="3"/>
  <c r="M66" i="3"/>
  <c r="T91" i="1"/>
  <c r="H78" i="3"/>
  <c r="Z13" i="1"/>
  <c r="K89" i="3"/>
  <c r="C63" i="1"/>
  <c r="J97" i="3"/>
  <c r="Y9" i="1"/>
  <c r="T92" i="1"/>
  <c r="D61" i="1"/>
  <c r="H84" i="3"/>
  <c r="K113" i="3"/>
  <c r="D36" i="1"/>
  <c r="M28" i="3"/>
  <c r="AE66" i="1"/>
  <c r="J89" i="3"/>
  <c r="K61" i="3"/>
  <c r="Y61" i="1"/>
  <c r="AI34" i="1"/>
  <c r="J118" i="3"/>
  <c r="H37" i="3"/>
  <c r="M23" i="3"/>
  <c r="AI66" i="1"/>
  <c r="Z62" i="1"/>
  <c r="K101" i="3"/>
  <c r="D39" i="1"/>
  <c r="G116" i="3"/>
  <c r="L35" i="3"/>
  <c r="AE87" i="1"/>
  <c r="M58" i="3"/>
  <c r="Y87" i="1"/>
  <c r="M24" i="3"/>
  <c r="Q31" i="1"/>
  <c r="K86" i="3"/>
  <c r="H83" i="3"/>
  <c r="M91" i="1"/>
  <c r="M61" i="3"/>
  <c r="M116" i="3"/>
  <c r="G71" i="3"/>
  <c r="G38" i="3"/>
  <c r="AI63" i="1"/>
  <c r="H94" i="3"/>
  <c r="M86" i="3"/>
  <c r="M39" i="3"/>
  <c r="G5" i="3"/>
  <c r="K44" i="3"/>
  <c r="L44" i="3"/>
  <c r="M118" i="3"/>
  <c r="AE92" i="1"/>
  <c r="M63" i="1"/>
  <c r="J87" i="3"/>
  <c r="J42" i="3"/>
  <c r="K6" i="3"/>
  <c r="G61" i="3"/>
  <c r="I66" i="1"/>
  <c r="L71" i="3"/>
  <c r="AP34" i="1"/>
  <c r="H15" i="3"/>
  <c r="K65" i="1"/>
  <c r="M66" i="1"/>
  <c r="L59" i="3"/>
  <c r="J46" i="3"/>
  <c r="Z91" i="1"/>
  <c r="L9" i="3"/>
  <c r="K108" i="3"/>
  <c r="M119" i="3"/>
  <c r="AG63" i="1"/>
  <c r="M106" i="3"/>
  <c r="T89" i="1"/>
  <c r="J27" i="3"/>
  <c r="M117" i="3"/>
  <c r="L118" i="3"/>
  <c r="E31" i="1"/>
  <c r="M80" i="3"/>
  <c r="C87" i="1"/>
  <c r="AI9" i="1"/>
  <c r="J47" i="3"/>
  <c r="AE88" i="1"/>
  <c r="Y40" i="1"/>
  <c r="M10" i="3"/>
  <c r="H11" i="3"/>
  <c r="J74" i="3"/>
  <c r="K63" i="1"/>
  <c r="J48" i="3"/>
  <c r="J53" i="3"/>
  <c r="Y37" i="1"/>
  <c r="K32" i="3"/>
  <c r="H105" i="3"/>
  <c r="I63" i="1"/>
  <c r="Z14" i="1"/>
  <c r="K90" i="3"/>
  <c r="Z39" i="1"/>
  <c r="K93" i="3"/>
  <c r="K95" i="3"/>
  <c r="L98" i="3"/>
  <c r="J15" i="3"/>
  <c r="G111" i="3"/>
  <c r="L66" i="3"/>
  <c r="T64" i="1"/>
  <c r="G118" i="3"/>
  <c r="L109" i="3"/>
  <c r="K4" i="3"/>
  <c r="K87" i="3"/>
  <c r="N31" i="1"/>
  <c r="Y60" i="1"/>
  <c r="E28" i="1"/>
  <c r="I89" i="1"/>
  <c r="Q83" i="1"/>
  <c r="AG61" i="1"/>
  <c r="C35" i="1"/>
  <c r="AP35" i="1"/>
  <c r="AI15" i="1"/>
  <c r="Z36" i="1"/>
  <c r="T37" i="1"/>
  <c r="AI40" i="1"/>
  <c r="H100" i="3"/>
  <c r="H9" i="3"/>
  <c r="L40" i="3"/>
  <c r="G12" i="3"/>
  <c r="J65" i="3"/>
  <c r="E29" i="1"/>
  <c r="J95" i="3"/>
  <c r="C65" i="1"/>
  <c r="M75" i="3"/>
  <c r="K103" i="3"/>
  <c r="K10" i="3"/>
  <c r="AG13" i="1"/>
  <c r="J69" i="3"/>
  <c r="J36" i="3"/>
  <c r="G54" i="3"/>
  <c r="M26" i="3"/>
  <c r="AE61" i="1"/>
  <c r="M93" i="3"/>
  <c r="AE12" i="1"/>
  <c r="L12" i="3"/>
  <c r="M115" i="3"/>
  <c r="Y39" i="1"/>
  <c r="AE65" i="1"/>
  <c r="G117" i="3"/>
  <c r="M19" i="3"/>
  <c r="L29" i="3"/>
  <c r="J109" i="3"/>
  <c r="L111" i="3"/>
  <c r="M45" i="3"/>
  <c r="G107" i="3"/>
  <c r="M14" i="3"/>
  <c r="J28" i="3"/>
  <c r="M87" i="1"/>
  <c r="H57" i="3"/>
  <c r="K54" i="3"/>
  <c r="C39" i="1"/>
  <c r="Z65" i="1"/>
  <c r="J54" i="3"/>
  <c r="J20" i="3"/>
  <c r="I87" i="1"/>
  <c r="J96" i="3"/>
  <c r="M62" i="3"/>
  <c r="E54" i="1"/>
  <c r="H111" i="3"/>
  <c r="G48" i="3"/>
  <c r="H30" i="3"/>
  <c r="H5" i="3"/>
  <c r="G115" i="3"/>
  <c r="L77" i="3"/>
  <c r="H38" i="3"/>
  <c r="E81" i="1"/>
  <c r="J35" i="3"/>
  <c r="AG15" i="1"/>
  <c r="T61" i="1"/>
  <c r="E55" i="1"/>
  <c r="K59" i="3"/>
  <c r="G47" i="3"/>
  <c r="G86" i="3"/>
  <c r="L104" i="3"/>
  <c r="K34" i="1"/>
  <c r="G87" i="3"/>
  <c r="J77" i="3"/>
  <c r="H67" i="3"/>
  <c r="AE40" i="1"/>
  <c r="AP15" i="1"/>
  <c r="D65" i="1"/>
  <c r="J103" i="3"/>
  <c r="G36" i="3"/>
  <c r="J16" i="3"/>
  <c r="K43" i="3"/>
  <c r="M42" i="3"/>
  <c r="D40" i="1"/>
  <c r="M92" i="1"/>
  <c r="H115" i="3"/>
  <c r="M89" i="3"/>
  <c r="J101" i="3"/>
  <c r="G68" i="3"/>
  <c r="H60" i="3"/>
  <c r="M61" i="1"/>
  <c r="K63" i="3"/>
  <c r="K39" i="1"/>
  <c r="N57" i="1"/>
  <c r="K98" i="3"/>
  <c r="K75" i="3"/>
  <c r="C86" i="1"/>
  <c r="H22" i="3"/>
  <c r="J58" i="3"/>
  <c r="H69" i="3"/>
  <c r="H66" i="3"/>
  <c r="K111" i="3"/>
  <c r="G21" i="3"/>
  <c r="G80" i="3"/>
  <c r="AG57" i="1"/>
  <c r="Y15" i="1"/>
  <c r="AP91" i="1"/>
  <c r="G79" i="3"/>
  <c r="K46" i="3"/>
  <c r="G23" i="3"/>
  <c r="M99" i="3"/>
  <c r="G49" i="3"/>
  <c r="AP60" i="1"/>
  <c r="AE86" i="1"/>
  <c r="J7" i="3"/>
  <c r="K17" i="3"/>
  <c r="M35" i="3"/>
  <c r="K119" i="3"/>
  <c r="G75" i="3"/>
  <c r="K102" i="3"/>
  <c r="M62" i="1"/>
  <c r="G114" i="3"/>
  <c r="Z60" i="1"/>
  <c r="J22" i="3"/>
  <c r="K60" i="3"/>
  <c r="G100" i="3"/>
  <c r="T40" i="1"/>
  <c r="Y64" i="1"/>
  <c r="H48" i="3"/>
  <c r="K112" i="3"/>
  <c r="K94" i="3"/>
  <c r="G6" i="3"/>
  <c r="M9" i="3"/>
  <c r="G83" i="3"/>
  <c r="K88" i="1"/>
  <c r="M39" i="1"/>
  <c r="K47" i="3"/>
  <c r="AA83" i="1"/>
  <c r="T87" i="1"/>
  <c r="L103" i="3"/>
  <c r="J57" i="3"/>
  <c r="K35" i="1"/>
  <c r="AE90" i="1"/>
  <c r="G19" i="3"/>
  <c r="L99" i="3"/>
  <c r="H25" i="3"/>
  <c r="AP92" i="1"/>
  <c r="AA3" i="1"/>
  <c r="AP14" i="1"/>
  <c r="C34" i="1"/>
  <c r="H31" i="1"/>
  <c r="G40" i="3"/>
  <c r="I86" i="1"/>
  <c r="L102" i="3"/>
  <c r="AI91" i="1"/>
  <c r="H55" i="3"/>
  <c r="AI88" i="1"/>
  <c r="J31" i="3"/>
  <c r="H72" i="3"/>
  <c r="G94" i="3"/>
  <c r="T38" i="1"/>
  <c r="I35" i="1"/>
  <c r="AA55" i="1"/>
  <c r="AG87" i="1"/>
  <c r="J102" i="3"/>
  <c r="G44" i="3"/>
  <c r="K99" i="3"/>
  <c r="G15" i="3"/>
  <c r="H85" i="3"/>
  <c r="M76" i="3"/>
  <c r="M69" i="3"/>
  <c r="L19" i="3"/>
  <c r="H104" i="3"/>
  <c r="AP90" i="1"/>
  <c r="J41" i="3"/>
  <c r="L18" i="3"/>
  <c r="Z40" i="1"/>
  <c r="K14" i="3"/>
  <c r="Z86" i="1"/>
  <c r="H13" i="3"/>
  <c r="Y14" i="1"/>
  <c r="AP9" i="1"/>
  <c r="Y36" i="1"/>
  <c r="H101" i="3"/>
  <c r="D64" i="1"/>
  <c r="AI62" i="1"/>
  <c r="H23" i="3"/>
  <c r="G25" i="3"/>
  <c r="G77" i="3"/>
  <c r="L24" i="3"/>
  <c r="G53" i="3"/>
  <c r="AA57" i="1"/>
  <c r="K40" i="1"/>
  <c r="L43" i="3"/>
  <c r="J12" i="3"/>
  <c r="M94" i="3"/>
  <c r="M32" i="3"/>
  <c r="Y65" i="1"/>
  <c r="J49" i="3"/>
  <c r="K89" i="1"/>
  <c r="H4" i="3"/>
  <c r="H92" i="3"/>
  <c r="M37" i="3"/>
  <c r="AE39" i="1"/>
  <c r="K8" i="3"/>
  <c r="M102" i="3"/>
  <c r="G52" i="3"/>
  <c r="K51" i="3"/>
  <c r="I36" i="1"/>
  <c r="AE35" i="1"/>
  <c r="C36" i="1"/>
  <c r="G55" i="3"/>
  <c r="N83" i="1"/>
  <c r="Z66" i="1"/>
  <c r="M101" i="3"/>
  <c r="AG62" i="1"/>
  <c r="G64" i="3"/>
  <c r="L112" i="3"/>
  <c r="I61" i="1"/>
  <c r="I65" i="1"/>
  <c r="M41" i="3"/>
  <c r="K24" i="3"/>
  <c r="AM57" i="1"/>
  <c r="H108" i="3"/>
  <c r="G11" i="3"/>
  <c r="M60" i="1"/>
  <c r="H79" i="3"/>
  <c r="G26" i="3"/>
  <c r="AG89" i="1"/>
  <c r="D86" i="1"/>
  <c r="G28" i="3"/>
  <c r="L68" i="3"/>
  <c r="D90" i="1"/>
  <c r="G102" i="3"/>
  <c r="K67" i="3"/>
  <c r="C64" i="1"/>
  <c r="J72" i="3"/>
  <c r="M65" i="3"/>
  <c r="M84" i="3"/>
  <c r="K9" i="3"/>
  <c r="J23" i="3"/>
  <c r="M87" i="3"/>
  <c r="G42" i="3"/>
  <c r="J73" i="3"/>
  <c r="G10" i="3"/>
  <c r="AP88" i="1"/>
  <c r="K23" i="3"/>
  <c r="AI92" i="1"/>
  <c r="G93" i="3"/>
  <c r="AM83" i="1"/>
  <c r="J60" i="3"/>
  <c r="K110" i="3"/>
  <c r="Y92" i="1"/>
  <c r="L110" i="3"/>
  <c r="D92" i="1"/>
  <c r="K109" i="3"/>
  <c r="K57" i="3"/>
  <c r="J83" i="3"/>
  <c r="L113" i="3"/>
  <c r="M82" i="3"/>
  <c r="T34" i="1"/>
  <c r="H52" i="3"/>
  <c r="H29" i="3"/>
  <c r="M65" i="1"/>
  <c r="Z63" i="1"/>
  <c r="H114" i="3"/>
  <c r="H33" i="3"/>
  <c r="T90" i="1"/>
  <c r="H17" i="3"/>
  <c r="J30" i="3"/>
  <c r="H56" i="3"/>
  <c r="J106" i="3"/>
  <c r="K27" i="3"/>
  <c r="J29" i="3"/>
  <c r="G56" i="3"/>
  <c r="AI37" i="1"/>
  <c r="G82" i="3"/>
  <c r="H89" i="3"/>
  <c r="AE62" i="1"/>
  <c r="G7" i="3"/>
  <c r="M40" i="1"/>
  <c r="AG83" i="1"/>
  <c r="G119" i="3"/>
  <c r="T36" i="1"/>
  <c r="G24" i="3"/>
  <c r="H74" i="3"/>
  <c r="L119" i="3"/>
  <c r="L106" i="3"/>
  <c r="G72" i="3"/>
  <c r="Z12" i="1"/>
  <c r="H45" i="3"/>
  <c r="H110" i="3"/>
  <c r="AP39" i="1"/>
  <c r="H24" i="3"/>
  <c r="D89" i="1"/>
  <c r="C91" i="1"/>
  <c r="AG64" i="1"/>
  <c r="AG12" i="1"/>
  <c r="J114" i="3"/>
  <c r="AE37" i="1"/>
  <c r="K83" i="3"/>
  <c r="M78" i="3"/>
  <c r="L84" i="3"/>
  <c r="J63" i="3"/>
  <c r="J24" i="3"/>
  <c r="G18" i="3"/>
  <c r="M89" i="1"/>
  <c r="J6" i="3"/>
  <c r="H77" i="3"/>
  <c r="J26" i="3"/>
  <c r="J98" i="3"/>
  <c r="L83" i="3"/>
  <c r="L32" i="3"/>
  <c r="AI90" i="1"/>
  <c r="K40" i="3"/>
  <c r="H50" i="3"/>
  <c r="K71" i="3"/>
  <c r="AI60" i="1"/>
  <c r="M6" i="3"/>
  <c r="J104" i="3"/>
  <c r="M15" i="3"/>
  <c r="D87" i="1"/>
  <c r="E57" i="1"/>
  <c r="L95" i="3"/>
  <c r="K66" i="3"/>
  <c r="C66" i="1"/>
  <c r="G106" i="3"/>
  <c r="T65" i="1"/>
  <c r="M56" i="3"/>
  <c r="L10" i="3"/>
  <c r="AE34" i="1"/>
  <c r="K26" i="3"/>
  <c r="H6" i="3"/>
  <c r="H27" i="3"/>
  <c r="L8" i="3"/>
  <c r="L93" i="3"/>
  <c r="D34" i="1"/>
  <c r="G85" i="3"/>
  <c r="AA4" i="1"/>
  <c r="D37" i="1"/>
  <c r="J44" i="3"/>
  <c r="J61" i="3"/>
  <c r="H14" i="3"/>
  <c r="C61" i="1"/>
  <c r="K42" i="3"/>
  <c r="K58" i="3"/>
  <c r="L48" i="3"/>
  <c r="L72" i="3"/>
  <c r="L105" i="3"/>
  <c r="M81" i="3"/>
  <c r="J17" i="3"/>
  <c r="AP12" i="1"/>
  <c r="C89" i="1"/>
  <c r="J45" i="3"/>
  <c r="Y12" i="1"/>
  <c r="G30" i="3"/>
  <c r="C92" i="1"/>
  <c r="K80" i="3"/>
  <c r="AA80" i="1"/>
  <c r="H47" i="3"/>
  <c r="L64" i="3"/>
  <c r="L79" i="3"/>
  <c r="G17" i="3"/>
  <c r="L73" i="3"/>
  <c r="K39" i="3"/>
  <c r="H64" i="3"/>
  <c r="K64" i="3"/>
  <c r="L61" i="3"/>
  <c r="H46" i="3"/>
  <c r="L76" i="3"/>
  <c r="K78" i="3"/>
  <c r="M67" i="3"/>
  <c r="Z35" i="1"/>
  <c r="AD6" i="1"/>
  <c r="M33" i="3"/>
  <c r="M8" i="3"/>
  <c r="H54" i="3"/>
  <c r="L16" i="3"/>
  <c r="Y90" i="1"/>
  <c r="H71" i="3"/>
  <c r="K62" i="3"/>
  <c r="J79" i="3"/>
  <c r="G90" i="3"/>
  <c r="G59" i="3"/>
  <c r="G13" i="3"/>
  <c r="M85" i="3"/>
  <c r="M113" i="3"/>
  <c r="I39" i="1"/>
  <c r="L50" i="3"/>
  <c r="J40" i="3"/>
  <c r="AG65" i="1"/>
  <c r="L75" i="3"/>
  <c r="Y35" i="1"/>
  <c r="M90" i="1"/>
  <c r="G60" i="3"/>
  <c r="M13" i="3"/>
  <c r="L47" i="3"/>
  <c r="AA54" i="1"/>
  <c r="AP37" i="1"/>
  <c r="M100" i="3"/>
  <c r="Z10" i="1"/>
  <c r="K82" i="3"/>
  <c r="AI13" i="1"/>
  <c r="Y88" i="1"/>
  <c r="H97" i="3"/>
  <c r="K87" i="1"/>
  <c r="AE63" i="1"/>
  <c r="J32" i="3"/>
  <c r="Y17" i="1"/>
  <c r="M17" i="3"/>
  <c r="AI89" i="1"/>
  <c r="G50" i="3"/>
  <c r="K53" i="3"/>
  <c r="M96" i="3"/>
  <c r="G35" i="3"/>
  <c r="L45" i="3"/>
  <c r="Y13" i="1"/>
  <c r="G78" i="3"/>
  <c r="M90" i="3"/>
  <c r="H96" i="3"/>
  <c r="H65" i="3"/>
  <c r="L80" i="3"/>
  <c r="G65" i="3"/>
  <c r="J21" i="3"/>
  <c r="AE13" i="1"/>
  <c r="I88" i="1"/>
  <c r="AG9" i="1"/>
  <c r="K83" i="1"/>
  <c r="J25" i="3"/>
  <c r="J64" i="3"/>
  <c r="L28" i="3"/>
  <c r="Y89" i="1"/>
  <c r="AP86" i="1"/>
  <c r="K114" i="3"/>
  <c r="AG38" i="1"/>
  <c r="G110" i="3"/>
  <c r="G8" i="3"/>
  <c r="K29" i="3"/>
  <c r="J19" i="3"/>
  <c r="L70" i="3"/>
  <c r="J4" i="3"/>
  <c r="H109" i="3"/>
  <c r="L56" i="3"/>
  <c r="C88" i="1"/>
  <c r="L82" i="3"/>
  <c r="J55" i="3"/>
  <c r="K97" i="3"/>
  <c r="C38" i="1"/>
  <c r="AI36" i="1"/>
  <c r="L116" i="3"/>
  <c r="M114" i="3"/>
  <c r="G88" i="3"/>
  <c r="H34" i="3"/>
  <c r="T62" i="1"/>
  <c r="M30" i="3"/>
  <c r="G76" i="3"/>
  <c r="H8" i="3"/>
  <c r="M21" i="3"/>
  <c r="Z92" i="1"/>
  <c r="M47" i="3"/>
  <c r="AP89" i="1"/>
  <c r="L67" i="3"/>
  <c r="L37" i="3"/>
  <c r="H10" i="3"/>
  <c r="Y86" i="1"/>
  <c r="J90" i="3"/>
  <c r="M43" i="3"/>
  <c r="H88" i="3"/>
  <c r="C40" i="1"/>
  <c r="K100" i="3"/>
  <c r="AG35" i="1"/>
  <c r="Z89" i="1"/>
  <c r="H68" i="3"/>
  <c r="H7" i="3"/>
  <c r="J105" i="3"/>
  <c r="Z37" i="1"/>
  <c r="H49" i="3"/>
  <c r="M91" i="3"/>
  <c r="G91" i="3"/>
  <c r="L91" i="3"/>
  <c r="K61" i="1"/>
  <c r="H117" i="3"/>
  <c r="AM31" i="1"/>
  <c r="Y66" i="1"/>
  <c r="K25" i="3"/>
  <c r="AG86" i="1"/>
  <c r="L34" i="3"/>
  <c r="L6" i="3"/>
  <c r="M95" i="3"/>
  <c r="AI10" i="1"/>
  <c r="J111" i="3"/>
  <c r="AP65" i="1"/>
  <c r="L46" i="3"/>
  <c r="H26" i="3"/>
  <c r="K86" i="1"/>
  <c r="K91" i="3"/>
  <c r="J100" i="3"/>
  <c r="T66" i="1"/>
  <c r="H91" i="3"/>
  <c r="AD83" i="1"/>
  <c r="I91" i="1"/>
  <c r="M54" i="3"/>
  <c r="AG92" i="1"/>
  <c r="AI38" i="1"/>
  <c r="AI64" i="1"/>
  <c r="H103" i="3"/>
  <c r="L97" i="3"/>
  <c r="AP40" i="1"/>
  <c r="M50" i="3"/>
  <c r="I62" i="1"/>
  <c r="K90" i="1"/>
  <c r="G22" i="3"/>
  <c r="J81" i="3"/>
  <c r="M34" i="1"/>
  <c r="AE38" i="1"/>
  <c r="J91" i="3"/>
  <c r="J67" i="3"/>
  <c r="J68" i="3"/>
  <c r="K11" i="3"/>
  <c r="AJ6" i="1"/>
  <c r="G67" i="3"/>
  <c r="J13" i="3"/>
  <c r="M44" i="3"/>
  <c r="Z64" i="1"/>
  <c r="G58" i="3"/>
  <c r="G16" i="3"/>
  <c r="H21" i="3"/>
  <c r="M31" i="3"/>
  <c r="M68" i="3"/>
  <c r="J51" i="3"/>
  <c r="K18" i="3"/>
  <c r="L52" i="3"/>
  <c r="J85" i="3"/>
  <c r="K105" i="3"/>
  <c r="D91" i="1"/>
  <c r="L69" i="3"/>
  <c r="M34" i="3"/>
  <c r="H43" i="3"/>
  <c r="J43" i="3"/>
  <c r="AE11" i="1"/>
  <c r="M73" i="3"/>
  <c r="AG34" i="1"/>
  <c r="G31" i="3"/>
  <c r="L92" i="3"/>
  <c r="G39" i="3"/>
  <c r="K79" i="3"/>
  <c r="T39" i="1"/>
  <c r="K116" i="3"/>
  <c r="AG11" i="1"/>
  <c r="L81" i="3"/>
  <c r="L87" i="3"/>
  <c r="G113" i="3"/>
  <c r="J92" i="3"/>
  <c r="J86" i="3"/>
  <c r="H61" i="3"/>
  <c r="D63" i="1"/>
  <c r="K31" i="1"/>
  <c r="L13" i="3"/>
  <c r="G81" i="3"/>
  <c r="M40" i="3"/>
  <c r="H62" i="3"/>
  <c r="M37" i="1"/>
  <c r="G66" i="3"/>
  <c r="G4" i="3"/>
  <c r="M98" i="3"/>
  <c r="K45" i="3"/>
  <c r="K81" i="3"/>
  <c r="M35" i="1"/>
  <c r="K117" i="3"/>
  <c r="K104" i="3"/>
  <c r="H18" i="3"/>
  <c r="G97" i="3"/>
  <c r="G96" i="3"/>
  <c r="L51" i="3"/>
  <c r="AP36" i="1"/>
  <c r="G101" i="3"/>
  <c r="J66" i="3"/>
  <c r="S57" i="1"/>
  <c r="H41" i="3"/>
  <c r="H81" i="3"/>
  <c r="AE91" i="1"/>
  <c r="J9" i="3"/>
  <c r="H106" i="3"/>
  <c r="L11" i="3"/>
  <c r="M74" i="3"/>
  <c r="K85" i="3"/>
  <c r="H28" i="3"/>
  <c r="AE15" i="1"/>
  <c r="Z87" i="1"/>
  <c r="L26" i="3"/>
  <c r="AG14" i="1"/>
  <c r="K107" i="3"/>
  <c r="Y63" i="1"/>
  <c r="L85" i="3"/>
  <c r="J108" i="3"/>
  <c r="K16" i="3"/>
  <c r="L107" i="3"/>
  <c r="AE9" i="1"/>
  <c r="K30" i="3"/>
  <c r="J117" i="3"/>
  <c r="M38" i="1"/>
  <c r="J119" i="3"/>
  <c r="J11" i="3"/>
  <c r="Y62" i="1"/>
  <c r="Y34" i="1"/>
  <c r="AP87" i="1"/>
  <c r="K15" i="3"/>
  <c r="K36" i="1"/>
  <c r="AP13" i="1"/>
  <c r="M16" i="3"/>
  <c r="AD86" i="3" l="1"/>
  <c r="AF86" i="3"/>
  <c r="AE63" i="3"/>
  <c r="AC63" i="3"/>
  <c r="AD108" i="3"/>
  <c r="AF108" i="3"/>
  <c r="AF16" i="3"/>
  <c r="AD16" i="3"/>
  <c r="AC89" i="3"/>
  <c r="AE89" i="3"/>
  <c r="AF4" i="3"/>
  <c r="AD4" i="3"/>
  <c r="AC113" i="3"/>
  <c r="AE113" i="3"/>
  <c r="AE110" i="3"/>
  <c r="AC110" i="3"/>
  <c r="AC14" i="3"/>
  <c r="AE14" i="3"/>
  <c r="AD109" i="3"/>
  <c r="AF109" i="3"/>
  <c r="AF78" i="3"/>
  <c r="AD78" i="3"/>
  <c r="AD5" i="3"/>
  <c r="AF5" i="3"/>
  <c r="AC106" i="3"/>
  <c r="AE106" i="3"/>
  <c r="AC117" i="3"/>
  <c r="AE117" i="3"/>
  <c r="AD27" i="3"/>
  <c r="AF27" i="3"/>
  <c r="AD114" i="3"/>
  <c r="AF114" i="3"/>
  <c r="AE19" i="3"/>
  <c r="AC19" i="3"/>
  <c r="AD36" i="3"/>
  <c r="AF36" i="3"/>
  <c r="AE73" i="3"/>
  <c r="AC73" i="3"/>
  <c r="AF104" i="3"/>
  <c r="AD104" i="3"/>
  <c r="AE107" i="3"/>
  <c r="AC107" i="3"/>
  <c r="AF66" i="3"/>
  <c r="AD66" i="3"/>
  <c r="AF119" i="3"/>
  <c r="AD119" i="3"/>
  <c r="AC68" i="3"/>
  <c r="AE68" i="3"/>
  <c r="AD85" i="3"/>
  <c r="AF85" i="3"/>
  <c r="AE62" i="3"/>
  <c r="AC62" i="3"/>
  <c r="AF97" i="3"/>
  <c r="AD97" i="3"/>
  <c r="AF57" i="3"/>
  <c r="AD57" i="3"/>
  <c r="AE103" i="3"/>
  <c r="AC103" i="3"/>
  <c r="AC95" i="3"/>
  <c r="AE95" i="3"/>
  <c r="AF9" i="3"/>
  <c r="AD9" i="3"/>
  <c r="AD26" i="3"/>
  <c r="AF26" i="3"/>
  <c r="AD79" i="3"/>
  <c r="AF79" i="3"/>
  <c r="AE28" i="3"/>
  <c r="AC28" i="3"/>
  <c r="AC66" i="3"/>
  <c r="AE66" i="3"/>
  <c r="AF94" i="3"/>
  <c r="AD94" i="3"/>
  <c r="AD56" i="3"/>
  <c r="AF56" i="3"/>
  <c r="AD89" i="3"/>
  <c r="AF89" i="3"/>
  <c r="AF98" i="3"/>
  <c r="AD98" i="3"/>
  <c r="AE72" i="3"/>
  <c r="AC72" i="3"/>
  <c r="AF23" i="3"/>
  <c r="AD23" i="3"/>
  <c r="AE100" i="3"/>
  <c r="AC100" i="3"/>
  <c r="AF77" i="3"/>
  <c r="AD77" i="3"/>
  <c r="AD10" i="3"/>
  <c r="AF10" i="3"/>
  <c r="AE50" i="3"/>
  <c r="AC50" i="3"/>
  <c r="AE64" i="3"/>
  <c r="AC64" i="3"/>
  <c r="AC101" i="3"/>
  <c r="AE101" i="3"/>
  <c r="AD63" i="3"/>
  <c r="AF63" i="3"/>
  <c r="AE12" i="3"/>
  <c r="AC12" i="3"/>
  <c r="AC15" i="3"/>
  <c r="AE15" i="3"/>
  <c r="AF76" i="3"/>
  <c r="AD76" i="3"/>
  <c r="AD81" i="3"/>
  <c r="AF81" i="3"/>
  <c r="AF62" i="3"/>
  <c r="AD62" i="3"/>
  <c r="AE30" i="3"/>
  <c r="AC30" i="3"/>
  <c r="AD50" i="3"/>
  <c r="AF50" i="3"/>
  <c r="AE90" i="3"/>
  <c r="AC90" i="3"/>
  <c r="AE56" i="3"/>
  <c r="AC56" i="3"/>
  <c r="AC93" i="3"/>
  <c r="AE93" i="3"/>
  <c r="AD103" i="3"/>
  <c r="AF103" i="3"/>
  <c r="AE104" i="3"/>
  <c r="AC104" i="3"/>
  <c r="AE52" i="3"/>
  <c r="AC52" i="3"/>
  <c r="AF99" i="3"/>
  <c r="AD99" i="3"/>
  <c r="AC23" i="3"/>
  <c r="AE23" i="3"/>
  <c r="AD30" i="3"/>
  <c r="AF30" i="3"/>
  <c r="AF40" i="3"/>
  <c r="AD40" i="3"/>
  <c r="AC85" i="3"/>
  <c r="AE85" i="3"/>
  <c r="AE88" i="3"/>
  <c r="AC88" i="3"/>
  <c r="AE92" i="3"/>
  <c r="AC92" i="3"/>
  <c r="A84" i="1"/>
  <c r="AE65" i="3"/>
  <c r="AC65" i="3"/>
  <c r="AC112" i="3"/>
  <c r="AE112" i="3"/>
  <c r="AC7" i="3"/>
  <c r="AE7" i="3"/>
  <c r="AF68" i="3"/>
  <c r="AD68" i="3"/>
  <c r="AF33" i="3"/>
  <c r="AD33" i="3"/>
  <c r="AC94" i="3"/>
  <c r="AE94" i="3"/>
  <c r="AF67" i="3"/>
  <c r="AD67" i="3"/>
  <c r="AE83" i="3"/>
  <c r="AC83" i="3"/>
  <c r="AF80" i="3"/>
  <c r="AD80" i="3"/>
  <c r="AF69" i="3"/>
  <c r="AD69" i="3"/>
  <c r="AE42" i="3"/>
  <c r="AC42" i="3"/>
  <c r="AC57" i="3"/>
  <c r="AE57" i="3"/>
  <c r="AC77" i="3"/>
  <c r="AE77" i="3"/>
  <c r="AF55" i="3"/>
  <c r="AD55" i="3"/>
  <c r="AF100" i="3"/>
  <c r="AD100" i="3"/>
  <c r="AE4" i="3"/>
  <c r="AC4" i="3"/>
  <c r="AC82" i="3"/>
  <c r="AE82" i="3"/>
  <c r="AD92" i="3"/>
  <c r="AF92" i="3"/>
  <c r="AC44" i="3"/>
  <c r="AE44" i="3"/>
  <c r="AC31" i="3"/>
  <c r="AE31" i="3"/>
  <c r="AE9" i="3"/>
  <c r="AC9" i="3"/>
  <c r="AC41" i="3"/>
  <c r="AE41" i="3"/>
  <c r="AF107" i="3"/>
  <c r="AD107" i="3"/>
  <c r="AF15" i="3"/>
  <c r="AD15" i="3"/>
  <c r="AD46" i="3"/>
  <c r="AF46" i="3"/>
  <c r="AF83" i="3"/>
  <c r="AD83" i="3"/>
  <c r="AE37" i="3"/>
  <c r="AC37" i="3"/>
  <c r="AE69" i="3"/>
  <c r="AC69" i="3"/>
  <c r="AD95" i="3"/>
  <c r="AF95" i="3"/>
  <c r="AC55" i="3"/>
  <c r="AE55" i="3"/>
  <c r="AD60" i="3"/>
  <c r="AF60" i="3"/>
  <c r="AD113" i="3"/>
  <c r="AF113" i="3"/>
  <c r="AD118" i="3"/>
  <c r="AF118" i="3"/>
  <c r="AC86" i="3"/>
  <c r="AE86" i="3"/>
  <c r="AD59" i="3"/>
  <c r="AF59" i="3"/>
  <c r="A32" i="1"/>
  <c r="O22" i="1" s="1"/>
  <c r="AE35" i="3"/>
  <c r="AC35" i="3"/>
  <c r="AD110" i="3"/>
  <c r="AF110" i="3"/>
  <c r="AD75" i="3"/>
  <c r="AF75" i="3"/>
  <c r="AF32" i="3"/>
  <c r="AD32" i="3"/>
  <c r="AE96" i="3"/>
  <c r="AC96" i="3"/>
  <c r="AD21" i="3"/>
  <c r="AF21" i="3"/>
  <c r="AD82" i="3"/>
  <c r="AF82" i="3"/>
  <c r="AF7" i="3"/>
  <c r="AD7" i="3"/>
  <c r="AD84" i="3"/>
  <c r="AF84" i="3"/>
  <c r="AE84" i="3"/>
  <c r="AC84" i="3"/>
  <c r="AD54" i="3"/>
  <c r="AF54" i="3"/>
  <c r="AF8" i="3"/>
  <c r="AD8" i="3"/>
  <c r="AD58" i="3"/>
  <c r="AF58" i="3"/>
  <c r="AC60" i="3"/>
  <c r="AE60" i="3"/>
  <c r="AD70" i="3"/>
  <c r="AF70" i="3"/>
  <c r="AC51" i="3"/>
  <c r="AE51" i="3"/>
  <c r="AF48" i="3"/>
  <c r="AD48" i="3"/>
  <c r="AF41" i="3"/>
  <c r="AD41" i="3"/>
  <c r="AF90" i="3"/>
  <c r="AD90" i="3"/>
  <c r="AC48" i="3"/>
  <c r="AE48" i="3"/>
  <c r="AE54" i="3"/>
  <c r="AC54" i="3"/>
  <c r="AD42" i="3"/>
  <c r="AF42" i="3"/>
  <c r="AC105" i="3"/>
  <c r="AE105" i="3"/>
  <c r="AE119" i="3"/>
  <c r="AC119" i="3"/>
  <c r="AF25" i="3"/>
  <c r="AD25" i="3"/>
  <c r="AD38" i="3"/>
  <c r="AF38" i="3"/>
  <c r="AE75" i="3"/>
  <c r="AC75" i="3"/>
  <c r="AF102" i="3"/>
  <c r="AD102" i="3"/>
  <c r="AD14" i="3"/>
  <c r="AF14" i="3"/>
  <c r="AF72" i="3"/>
  <c r="AD72" i="3"/>
  <c r="AD61" i="3"/>
  <c r="AF61" i="3"/>
  <c r="AE21" i="3"/>
  <c r="AC21" i="3"/>
  <c r="AE34" i="3"/>
  <c r="AC34" i="3"/>
  <c r="AE24" i="3"/>
  <c r="AC24" i="3"/>
  <c r="AD47" i="3"/>
  <c r="AF47" i="3"/>
  <c r="AE38" i="3"/>
  <c r="AC38" i="3"/>
  <c r="AE10" i="3"/>
  <c r="AC10" i="3"/>
  <c r="AF20" i="3"/>
  <c r="AD20" i="3"/>
  <c r="AE78" i="3"/>
  <c r="AC78" i="3"/>
  <c r="AE40" i="3"/>
  <c r="AC40" i="3"/>
  <c r="AE13" i="3"/>
  <c r="AC13" i="3"/>
  <c r="AE74" i="3"/>
  <c r="AC74" i="3"/>
  <c r="AE53" i="3"/>
  <c r="AC53" i="3"/>
  <c r="AD87" i="3"/>
  <c r="AF87" i="3"/>
  <c r="AC36" i="3"/>
  <c r="AE36" i="3"/>
  <c r="AC102" i="3"/>
  <c r="AE102" i="3"/>
  <c r="AE118" i="3"/>
  <c r="AC118" i="3"/>
  <c r="AE11" i="3"/>
  <c r="AC11" i="3"/>
  <c r="AD37" i="3"/>
  <c r="AF37" i="3"/>
  <c r="AE109" i="3"/>
  <c r="AC109" i="3"/>
  <c r="AC6" i="3"/>
  <c r="AE6" i="3"/>
  <c r="AE91" i="3"/>
  <c r="AC91" i="3"/>
  <c r="AF88" i="3"/>
  <c r="AD88" i="3"/>
  <c r="AC61" i="3"/>
  <c r="AE61" i="3"/>
  <c r="AC43" i="3"/>
  <c r="AE43" i="3"/>
  <c r="AD73" i="3"/>
  <c r="AF73" i="3"/>
  <c r="AC81" i="3"/>
  <c r="AE81" i="3"/>
  <c r="AE47" i="3"/>
  <c r="AC47" i="3"/>
  <c r="AD52" i="3"/>
  <c r="AF52" i="3"/>
  <c r="AC115" i="3"/>
  <c r="AE115" i="3"/>
  <c r="AC32" i="3"/>
  <c r="AE32" i="3"/>
  <c r="AD34" i="3"/>
  <c r="AF34" i="3"/>
  <c r="AE97" i="3"/>
  <c r="AC97" i="3"/>
  <c r="AC16" i="3"/>
  <c r="AE16" i="3"/>
  <c r="AC111" i="3"/>
  <c r="AE111" i="3"/>
  <c r="AD116" i="3"/>
  <c r="AF116" i="3"/>
  <c r="AD105" i="3"/>
  <c r="AF105" i="3"/>
  <c r="AC70" i="3"/>
  <c r="AE70" i="3"/>
  <c r="AD43" i="3"/>
  <c r="AF43" i="3"/>
  <c r="AE27" i="3"/>
  <c r="AC27" i="3"/>
  <c r="AF24" i="3"/>
  <c r="AD24" i="3"/>
  <c r="AD13" i="3"/>
  <c r="AF13" i="3"/>
  <c r="AF74" i="3"/>
  <c r="AD74" i="3"/>
  <c r="AE114" i="3"/>
  <c r="AC114" i="3"/>
  <c r="AE79" i="3"/>
  <c r="AC79" i="3"/>
  <c r="AC76" i="3"/>
  <c r="AE76" i="3"/>
  <c r="B58" i="1"/>
  <c r="AD12" i="3"/>
  <c r="AF12" i="3"/>
  <c r="AD91" i="3"/>
  <c r="AF91" i="3"/>
  <c r="AC98" i="3"/>
  <c r="AE98" i="3"/>
  <c r="AD111" i="3"/>
  <c r="AF111" i="3"/>
  <c r="AD6" i="3"/>
  <c r="AF6" i="3"/>
  <c r="AD11" i="3"/>
  <c r="AF11" i="3"/>
  <c r="AE25" i="3"/>
  <c r="AC25" i="3"/>
  <c r="AE17" i="3"/>
  <c r="AC17" i="3"/>
  <c r="AD29" i="3"/>
  <c r="AF29" i="3"/>
  <c r="AF65" i="3"/>
  <c r="AD65" i="3"/>
  <c r="AF112" i="3"/>
  <c r="AD112" i="3"/>
  <c r="AE8" i="3"/>
  <c r="AC8" i="3"/>
  <c r="AE87" i="3"/>
  <c r="AC87" i="3"/>
  <c r="AE39" i="3"/>
  <c r="AC39" i="3"/>
  <c r="AD44" i="3"/>
  <c r="AF44" i="3"/>
  <c r="AF17" i="3"/>
  <c r="AD17" i="3"/>
  <c r="AD22" i="3"/>
  <c r="AF22" i="3"/>
  <c r="AD115" i="3"/>
  <c r="AF115" i="3"/>
  <c r="AC67" i="3"/>
  <c r="AE67" i="3"/>
  <c r="AC22" i="3"/>
  <c r="AE22" i="3"/>
  <c r="AF51" i="3"/>
  <c r="AD51" i="3"/>
  <c r="AF64" i="3"/>
  <c r="AD64" i="3"/>
  <c r="AD53" i="3"/>
  <c r="AF53" i="3"/>
  <c r="AE26" i="3"/>
  <c r="AC26" i="3"/>
  <c r="AD117" i="3"/>
  <c r="AF117" i="3"/>
  <c r="AE45" i="3"/>
  <c r="AC45" i="3"/>
  <c r="A58" i="1"/>
  <c r="AF39" i="3"/>
  <c r="AD39" i="3"/>
  <c r="AC80" i="3"/>
  <c r="AE80" i="3"/>
  <c r="AC71" i="3"/>
  <c r="AE71" i="3"/>
  <c r="AE116" i="3"/>
  <c r="AC116" i="3"/>
  <c r="B84" i="1"/>
  <c r="AC59" i="3"/>
  <c r="AE59" i="3"/>
  <c r="AD35" i="3"/>
  <c r="AF35" i="3"/>
  <c r="AD101" i="3"/>
  <c r="AF101" i="3"/>
  <c r="AF45" i="3"/>
  <c r="AD45" i="3"/>
  <c r="AE5" i="3"/>
  <c r="AC5" i="3"/>
  <c r="AE18" i="3"/>
  <c r="AC18" i="3"/>
  <c r="AE29" i="3"/>
  <c r="AC29" i="3"/>
  <c r="AF31" i="3"/>
  <c r="AD31" i="3"/>
  <c r="AE49" i="3"/>
  <c r="AC49" i="3"/>
  <c r="AE108" i="3"/>
  <c r="AC108" i="3"/>
  <c r="AF49" i="3"/>
  <c r="AD49" i="3"/>
  <c r="AE46" i="3"/>
  <c r="AC46" i="3"/>
  <c r="AD19" i="3"/>
  <c r="AF19" i="3"/>
  <c r="AC99" i="3"/>
  <c r="AE99" i="3"/>
  <c r="AF96" i="3"/>
  <c r="AD96" i="3"/>
  <c r="AD93" i="3"/>
  <c r="AF93" i="3"/>
  <c r="AF106" i="3"/>
  <c r="AD106" i="3"/>
  <c r="AD18" i="3"/>
  <c r="AF18" i="3"/>
  <c r="AC58" i="3"/>
  <c r="AE58" i="3"/>
  <c r="AD71" i="3"/>
  <c r="AF71" i="3"/>
  <c r="AE33" i="3"/>
  <c r="AC33" i="3"/>
  <c r="AF28" i="3"/>
  <c r="AD28" i="3"/>
  <c r="AE20" i="3"/>
  <c r="AC20" i="3"/>
  <c r="B32" i="1"/>
  <c r="H9" i="1" l="1" a="1"/>
  <c r="H9" i="1" s="1"/>
  <c r="E2" i="3" s="1"/>
  <c r="E11" i="1"/>
  <c r="E9" i="1" s="1"/>
  <c r="B2" i="3"/>
  <c r="A2" i="3"/>
  <c r="S22" i="1"/>
  <c r="C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<sst xmlns="http://schemas.openxmlformats.org/spreadsheetml/2006/main" count="2612" uniqueCount="924">
  <si>
    <t>Trench Crusade</t>
  </si>
  <si>
    <t>Warband Roster Sheet</t>
  </si>
  <si>
    <t>Ducats</t>
  </si>
  <si>
    <t>Glory</t>
  </si>
  <si>
    <t>Name</t>
  </si>
  <si>
    <t>Type</t>
  </si>
  <si>
    <t>Keywords</t>
  </si>
  <si>
    <t>Move</t>
  </si>
  <si>
    <t>Ranged</t>
  </si>
  <si>
    <t>Melee</t>
  </si>
  <si>
    <t>Armor</t>
  </si>
  <si>
    <t>Base Ducats</t>
  </si>
  <si>
    <t>Cost</t>
  </si>
  <si>
    <t>Range</t>
  </si>
  <si>
    <t>Modifiers</t>
  </si>
  <si>
    <t>Abilities</t>
  </si>
  <si>
    <t>Injuries</t>
  </si>
  <si>
    <t>Scars:</t>
  </si>
  <si>
    <t>! Glorious Deeds !</t>
  </si>
  <si>
    <t>Players score one Glory Point for every model that completes any of the following Glorious Deeds.
Victory Points for these can only be gained once – whichever player completes them first gets the Glory!</t>
  </si>
  <si>
    <t>Battle 1</t>
  </si>
  <si>
    <t>Limit?</t>
  </si>
  <si>
    <t>Equipment</t>
  </si>
  <si>
    <t>Other Notes</t>
  </si>
  <si>
    <t>Costs</t>
  </si>
  <si>
    <t>1 Handed</t>
  </si>
  <si>
    <t>Gain +2D to Injuries</t>
  </si>
  <si>
    <t>Risky</t>
  </si>
  <si>
    <t>Bolt action Rifle</t>
  </si>
  <si>
    <t>Semi Automatic Rifle</t>
  </si>
  <si>
    <t>Pistol</t>
  </si>
  <si>
    <t>Silenced Pistol</t>
  </si>
  <si>
    <t>Grenades</t>
  </si>
  <si>
    <t>Gas Grenades</t>
  </si>
  <si>
    <t>Incendiary Grenades</t>
  </si>
  <si>
    <t>Submachine Gun</t>
  </si>
  <si>
    <t>Shotgun</t>
  </si>
  <si>
    <t>Machine Gun</t>
  </si>
  <si>
    <t>Trench Knife</t>
  </si>
  <si>
    <t>Bayonet</t>
  </si>
  <si>
    <t>Trench Club</t>
  </si>
  <si>
    <t>Sword/Axe</t>
  </si>
  <si>
    <t>Polearm</t>
  </si>
  <si>
    <t>Great Hammer/Maul</t>
  </si>
  <si>
    <t>Great Sword/Axe</t>
  </si>
  <si>
    <t>Tartarus Claws</t>
  </si>
  <si>
    <t>Blasphemous Staff</t>
  </si>
  <si>
    <t>Standard Armour</t>
  </si>
  <si>
    <t>Reinforced Armour</t>
  </si>
  <si>
    <t>Trench Sheild</t>
  </si>
  <si>
    <t>Combat Helmet</t>
  </si>
  <si>
    <t>Gas Mask</t>
  </si>
  <si>
    <t>Unholy Trinket</t>
  </si>
  <si>
    <t>Unholy Relic</t>
  </si>
  <si>
    <t>Shovel</t>
  </si>
  <si>
    <t>Infernal Brand Mark</t>
  </si>
  <si>
    <t>Restrictions</t>
  </si>
  <si>
    <t>Limit: 2</t>
  </si>
  <si>
    <t>Bayonet Lug</t>
  </si>
  <si>
    <t>Elite Only</t>
  </si>
  <si>
    <t>Bayonet Lug, Sheild Combo</t>
  </si>
  <si>
    <t>Elite Only, Anointed Only</t>
  </si>
  <si>
    <t>Consumable</t>
  </si>
  <si>
    <t>2 Handed</t>
  </si>
  <si>
    <t>12''/Melee</t>
  </si>
  <si>
    <t>-</t>
  </si>
  <si>
    <t>A model armed with a pistol can use it in melee as well as ranged combat (using Ranged Characteristic), including as an off-hand weapon to execute an additional melee attack.</t>
  </si>
  <si>
    <t>24''</t>
  </si>
  <si>
    <t>24"</t>
  </si>
  <si>
    <t>Bayonet Lug, Assault</t>
  </si>
  <si>
    <t>Gain +1D to Hit In Cover</t>
  </si>
  <si>
    <t>Assault</t>
  </si>
  <si>
    <t>A model armed with a silenced pistol can use it in melee as well as ranged combat (using Ranged
Characteristic), including as an off-hand weapon to execute an additional melee attack. Add +1 DICE to hit rolls if
shot from behind any terrain obstacles.</t>
  </si>
  <si>
    <t>Grenade</t>
  </si>
  <si>
    <t>8"</t>
  </si>
  <si>
    <t>Assault, Shrapnel, Blast 2"</t>
  </si>
  <si>
    <t>Grenades have BLAST 2” – all models within 2" of a model are hit, but models other than the original target roll injuries with -1 DICE</t>
  </si>
  <si>
    <t>Gain -1D to Injure</t>
  </si>
  <si>
    <t>Gas Grenades ignore all penalties for cover and armour but roll injuries with -1 DICE. Gas Grenades hit all models within 3” of a target they hit.</t>
  </si>
  <si>
    <t>Assault, Gas, Blast 3"</t>
  </si>
  <si>
    <t>Assault, Fire</t>
  </si>
  <si>
    <t>Incendiary Grenades ignore all penalties for terrain/cover</t>
  </si>
  <si>
    <t>16"</t>
  </si>
  <si>
    <t>2 Attacks</t>
  </si>
  <si>
    <t>3 Attacks</t>
  </si>
  <si>
    <t>Bayonet Lug, Sheild Combo, Assault</t>
  </si>
  <si>
    <t>Can make two attack ACTIONS instead of one. These can be against a single target or two separate ones.</t>
  </si>
  <si>
    <t>12"</t>
  </si>
  <si>
    <t>Gain +1D to Hit</t>
  </si>
  <si>
    <t>Owing to its high accuracy, add +1 DICE to all rolls to hit. However, injuries are rolled with -1 DICE at long
range due to its low penetration power.</t>
  </si>
  <si>
    <t>Owing to its high accuracy, add +1 DICE to all rolls to hit. However, injuries are rolled with -1 DICE at long range due to its low penetration power.</t>
  </si>
  <si>
    <t>36"</t>
  </si>
  <si>
    <t>Ignore Cover</t>
  </si>
  <si>
    <t>Heavy, Shrapnel, Blast 3"</t>
  </si>
  <si>
    <t>Ignores all penalties for cover. This weapon has a blast radius of 3” – all models within this range are hit.</t>
  </si>
  <si>
    <t>Heavy</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</si>
  <si>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</si>
  <si>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Fire</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</si>
  <si>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</si>
  <si>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10"</t>
  </si>
  <si>
    <t>Heavy, Fire</t>
  </si>
  <si>
    <t>Hits up to two models within range automatically with an Attack Action as long as they are within 6” of each
other. Ignores armour. It also has the Keyword FIRE, so it causes an additional +1 BLOOD MARKER on enemies it
hits, even if no other damage is caused.</t>
  </si>
  <si>
    <t>Heavy, Critical</t>
  </si>
  <si>
    <t>Gain +1D to Injure, Ignores Armor</t>
  </si>
  <si>
    <t xml:space="preserve">Ignores armour. Add +1 DICE when rolling on the Injury Chart. </t>
  </si>
  <si>
    <t>Unarmed Attack</t>
  </si>
  <si>
    <t>Specail</t>
  </si>
  <si>
    <t>Gain -1D To hit &amp; Injure</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</si>
  <si>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</si>
  <si>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Gain -1D to hit</t>
  </si>
  <si>
    <t>Add -1 DICE every time you use a knife to see if the attack hits</t>
  </si>
  <si>
    <t>Sheild Combo, Cumbersome</t>
  </si>
  <si>
    <t>`</t>
  </si>
  <si>
    <t>Critical</t>
  </si>
  <si>
    <t>If Charged, That unit Gains -1D to hit</t>
  </si>
  <si>
    <t>Gain +1 total to Injury Rolls</t>
  </si>
  <si>
    <t>Takes two hands to use in melee. Rolls injuries with +1 to all Injury Rolls.</t>
  </si>
  <si>
    <t>Gain +1D to Injuries</t>
  </si>
  <si>
    <t>Rolls all injuries with +1 DICE</t>
  </si>
  <si>
    <t>Polearms take two hands to use. Melee attacks made against this model are made with -1 DICE if the
attacking model Charged this turn.</t>
  </si>
  <si>
    <t xml:space="preserve">Bayonets can only be attached to weapons indicated in each Warband’s Armoury with ‘Bayonet lug’. They do
not count towards the maximum Melee weapons a model can carry. </t>
  </si>
  <si>
    <t>The Hellblade has +1 DICE when rolling for injuries. It also has the Keyword FIRE, so it causes an
additional +1 BLOOD MARKER on enemies it hits.</t>
  </si>
  <si>
    <t>Cumbersome</t>
  </si>
  <si>
    <t>Tartarus Claws always come as a pair and do not allow the use of any other melee weapons or shield. You
can make two Attack ACTIONS with the Claws without the usual -1 DICE for the second attack. If the opponent
is taken Down or Out of Action with either of the Claws you may immediately move the model up to 6” in any
direction. If the move takes you into contact with another enemy model, this counts as a charge and you can make a
second Melee Attack ACTION with both claws. You can only do this follow-up move once per Activation.</t>
  </si>
  <si>
    <t>Fire, Critical</t>
  </si>
  <si>
    <t>Gain -1 To injure Against this model</t>
  </si>
  <si>
    <t>Armour</t>
  </si>
  <si>
    <t>Self</t>
  </si>
  <si>
    <t>Gain -2 To injure Against this model</t>
  </si>
  <si>
    <t>Immune Shrapnel</t>
  </si>
  <si>
    <t>Ignores additional BLOOD MARKERS caused by the Keyword SHRAPNEL.</t>
  </si>
  <si>
    <t>Immune Gas, If Gas Suffer -1D to Injure</t>
  </si>
  <si>
    <t>Negates the extra BLOOD MARKER from attacks with the keyword GAS. Any such attacks suffer -1 DICE
penalty to all injury rolls.</t>
  </si>
  <si>
    <t>Gear</t>
  </si>
  <si>
    <t>When a model equipped with an Unholy Trinket fails a RISKY ACTION, that model may use this item. If it
does, its Activation is not ended. Keyword: CONSUMABLE.</t>
  </si>
  <si>
    <t>Gain Keyword FEAR</t>
  </si>
  <si>
    <t>A model equipped with an Unholy relic radiates a truly malignant aura and causes FEAR</t>
  </si>
  <si>
    <t>Before the battle begins, a model may use this item to grant a “rifle” or “pistol” weapon that they are equipped
with the FIRE keyword until the end of the battle. Keywords: FIRE,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</si>
  <si>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</si>
  <si>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Immune Fire, If Fire Suffer -1 Dice to Injure</t>
  </si>
  <si>
    <t>Negates the extra BLOOD MARKER from attacks with the keyword FIRE. Any such attacks suffer -1 DICE
penalty to all injury rolls</t>
  </si>
  <si>
    <t>Head</t>
  </si>
  <si>
    <t>Face</t>
  </si>
  <si>
    <t>Gain +1D to Morale if Not Down or OoA</t>
  </si>
  <si>
    <t>Grants +1 DICE for all Morale tests as long as the model with the flag is not Down or Out of Action.
Requires one hand to use.</t>
  </si>
  <si>
    <t>All Friendly within 4" if not Down add +1D to Dash</t>
  </si>
  <si>
    <t>Any friendly models within 4” of the musician who is not Down can add +1 DICE to their Dash ACTIONS.
Musical Instruments take one hand to use at all times as if it were a weapon.</t>
  </si>
  <si>
    <t xml:space="preserve">Gain +1D to Dice to Climbing </t>
  </si>
  <si>
    <t>A model with this kit adds +1 DICE to any Climbing ACTION roll</t>
  </si>
  <si>
    <t>When Taken OoA, All Melee Range take 1BM, if Not Immune Fire</t>
  </si>
  <si>
    <t>When this model is taken Out of Action, any model in melee combat with them immediately suffers +1
BLOOD MARKER unless the model ignores damage from sources with the Keyword FIRE.</t>
  </si>
  <si>
    <t>If Fail Risky, May Consume and Do not end Activation</t>
  </si>
  <si>
    <t xml:space="preserve">Start Game In Cover, Can be 2 handed Trench Club </t>
  </si>
  <si>
    <t>Molotov Cocktail</t>
  </si>
  <si>
    <t>Musket</t>
  </si>
  <si>
    <t>Sniper Rifle</t>
  </si>
  <si>
    <t>Warcross</t>
  </si>
  <si>
    <t>Misericordia</t>
  </si>
  <si>
    <t>Counts as Reinforced Armor, Gas mask, Combat Helm, See rules</t>
  </si>
  <si>
    <t>The suit counts as Reinforced Armour, a helmet and gas mask. When an enemy declares a charge, they must
charge the model wearing this armour if it is visible, not in Cover and within 12” of the wearer, and the charging
model could reach this model without climbing, leaping or crossing dangerous terrain. If the wearer of the armour is
already in melee combat, this power has no effect.</t>
  </si>
  <si>
    <t>Grants +1D to Morale if not Down or OoA, See Rules</t>
  </si>
  <si>
    <t>Grants +1 DICE for all Morale tests as long as the model with the standard is not Down or Out of Action.
Requires one hand to use as if it was a weapon, both in ranged and melee combat. Any enemy entering melee combat
against the model carrying this banner must make a successful ACTION or the model goes Down and cannot get up
as long as they are in melee combat with the bearer of the standard</t>
  </si>
  <si>
    <t>The area within 3” of the altar is Difficult Terrain for all models in the opposing Warband. This affects
even models that can Fly. The model carrying the Altar may drop the altar at any point during their Activation.
Once placed down, the Golden Calf Altar cannot be picked up again. It has a 25mm base</t>
  </si>
  <si>
    <t>Area within 3'' Difficult terrain for Enemies even if fly, 25mm Base Deploy</t>
  </si>
  <si>
    <t>Gain +1D to Injure, if Cause BM Gain one Blessing marker</t>
  </si>
  <si>
    <t>1''</t>
  </si>
  <si>
    <t>Heavy, Consumable</t>
  </si>
  <si>
    <t>Roll all injuries with +1 DICE. When you cause a BLOOD MARKER in Melee with this weapon, the
model wielding the Hammer gains one BLESSING MARKER</t>
  </si>
  <si>
    <t>Holy Icon Shield</t>
  </si>
  <si>
    <t>Iron Capirote</t>
  </si>
  <si>
    <t>Blessed Icon</t>
  </si>
  <si>
    <t>Holy Relic</t>
  </si>
  <si>
    <t>Medi Kit</t>
  </si>
  <si>
    <t>Holy Icon Armor</t>
  </si>
  <si>
    <t>Sacrificail Lamb</t>
  </si>
  <si>
    <t>Cavalcade only</t>
  </si>
  <si>
    <t>12"/Melee</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</si>
  <si>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</si>
  <si>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18"</t>
  </si>
  <si>
    <t>Due to its low power, add -1 DICE for all Injury Chart rolls with the musket.</t>
  </si>
  <si>
    <t>48"</t>
  </si>
  <si>
    <t>Risky, Critical</t>
  </si>
  <si>
    <t>Flail/Scourge/Battlewhip</t>
  </si>
  <si>
    <t>Gain +1D to Hit if not offhand</t>
  </si>
  <si>
    <t>Add +1 DICE to their Hit Rolls. This bonus does not apply if used as an off-hand weapon.</t>
  </si>
  <si>
    <t>If Down, Ignores Armor</t>
  </si>
  <si>
    <t>Ignores the armour of opponents that are Down.</t>
  </si>
  <si>
    <t>Gain -1 to injure Against this model, This cannot be Ignored</t>
  </si>
  <si>
    <t>Takes one hand to use in both melee and in ranged combat. Grants -1 to all injury rolls against the model. This
shield is effective even against weapons and attacks that would normally ignore armour</t>
  </si>
  <si>
    <t xml:space="preserve"> Grants -1 to all Injury Chart rolls against the model wearing this armour. This armour is effective even against
weapons and attacks that would normally ignore armour.</t>
  </si>
  <si>
    <t>6"</t>
  </si>
  <si>
    <t>-1 DICE on injury rolls. Molotov Cocktails ignore all penalties for terrain/cover, as well as ignoring all armour
on a Critical Attack roll.</t>
  </si>
  <si>
    <t>Does not count as one of the Ranged weapons carried by the model. Cannot be carried with Grenades. Ignores penalties for long range. A model with the weapon will not run out of them.</t>
  </si>
  <si>
    <t>Owing to its high accuracy and lethal shot, Punt Guns add +1 DICE to all rolls to hit and to injury rolls.
Before a model shoots with the Punt Gun, you can overcharge it with shot, giving the weapon BLAST a 3” radius. If
you do this, the Shooting ACTION with the Punt Gun always ends the shooter’s Activation and causes one BLOOD
MARKER on the shooter. A model cannot Make a Ranged Attack with the Punt Gun unless it is either STRONG or
another friendly model is in base contact with it.</t>
  </si>
  <si>
    <t>Heavy, Shrapnel, (Blast 3" Suffer BM)</t>
  </si>
  <si>
    <t>Gain +1D to Hit &amp; Injure, Can Overcharge</t>
  </si>
  <si>
    <t>No Long Range Penalty, Affected by Cover</t>
  </si>
  <si>
    <t>Gain +1D to Injuries, Ignore Armor, Suffer BM</t>
  </si>
  <si>
    <t>Jezzail</t>
  </si>
  <si>
    <t>Siege Jezzail</t>
  </si>
  <si>
    <t>Alaybozan</t>
  </si>
  <si>
    <t>Sappers Only</t>
  </si>
  <si>
    <t>Elite Only, Janissaries Only</t>
  </si>
  <si>
    <t>Halberd Gun</t>
  </si>
  <si>
    <t>Elite only</t>
  </si>
  <si>
    <t>Titan Zulfiquar</t>
  </si>
  <si>
    <t>Assassin's Dagger</t>
  </si>
  <si>
    <t>Marid Shovel</t>
  </si>
  <si>
    <t>Brazen Bull Only</t>
  </si>
  <si>
    <t>Alchemical Ammunition</t>
  </si>
  <si>
    <t>Binoculars</t>
  </si>
  <si>
    <t>30"</t>
  </si>
  <si>
    <t>Roll all injuries with +1 DICE.</t>
  </si>
  <si>
    <t>Shield Combo, Shrapnel</t>
  </si>
  <si>
    <t>See Rules</t>
  </si>
  <si>
    <t>Heavy, Blast 3"</t>
  </si>
  <si>
    <t>Choose a point on the battlefield that is visible to the model and within 36” and make a Ranged Attack
ACTION. If the roll is unsuccessful, the bomb is off-target and will deviate 1” from your nominated target point for
each degree of failure of the Ranged Attack ACTION in a direction determined by your opponent (for example, if you
rolled 5, the bomb lands 2” away, as 7-5=2). The direction is decided by your opponent. All models within 3” of the
1x1mm landing spot are hit as the bomb explodes – no roll to hit is needed. If the bomb lands directly on top of any
model, roll with 3D6 on the Injury Chart and add the dice together to see what happens! Other models hit by the
Bombard suffer a Down result due the booming shockwave, but do not incur any BLOOD MARKERS or other effects
from this attack.</t>
  </si>
  <si>
    <t>12" Line, Auto Hit, Ignore Armor</t>
  </si>
  <si>
    <t>When this weapon is fired, draw an imaginary straight line 1mm wide and 12” long from the Brazen Bull.
Every model along the path of the line is hit automatically by this attack – roll for their injuries intermediately.
Armour does not protect against the Flame Cannon. Due to the Keyword FIRE, its hits cause an additional +1
BLOOD MARKER. This is applied after rolling for injuries.</t>
  </si>
  <si>
    <t>Gain -1D to Injure, Auto Hit, Ignore Armor</t>
  </si>
  <si>
    <t>Auto Hit, Ignore Armor</t>
  </si>
  <si>
    <t>24"/Melee</t>
  </si>
  <si>
    <t>Assault, Cumbersome</t>
  </si>
  <si>
    <t>Enemies charging a model equipped with a Halberd-gun add -1 DICE in Melee combat when rolling to hit.
This only applies when a model attacks after a charge, not on subsequent rounds of Melee.</t>
  </si>
  <si>
    <t>Gain +2 Total to Injuries</t>
  </si>
  <si>
    <t>Add +2 to the result of all injuries caused by this weapon (i.e. a roll of 7 on the Injury Chart becomes 9).</t>
  </si>
  <si>
    <t>Assassin Only</t>
  </si>
  <si>
    <t>Gain +1 total to Injury Rolls, If BM caused Can Disenguage without OpAttack</t>
  </si>
  <si>
    <t xml:space="preserve"> Adds +1 to injury rolls (i.e. a roll of 7 on the Injury Chart becomes 8). If the Assassin hits an enemy and
causes at least one BLOOD MARKER, the Assassin can move away from combat with the model the Assassin wounded
during this Activation without giving the opponent a chance to attack them, as the poison paralyses their enemy
momentarily. Assassins can use both normal and Dash moves to do this, though this may not be used for charging</t>
  </si>
  <si>
    <t xml:space="preserve">Gain -2 To injure Against this model, Immune Fire &amp; Gas </t>
  </si>
  <si>
    <t>Counts as Heavy Armour and therefore grants a -2 modifier to all injury rolls made against the model wearing
it. In addition it makes the Alchemist immune to all damage with the Keywords FIRE and/or GAS.</t>
  </si>
  <si>
    <t>A shovel with Keyword HEAVY</t>
  </si>
  <si>
    <t>The Marid Shovel has the Keyword HEAVY which allows a Brazen Bull to use it. Otherwise it works exactly
like a normal shovel.</t>
  </si>
  <si>
    <t>Adds +1 DICE to Ranged Attack rolls on the Action Success Chart. Can only be used with Jezzails,
Alaybozan and Siege Jezzails.</t>
  </si>
  <si>
    <t>Cover Gives -2D Penalty to hit Instead of -1D For Ranged attacks</t>
  </si>
  <si>
    <t>All ranged attacks against a model that is in cover suffer -2 DICE penalty instead of -1 DICE. All the normal rules for cover apply otherwise.</t>
  </si>
  <si>
    <t>Immune Shrapnel, Immune Fear</t>
  </si>
  <si>
    <t>Negates the additional BLOOD MARKERS from weapons with SHRAPNEL Keyword. Makes the model immune to the effects of FEAR.</t>
  </si>
  <si>
    <t>When a model equipped with a Blessed Icon fails a RISKY ACTION, that model may use this item. If it does,
its Activation is not ended. Can be used once per Battle.</t>
  </si>
  <si>
    <t>Start Game with Blessing Marker</t>
  </si>
  <si>
    <t>This model starts each game with +1 BLESSING MARKER.</t>
  </si>
  <si>
    <t>Risky action: Remove 1 BM from Friendly model within 1" or Raise Down</t>
  </si>
  <si>
    <t>Models with a Medi-kit can take a RISKY ACTION to remove one BLOOD MARKER from any one friendly model (including themselves) within 1” or allow one friendly model (including themselves) who is Down to regain their footing. The model who recovered from Down this way can move at full speed during its next Activation</t>
  </si>
  <si>
    <t>Infiltrators cannot deploy within 16" of this model</t>
  </si>
  <si>
    <t>Fida'i Only</t>
  </si>
  <si>
    <t>Gain +1 Total to injuries, If 1 Handed: 2 Attacks/ If Both Hands: 3 Attacks</t>
  </si>
  <si>
    <t>Add +1 to the result of all injuries caused by this weapon (i.e. a roll of 7 on the Injury Chart becomes 8). A
model armed with a Golden Khanjar can make two Attacks instead of one in melee per Melee Attack ACTION. This
effect also applies to a Golden Khanjar wielded off-hand. Thus a model armed with Khanjar and additional 1-handed
melee weapon can make a total of three Melee attacks during a single Activation</t>
  </si>
  <si>
    <t>40"</t>
  </si>
  <si>
    <t>Ignore Armor, If causes BM Can teleport into Melee, Does not cost Movement</t>
  </si>
  <si>
    <t>Ignores Armour. If the Assassin hits a model and causes at least one BLOOD MARKER, the Assassin may
instantly place itself into Melee Combat with that model, if there is a legal space that the Assassin could occupy
within 1” of the model, regardless of the distance to the target or any interposing models/obstacles. The Assassin is
considered to have charged that model, although it does not count as a Charge ACTION and therefore the Assassin
can take a Move ACTION at a later point in the turn, if it hasn’t already. Note that if the bow takes the target Out of
Action, no BLOOD MARKERS are inflicted and this movement cannot be made.</t>
  </si>
  <si>
    <t>Gain Keyword STRONG til End of Battle</t>
  </si>
  <si>
    <t xml:space="preserve"> Gives the model consuming the potion Keyword STRONG for the duration of a single battle. CONSUMABLE</t>
  </si>
  <si>
    <t>Gives the model consuming the Elixir Keyword TOUGH for the duration of a single battle. It cannot be given
to Lions of Jabir, Brazen Bulls or Homunculi.</t>
  </si>
  <si>
    <t>Gain Keyword TOUGH til End of Battle</t>
  </si>
  <si>
    <t>Gain -1 To injure Against this model, Immune Fire, If Fire -1D to Injure</t>
  </si>
  <si>
    <t xml:space="preserve">Always takes one hand to use in both melee and in ranged combat. Grants -1 to all injury rolls against the
model. This bonus stacks with any armour the model wears, unless otherwise indicated. Any attack against this model
that has the Keyword FIRE will suffer -1 DICE on injury rolls and will not cause an additional BLOOD MARKER. </t>
  </si>
  <si>
    <t>Engineer Body Armour</t>
  </si>
  <si>
    <t>Field Shrine</t>
  </si>
  <si>
    <t>Heavy, Shield Combo</t>
  </si>
  <si>
    <t>Owing to its high accuracy, add +1 DICE to all hit rolls. At Short range they roll Injuries
with +2 DICE.</t>
  </si>
  <si>
    <t>Lochaber Axe</t>
  </si>
  <si>
    <t>2 handed</t>
  </si>
  <si>
    <t>Gain +1D to Injure, If Charged, That unit Gains -1D to hit</t>
  </si>
  <si>
    <t>Heavy, Critical, Cumbersome</t>
  </si>
  <si>
    <t>All injuries are rolled with +1 added to the result (i.e. a roll of 7 on the Injury Chart becomes 8). Models
equipped with a Lochaber Axe impose a -1 DICE to hit penalty on any charging enemies in Melee combat. This
only applies when a charging model attacks, not in subsequent rounds of Melee.</t>
  </si>
  <si>
    <t>Aim at Ground, Gain +1D to injure, If Direct Ignore Armor</t>
  </si>
  <si>
    <t>You can aim the Satchel Charge at any point on the ground as well as against an enemy model within range.
Next, take a Ranged Attack ACTION. If the roll fails (i.e. you roll 6 or less), the bomb lands 1” away from its intended
location, multiplied by the number representing the degree of failure (for example, if you rolled 5, the satchel charge
lands 2” away, as 7-5=2). The direction is decided by your opponent. The Satchel Charge adds +1 DICE to injury
rolls and has a blast radius of 3” hitting all models within this range. Additionally, if the Satchel Charge lands directly
on top of a model, it ignores that model’s armour.</t>
  </si>
  <si>
    <t>Gain -3 To injure against this model, Down Result = Minor, 40mm Base</t>
  </si>
  <si>
    <t>Grants a -3 modifier to all injury rolls against the model wearing this armour. Due to its bulk the wearer rolls
D3 for a charge extra distance instead of D6. Machine armour cannot be combined with any shield. Models wearing
Machine Armour may have a base size of 40mm if you wish. Treats injury results of Down as a Minor Hit. Note that
the model wearing a suit of Machine Armour can still suffer Down from other sources (MURAD Bombard, TOUGH,
converting Out of Action into Down etc).</t>
  </si>
  <si>
    <t>Combat Engineer Only</t>
  </si>
  <si>
    <t>Gain -2 To injure Against this model, Immune Shrapnel, If Shrapnel -1D to injure</t>
  </si>
  <si>
    <t>Grants a -2 modifier to injury rolls made against
the Combat Engineer (this is included in the Combat Engineer’s profile). All
weapons with keyword SHRAPNEL suffer -1 DICE on all injury rolls against the
Combat Engineer and SHRAPNEL attacks do not cause extra BLOOD MARKERS
on a model wearing this suit. The effects relating to SHRAPNEL work even against
attacks that ignore armour</t>
  </si>
  <si>
    <t>Before the battle begins, a model may use this item. If it does, injuries rolled against it suffer -1 DICEuntil the
end of the battle and the model is not affected by FEAR</t>
  </si>
  <si>
    <t xml:space="preserve"> Gain -1D vs Injure for battle, Immune to Fear, Considered OoA after </t>
  </si>
  <si>
    <t>1"</t>
  </si>
  <si>
    <t>In Deploy Zone, Acts as 3 Models for Morale tests, 40mm</t>
  </si>
  <si>
    <t>Can be placed on the battlefield in your deployment zone. Can be destroyed if any type of attack hits it. Acts
as three models for Morale Tests. It has a base size of 40mm</t>
  </si>
  <si>
    <t>Alba Only</t>
  </si>
  <si>
    <t>Infested Rifle</t>
  </si>
  <si>
    <t>Parasite Grenades</t>
  </si>
  <si>
    <t>Black Grail Shield</t>
  </si>
  <si>
    <t>When resolving hits from an Infested Rifle, the modifier to injury rolls offered by a model’s armour is reduced
by 1. Thus Heavy armour would only offer a -1 modifier to injury rolls, Standard Armour would offer no modifier
and so on.</t>
  </si>
  <si>
    <t>Ignore Up to 1 Point of Armor</t>
  </si>
  <si>
    <t>Gas</t>
  </si>
  <si>
    <t>A Corruption Belcher hits one model within range automatically with its ranged attack ACTION. It ignores
Armour. Injuries caused by a Corruption Belcher are rolled with an additional -1 DICE. It also has the Keyword
GAS, so it inflicts an additional +1 BLOOD MARKER on enemies it hits.</t>
  </si>
  <si>
    <t>Assault, Bayonet Lug, Sheild Combo</t>
  </si>
  <si>
    <t>Whenever an injury roll caused by the Putrid Shotgun indicates the enemy incurring a BLOOD MARKER they gain an INFECTION MARKER instead. The Putrid Shotgun adds +1 DICE to hit on its Ranged Attacks.</t>
  </si>
  <si>
    <t>Gain +2D to hit, If Give BM, May Suffer to 3 BM to give enemy Same Number of BM</t>
  </si>
  <si>
    <t>The Viscera Cannon has additional +2 DICE on Ranged Attack rolls as even the slightest splash can kill. If it
hits the enemy, roll to injure as normal. After rolling for injuries, you can boost the damage by up to three additional
BLOOD MARKERS per hit by taking the same number of BLOOD MARKERS on the shooter itself.</t>
  </si>
  <si>
    <t>Infection Instead of BM</t>
  </si>
  <si>
    <t>Whenever a model suffers a BLOOD MARKER as a result of an injury caused by a hit from a Plague Blade, they
will gain an INFECTION MARKER instead.</t>
  </si>
  <si>
    <t>Works exactly as a standard shield. In addition, if a model carrying a Black Grail Shield is targeted by a ranged attack, before rolling to hit it can immediately take an ACTION without an Activation. If successful, the ranged attack suffers -2 DICE to the roll determining whether the attack hits, as the power of the Black Grail disturbs the flow of reality. If the roll is a Critical, the attack misses automatically.</t>
  </si>
  <si>
    <t>Gain -1 To injure Against this model, See Rules</t>
  </si>
  <si>
    <t>If Hit Move Model up to 3" any direction, Even into Melee</t>
  </si>
  <si>
    <t>Requires FEAR To still work</t>
  </si>
  <si>
    <t>If a Parasite Grenade hits a model, the Black Grail player can move this model up 3” into any direction they
wish. This can be used to move the model out of cover, to fall from a high position, or even into Melee with their
enemies. This additional effect does not work on models with the Keyword FEAR or ones unaffected by FEAR.</t>
  </si>
  <si>
    <t xml:space="preserve">Start of Activation, Each model in Melee Gains Infection </t>
  </si>
  <si>
    <t>In the beginning of the Activation of the model wearing the Crown, it causes one INFECTION MARKER on
each enemy model in melee combat with it. Despite its name, this item is not Headgear.</t>
  </si>
  <si>
    <t>3"</t>
  </si>
  <si>
    <t>Ranged attacks to Friends in 3" Gain -1D to Hit, Even if ignores Cover</t>
  </si>
  <si>
    <t>All ranged attacks against a model carrying the Urn and any other models fully with 3” acquire a -1 DICE
penalty against any Ranged Attack ACTIONS targeting them which stacks with any other ranged modifiers such as
Long Range. This applies even to weapons that ignore Cover such as Grenade Launchers.</t>
  </si>
  <si>
    <t>Blunderbus</t>
  </si>
  <si>
    <t>Shrapnel</t>
  </si>
  <si>
    <t>Ignore Long Range Penaltys, Only with Rifles</t>
  </si>
  <si>
    <t>Up to 4 Thralls or 1 Elite: Gain +1D to dash for battle</t>
  </si>
  <si>
    <t>Gain +1 Total to Injure</t>
  </si>
  <si>
    <t>Gain +1D to Injure, Ignore Armor, Push Unit 1d3 Directly away</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</si>
  <si>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</si>
  <si>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Rolls all injuries with +1 added to the result (ie. roll of 7 on Injury Chart becomes 8).</t>
  </si>
  <si>
    <t>The weapon ignores penalties from Long Range.
Only usable with Bolt Action Rifles, Automatic Rifles, Semi-automatic rifles, Anti-Materiel Rifles
and Sniper Rifles.</t>
  </si>
  <si>
    <t>Up to 4 Thralls can drink from a single Cup, and it grants them +1 DICE to Dash ACTIONS for
the duration of a single battle. Alternatively, a single ELITE model can drink it to gain the
same effect.</t>
  </si>
  <si>
    <t>Gain +1D to Injure if Black Grail or Demonic</t>
  </si>
  <si>
    <t>Holy Grenades have a blast radius of 2” -all model within 2” the target are hit but other
models than the original target roll Injuries with -1 DICE. Adds +1 DICE to Injury rolls against
targets with the Keyword BLACK GRAIL or DEMONIC.</t>
  </si>
  <si>
    <t>No Long range/Cover Penalty, Cannot Damage, Pull Target, Cant Retreat</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</si>
  <si>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</si>
  <si>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Target Ground, Ignore Armor/Cover, Causes Double BM</t>
  </si>
  <si>
    <t>Blast 3"</t>
  </si>
  <si>
    <t>You can aim the Demonic Aura Grenade against either a 1mmx1mm point on the
ground or an enemy model within range. Next, take a Ranged Attack ACTION. If the roll fails (ie.
you roll 6 or less), the Demonic Aura Grenade lands 1” away from its intended location,
multiplied by the number representing the degree of failure (for example, if you rolled 5, the
grenade lands 2” away, as 7-5=2). The direction is decided by your opponent. The Demonic
Aura Grenade ignores armour and it’s BLAST ignores interposing scenery. This weapon causes
double BLOOD MARKERS.</t>
  </si>
  <si>
    <t>For each BM enemy Deals from action, They Suffer 1BM as well</t>
  </si>
  <si>
    <t>Any model that causes a BLOOD MARKER on the bearer of this mark through any
ACTION suffers 1 BLOOD MARKER themselves in return for each one they inflict.</t>
  </si>
  <si>
    <t>Warband</t>
  </si>
  <si>
    <t>After Battle</t>
  </si>
  <si>
    <t>Gain extra D6*5 Ducats for Income After each battle</t>
  </si>
  <si>
    <t>You may roll extra D6X5 ducats for Income after each Battle</t>
  </si>
  <si>
    <t>No Fire into Melee Check, +1D to hit , See Rules</t>
  </si>
  <si>
    <t>You can shoot at opponents in melee without having to randomise between friendly and
enemy models. Masterwork Jezzail is loaded with Alchemical Ammunition, so it has +1 DICE on
all to hit rolls. If you roll greater than required 7 on Action Success Chart to hit, you can also hit
another enemy model with it in distance equal to the number you beat the 7 by. Roll Injuries
separately for both models.</t>
  </si>
  <si>
    <t>Gain -2 To injure Against this model, Cannot Be Ignored, Add 1 Scar Slot, Cannot Be Stolen</t>
  </si>
  <si>
    <t>This Armour confers a -2 modifier to any Injury Rolls. This modifier applies even against
attacks that ignore Armour. It adds +1 to the Scars of the model.
Only one model can ever wear this armour and it cannot be swapped for another model.. Even if
this armour is captured by the enemy, it cannot be worn by a model that does not have the
Keyword SULTANATE</t>
  </si>
  <si>
    <t>You will always gain an additional 1 Glory Point after each battle.</t>
  </si>
  <si>
    <t>Before Battle</t>
  </si>
  <si>
    <t>Apply Fire Keyword to Pistol or Rifle</t>
  </si>
  <si>
    <t>Ignore First BM or Infection Suffered in Combat</t>
  </si>
  <si>
    <t>Before the battle, this lamb is sacrificed to God’s glory,
and the pilgrim then anoints themselves with its blood,
averting the wrath of Yahweh while fighting for His
cause. The model ignores the first BLOOD MARKER or
INFECTION MARKER it suffers in combat.</t>
  </si>
  <si>
    <t>May Deploy, Quarter of Battlefield Covered in smoke, All ranged Gain -1D to hit</t>
  </si>
  <si>
    <t>At the beginning of the battle, the model equipped with this smoke screen may deploy it.
If they do, one quarter of the battlefield becomes covered in a thick layer of smoke. All Ranged
ATTACKs that pass through any part of it suffer -1 DICE to hit.</t>
  </si>
  <si>
    <t>Gain -1D To Injure, Ignore Armor, See Rules</t>
  </si>
  <si>
    <t>If you successfully hit a target with the Locust Spitter, the mindless hunger of the
Lord of Flies compels the swarm to continue devouring. Subtract the distance of the
target from your maximum range, and then target the closest non-BLACK GRAIL model,
friend or foe, that is wholly within the remaining distance. That target is also hit, and you
may repeat this process until there are no targets still in range. Each model may only be
hit by the Locust Spitter once.</t>
  </si>
  <si>
    <t>Increase LIMIT of any Weapon or Armor by 1. Remains even if Unit lost</t>
  </si>
  <si>
    <t>You can increase the LIMIT of any Weapon or Armour by 1. This benefit remains even if the Promoted model is lost</t>
  </si>
  <si>
    <t>Cant Dash, Action: Bestow 1 Bless Marker</t>
  </si>
  <si>
    <t>The Model gains an ACTION which can be used to bestow 1 BLESS MARKER (if successful) to any model within 12”. A model with the book of Battle Prayers must always reserve one hand to carry the book, and may not Dash, as they must maintain their continuous litany of Prayers</t>
  </si>
  <si>
    <t>Gain +2D to Injure</t>
  </si>
  <si>
    <t>Add +2 DICE to Injury rolls when using this weapon.</t>
  </si>
  <si>
    <t>Gain +2D to Injure, Attack 2</t>
  </si>
  <si>
    <t>Rolls all injuries with +2 DICE. If the Axe hits an enemy in Melee, the model armed with it
can take a second Melee Attack ACTION after resolving the damage from the first strike. This
attack can be against the same or a different target.</t>
  </si>
  <si>
    <t>Gain -3 To injure, Gain -1D to dash, Any Model OoA, Gain Blessing</t>
  </si>
  <si>
    <t>Grants a -3 modifier to all injury rolls against the model wearing this armour. cannot be
combined with any shield. Gains -1 DICE to Dash due the weight of the Sins of the wearer. Each
time any model in the wearer’s Warband (including any Allies) is taken Out of Action,the Model
gains +1 BLESSINGS MARKER</t>
  </si>
  <si>
    <t>Counts as Machine Armor, Gain speed 10"/Flying</t>
  </si>
  <si>
    <t>Counts as a suit of Machine Armour. The model gains speed of 10” and movement type
of FLYING. A model must also have Knighthood or Promotion Glory Item in order to wear it.</t>
  </si>
  <si>
    <t>Once Per Battle</t>
  </si>
  <si>
    <t>A model with the Horn of Joshua may take a RISKY ACTION with +1 DICE. If successful,
select any piece of terrain of up to 8”x8” size within 12” the model can see (a house, 8”
woods, a wall etc. This terrain piece is destroyed and it is removed from the table. Any
models inside/touching/on top of this terrain must roll immediately on the Injury Chart. If
they are not taken Out of Action they are placed on the ground in their previous spots. If the
target is a trench it is not removed from the table, but the models touching it/inside the
Trench all roll on the Injury chart on an 8” length of a Trench. This Trench segment is
selected by the player using the Horn.
The Horn can be used successfully only once per battle.</t>
  </si>
  <si>
    <t>Risky +1D :Destroy Terrain Object &amp; Cause Injury Inside, See Rules</t>
  </si>
  <si>
    <t>Action: If Success = Negate a Scar, If Snake eyes, Roll extra Scar</t>
  </si>
  <si>
    <t>One Model Per Battle</t>
  </si>
  <si>
    <t>In a post-battle sequence, you can try to negate a Scar from a model that was taken Out
of Action and rolled a result on The Serious Injury Chart that caused a Scar. Roll on the Action
Success Chart. If you roll double 1, it means that the model now gains additional Scar, on
success (7+) you can remove 1 Scar from the model. Only one model per Battle can be treated
by the Field Hospital. The Warband must include a Combat Medic or an Alchemist in order to
use the Field Hospital</t>
  </si>
  <si>
    <t>Reinforced Armor and Combat Helm, Gain Move 8"/Fly, See rules</t>
  </si>
  <si>
    <t>The model gains movement type of FLYING and Movement characteristic of 8”. This suit of
Heavy Armour includes a helmet. which allows one additional Melee Attack ACTION with +1 DICE
per Activation. If this attack hits, do not roll on the Injury chart but instead the target suffers and
automatic BLOOD MARKER.</t>
  </si>
  <si>
    <t>Consume to negate any result from Injury chart that causes a model to Die</t>
  </si>
  <si>
    <t>Resurrection Engine can be used to completely negate any result from the Injury Chart
that causes a model to die (gaining 3rd Scar, Death etc.)</t>
  </si>
  <si>
    <t>Never Fail Morale test, Can Volenteer to leave if 50% forces OoA</t>
  </si>
  <si>
    <t>The Warband never fails a Morale test while the Great Banner is in Play, but can
voluntarily leave the battle if 50% of its models are Out of Action. Takes the use of one hand at
all times.</t>
  </si>
  <si>
    <t>Sultanate Grand Cannon</t>
  </si>
  <si>
    <t>Gain +2D to Injure, Ignore Armor. Does not OoA Target, Push 1d6"</t>
  </si>
  <si>
    <t>Add +2 DICE to all Injury rolls and ignores all armour. If this attack hits its target, but does
not take it Out of Action, the target is pushed 1d6” directly away from the attacker, stopping if
they hit another model or solid piece of terrain.</t>
  </si>
  <si>
    <t>Lose Arms, Gain 4 Melee Attack, See Rules</t>
  </si>
  <si>
    <t>The model loses its own arms but gains 4 Melee Attack ACTIONS resolved exactly as if it
was armed with 4 trench clubs without off-hand penalty. If all of them hit, and the target is on a
32mm or smaller base, it is immediately taken Out of Action, regardless of any rules it may have
(such as the Keyword TOUGH)</t>
  </si>
  <si>
    <t>Arquebus</t>
  </si>
  <si>
    <t>Torture Instrument</t>
  </si>
  <si>
    <t>Shrapnel, Sheild Combo</t>
  </si>
  <si>
    <t>Yoke Fiend/ Wretched Only</t>
  </si>
  <si>
    <t>Elite only, Pit Locusts Only</t>
  </si>
  <si>
    <t>Can be used as 2H Trench Club</t>
  </si>
  <si>
    <t>If a model equipped with an Arquebus has two hands free, it can use it in Melee Combat
as if it were a Trench Club.</t>
  </si>
  <si>
    <t>Ignores Long Range Penalty, Gains +1D to hit if Long, Gains +1 to hit if Cover</t>
  </si>
  <si>
    <t>Ranged Attacks with the Ophidian rifle do not suffer Long Range or Cover penalties and
instead gain +1 DICE bonus to Hit at Long range and +1 DICE to hit against enemies in Cover.</t>
  </si>
  <si>
    <t>Heavy, Assault, Gas</t>
  </si>
  <si>
    <t>Serpent Gun can make two Attack Actions instead of one. These attacks can target two
different targets, as long as all targets are within 6” of each other.</t>
  </si>
  <si>
    <t>Bow of Lethe</t>
  </si>
  <si>
    <t>Choose: Ignore Armor /or/ +2D to Injure</t>
  </si>
  <si>
    <t>When shooting the Bow of Lethe, choose one of the following effects: ● Ignore the target’s Armour ● Add +2 DICE to the Injury Roll</t>
  </si>
  <si>
    <t>1D6 To injure (not 2d6, Bloodbath still adds +1d6), Add Additional BM for each Injury</t>
  </si>
  <si>
    <t>When rolling on the Injury Table for this weapon, roll one D6 instead of 2D6. If you
trigger Bloodbath with this weapon, roll 2d6 instead of 3d6. This weapon causes an additional
BLOOD MARKER for each BLOOD MARKER it inflicts from an Injury Result.</t>
  </si>
  <si>
    <t>If Target Not activated: Gain +2D to Injure</t>
  </si>
  <si>
    <t>Attacks made with this weapon have +2 to injure against targets that have not been
Activated this turn.</t>
  </si>
  <si>
    <t>The Hellblade has +1 DICE when rolling for injuries. It also has the Keyword FIRE, so it
causes an additional +1 BLOOD MARKER on enemies it hits.</t>
  </si>
  <si>
    <t>This enormous evil sword rolls 3D6 on the Injury Chart, adding the results together</t>
  </si>
  <si>
    <t>Rolls 3d6 In total to Injure (Like Bloodbath)</t>
  </si>
  <si>
    <t>Gain -2 To injure Against this model, Cannot Be Ignored</t>
  </si>
  <si>
    <t>Grants -2 to all Injury Chart rolls against the model wearing this armour. This armour is
effective even against weapons and attacks that would normally ignore armour.</t>
  </si>
  <si>
    <t>When Ends Activation, Each Enemy in Melee Gains 1 BM, If Immune Fire Ignore this</t>
  </si>
  <si>
    <t>When this model ends its Activation, each enemy model in Melee Combat with it suffers
a BLOOD MARKER. Any effect or ability that negates BLOOD MARKERS from the Keyword FIRE negates
this BLOOD MARKER.</t>
  </si>
  <si>
    <t>Hunter Only</t>
  </si>
  <si>
    <t>Battle 2</t>
  </si>
  <si>
    <t>Battle 3</t>
  </si>
  <si>
    <t>Battle 4</t>
  </si>
  <si>
    <t>Battle 5</t>
  </si>
  <si>
    <t>Battle 6</t>
  </si>
  <si>
    <t>Battle 7</t>
  </si>
  <si>
    <t>Battle 8</t>
  </si>
  <si>
    <t>Battle 9</t>
  </si>
  <si>
    <t>Battle 10</t>
  </si>
  <si>
    <t>Battle 11</t>
  </si>
  <si>
    <t>Battle 12</t>
  </si>
  <si>
    <r>
      <rPr>
        <b/>
        <sz val="10"/>
        <color theme="6"/>
        <rFont val="Arial"/>
        <family val="2"/>
      </rPr>
      <t xml:space="preserve">Blood Sacrifice: </t>
    </r>
    <r>
      <rPr>
        <sz val="10"/>
        <color theme="6"/>
        <rFont val="Arial"/>
        <family val="2"/>
      </rPr>
      <t>One of your models takes out of action at least three enemies during the Battle.</t>
    </r>
  </si>
  <si>
    <r>
      <rPr>
        <b/>
        <sz val="10"/>
        <color theme="6"/>
        <rFont val="Arial"/>
        <family val="2"/>
      </rPr>
      <t>Bodyguard:</t>
    </r>
    <r>
      <rPr>
        <sz val="10"/>
        <color theme="6"/>
        <rFont val="Arial"/>
        <family val="2"/>
      </rPr>
      <t xml:space="preserve"> The model you nominated as the one to be kept alive is not taken out</t>
    </r>
  </si>
  <si>
    <r>
      <rPr>
        <b/>
        <sz val="10"/>
        <color theme="6"/>
        <rFont val="Arial"/>
        <family val="2"/>
      </rPr>
      <t>Cast them Down:</t>
    </r>
    <r>
      <rPr>
        <sz val="10"/>
        <color theme="6"/>
        <rFont val="Arial"/>
        <family val="2"/>
      </rPr>
      <t xml:space="preserve"> Make an enemy fall from a height of 3”+ thanks to your action (shooting, melee, Supernatural Power etc.)</t>
    </r>
  </si>
  <si>
    <r>
      <rPr>
        <b/>
        <sz val="10"/>
        <color theme="6"/>
        <rFont val="Arial"/>
        <family val="2"/>
      </rPr>
      <t>Daring Raid:</t>
    </r>
    <r>
      <rPr>
        <sz val="10"/>
        <color theme="6"/>
        <rFont val="Arial"/>
        <family val="2"/>
      </rPr>
      <t xml:space="preserve"> Attacker completes this Glorious Deed if they Destroy 1 Objective Marker in the Opponent’s Deployment Zone</t>
    </r>
  </si>
  <si>
    <r>
      <rPr>
        <b/>
        <sz val="10"/>
        <color theme="6"/>
        <rFont val="Arial"/>
        <family val="2"/>
      </rPr>
      <t>Good Hunting:</t>
    </r>
    <r>
      <rPr>
        <sz val="10"/>
        <color theme="6"/>
        <rFont val="Arial"/>
        <family val="2"/>
      </rPr>
      <t xml:space="preserve"> Take out an enemy in a Trench with a ranged attack at Long Range</t>
    </r>
  </si>
  <si>
    <r>
      <rPr>
        <b/>
        <sz val="10"/>
        <color theme="6"/>
        <rFont val="Arial"/>
        <family val="2"/>
      </rPr>
      <t>High risk, High Reward</t>
    </r>
    <r>
      <rPr>
        <sz val="10"/>
        <color theme="6"/>
        <rFont val="Arial"/>
        <family val="2"/>
      </rPr>
      <t>: Your nominated model to be kept alive takes out one of the target enemy ELITES.</t>
    </r>
  </si>
  <si>
    <r>
      <rPr>
        <b/>
        <sz val="10"/>
        <color theme="6"/>
        <rFont val="Arial"/>
        <family val="2"/>
      </rPr>
      <t>Hold your Ground:</t>
    </r>
    <r>
      <rPr>
        <sz val="10"/>
        <color theme="6"/>
        <rFont val="Arial"/>
        <family val="2"/>
      </rPr>
      <t xml:space="preserve"> Pass a Morale Test.</t>
    </r>
  </si>
  <si>
    <r>
      <rPr>
        <b/>
        <sz val="10"/>
        <color theme="6"/>
        <rFont val="Arial"/>
        <family val="2"/>
      </rPr>
      <t>Kill their leaders</t>
    </r>
    <r>
      <rPr>
        <sz val="10"/>
        <color theme="6"/>
        <rFont val="Arial"/>
        <family val="2"/>
      </rPr>
      <t>: Take out all the ELITES you nominated as targets.</t>
    </r>
  </si>
  <si>
    <r>
      <rPr>
        <b/>
        <sz val="10"/>
        <color theme="6"/>
        <rFont val="Arial"/>
        <family val="2"/>
      </rPr>
      <t>King of the Hill:</t>
    </r>
    <r>
      <rPr>
        <sz val="10"/>
        <color theme="6"/>
        <rFont val="Arial"/>
        <family val="2"/>
      </rPr>
      <t xml:space="preserve"> Control all three Objectives at the same time.</t>
    </r>
  </si>
  <si>
    <r>
      <rPr>
        <b/>
        <sz val="10"/>
        <color theme="6"/>
        <rFont val="Arial"/>
        <family val="2"/>
      </rPr>
      <t>Lead the Charge:</t>
    </r>
    <r>
      <rPr>
        <sz val="10"/>
        <color theme="6"/>
        <rFont val="Arial"/>
        <family val="2"/>
      </rPr>
      <t xml:space="preserve"> Charge an enemy model with two or more models this Turn and take that model Out of Action at the same Turn.</t>
    </r>
  </si>
  <si>
    <r>
      <rPr>
        <b/>
        <sz val="10"/>
        <color theme="6"/>
        <rFont val="Arial"/>
        <family val="2"/>
      </rPr>
      <t>Lord of War:</t>
    </r>
    <r>
      <rPr>
        <sz val="10"/>
        <color theme="6"/>
        <rFont val="Arial"/>
        <family val="2"/>
      </rPr>
      <t xml:space="preserve"> Take 2+ enemy models Out of Action in a single turn with Melee attacks with one of your own models.</t>
    </r>
  </si>
  <si>
    <r>
      <rPr>
        <b/>
        <sz val="10"/>
        <color theme="6"/>
        <rFont val="Arial"/>
        <family val="2"/>
      </rPr>
      <t>Protect the Relic:</t>
    </r>
    <r>
      <rPr>
        <sz val="10"/>
        <color theme="6"/>
        <rFont val="Arial"/>
        <family val="2"/>
      </rPr>
      <t xml:space="preserve"> Take out an enemy that is touching one of the Reliquary Markers.</t>
    </r>
  </si>
  <si>
    <r>
      <rPr>
        <b/>
        <sz val="10"/>
        <color theme="6"/>
        <rFont val="Arial"/>
        <family val="2"/>
      </rPr>
      <t xml:space="preserve">Rampage: </t>
    </r>
    <r>
      <rPr>
        <sz val="10"/>
        <color theme="6"/>
        <rFont val="Arial"/>
        <family val="2"/>
      </rPr>
      <t>Attacker completes this Glorious Deed if a single model destroys 2+ Objective Markers.</t>
    </r>
  </si>
  <si>
    <r>
      <rPr>
        <b/>
        <sz val="10"/>
        <color theme="6"/>
        <rFont val="Arial"/>
        <family val="2"/>
      </rPr>
      <t>Relic Hunter:</t>
    </r>
    <r>
      <rPr>
        <sz val="10"/>
        <color theme="6"/>
        <rFont val="Arial"/>
        <family val="2"/>
      </rPr>
      <t xml:space="preserve"> One of your models claims at least two Reliquary Markers during the game.</t>
    </r>
  </si>
  <si>
    <r>
      <rPr>
        <b/>
        <sz val="10"/>
        <color theme="6"/>
        <rFont val="Arial"/>
        <family val="2"/>
      </rPr>
      <t>Save the Supplies:</t>
    </r>
    <r>
      <rPr>
        <sz val="10"/>
        <color theme="6"/>
        <rFont val="Arial"/>
        <family val="2"/>
      </rPr>
      <t xml:space="preserve"> Defender completes this Glorious Deed if 4 or more Supplies are left at the end of the 4th Turn.</t>
    </r>
  </si>
  <si>
    <r>
      <rPr>
        <b/>
        <sz val="10"/>
        <color theme="6"/>
        <rFont val="Arial"/>
        <family val="2"/>
      </rPr>
      <t>Sharpshooter:</t>
    </r>
    <r>
      <rPr>
        <sz val="10"/>
        <color theme="6"/>
        <rFont val="Arial"/>
        <family val="2"/>
      </rPr>
      <t xml:space="preserve"> Take out an enemy in Cover while shooting from Long Range.</t>
    </r>
  </si>
  <si>
    <r>
      <rPr>
        <b/>
        <sz val="10"/>
        <color theme="6"/>
        <rFont val="Arial"/>
        <family val="2"/>
      </rPr>
      <t>Sniper:</t>
    </r>
    <r>
      <rPr>
        <sz val="10"/>
        <color theme="6"/>
        <rFont val="Arial"/>
        <family val="2"/>
      </rPr>
      <t xml:space="preserve"> Take out an enemy Elite with a shooting Attack.</t>
    </r>
  </si>
  <si>
    <r>
      <rPr>
        <b/>
        <sz val="10"/>
        <color theme="6"/>
        <rFont val="Arial"/>
        <family val="2"/>
      </rPr>
      <t>Stop them in their Tracks:</t>
    </r>
    <r>
      <rPr>
        <sz val="10"/>
        <color theme="6"/>
        <rFont val="Arial"/>
        <family val="2"/>
      </rPr>
      <t xml:space="preserve"> Defender completes this Glorious Deed if they take an enemy model Out of Action in the Attacker’s Deployment Zone</t>
    </r>
  </si>
  <si>
    <r>
      <rPr>
        <b/>
        <sz val="10"/>
        <color theme="6"/>
        <rFont val="Arial"/>
        <family val="2"/>
      </rPr>
      <t>Suicidal Bravery:</t>
    </r>
    <r>
      <rPr>
        <sz val="10"/>
        <color theme="6"/>
        <rFont val="Arial"/>
        <family val="2"/>
      </rPr>
      <t xml:space="preserve"> Charge two enemy models with one of yours during a single Activation</t>
    </r>
  </si>
  <si>
    <r>
      <rPr>
        <b/>
        <sz val="10"/>
        <color theme="6"/>
        <rFont val="Arial"/>
        <family val="2"/>
      </rPr>
      <t>Throw them back:</t>
    </r>
    <r>
      <rPr>
        <sz val="10"/>
        <color theme="6"/>
        <rFont val="Arial"/>
        <family val="2"/>
      </rPr>
      <t xml:space="preserve"> As a Defender, take an enemy in a Trench Out of Action when there were no Defenders in the Trench before you activated the model that takes the enemy out.</t>
    </r>
  </si>
  <si>
    <r>
      <rPr>
        <b/>
        <sz val="10"/>
        <color theme="6"/>
        <rFont val="Arial"/>
        <family val="2"/>
      </rPr>
      <t>Victory of Death:</t>
    </r>
    <r>
      <rPr>
        <sz val="10"/>
        <color theme="6"/>
        <rFont val="Arial"/>
        <family val="2"/>
      </rPr>
      <t xml:space="preserve"> Win the Battle.</t>
    </r>
  </si>
  <si>
    <t>Results</t>
  </si>
  <si>
    <t>Win?</t>
  </si>
  <si>
    <t>Notes</t>
  </si>
  <si>
    <t>Left</t>
  </si>
  <si>
    <t>Ignore Values to Right-&gt;</t>
  </si>
  <si>
    <t>Death Commandos Only</t>
  </si>
  <si>
    <t>Gain +1D to Hit, Ignore Armor on Crit</t>
  </si>
  <si>
    <t>Add +1 DICE when making a Ranged Weapon Attack with a Sniper Rifle. On a Critical Hit this weapon also ignores armor. If equipped with a Scope (see
Equipment), the Sniper Rifle also ignores the penalty for Long Range, even if it has moved this turn.</t>
  </si>
  <si>
    <t>Jezail / Siege Jezail / Halberd Gun /Alayboyzan</t>
  </si>
  <si>
    <t>Once Per battle, Add 3" of Movement to this unit, Must be declared as Activated</t>
  </si>
  <si>
    <t>As Activated</t>
  </si>
  <si>
    <t>Once per Deployment, You may add +3" to the Movement Characteristic of this model, This effect must be declared as it is activated.</t>
  </si>
  <si>
    <t>Gain +2D to Injuries, Infection instead of BM</t>
  </si>
  <si>
    <t>Whenever a model suffers a BLOOD MARKER as a result of an injury caused by a hit from Beelzebub’s Axe,
they will gain an INFECTION MARKER instead. Injury rolls by this weapon are made with +2 DICE.</t>
  </si>
  <si>
    <t>Elite and Jannisaries Only</t>
  </si>
  <si>
    <t>Liuetenent (1)</t>
  </si>
  <si>
    <t>Trench Cleric (0-1)</t>
  </si>
  <si>
    <t>Sniper Preist (0-2)</t>
  </si>
  <si>
    <t>Shocktrooper (0-5)</t>
  </si>
  <si>
    <t>Combat Engineers (0-2)</t>
  </si>
  <si>
    <t>Mechanised Heavy Infantry (0-3)</t>
  </si>
  <si>
    <t>Combat Medic (0-1)</t>
  </si>
  <si>
    <t>Trench Dog</t>
  </si>
  <si>
    <t xml:space="preserve">Witchburner </t>
  </si>
  <si>
    <t>Communicant Anti Tank</t>
  </si>
  <si>
    <t>Mendelist Ammo Monk</t>
  </si>
  <si>
    <t>Observer</t>
  </si>
  <si>
    <t>Mamluk Faris</t>
  </si>
  <si>
    <t>Heretic Death Commando (0-1)</t>
  </si>
  <si>
    <t>Heretic Chorister (0-1)</t>
  </si>
  <si>
    <t>Heretic Trooper</t>
  </si>
  <si>
    <t>Annointed Heavy Infantry (0-5)</t>
  </si>
  <si>
    <t>War Wolf Assault Beast (0-1)</t>
  </si>
  <si>
    <t>Artillery Witches (0-1)</t>
  </si>
  <si>
    <t>War Prophet (1)</t>
  </si>
  <si>
    <t>Castigator(0-1)</t>
  </si>
  <si>
    <t>Communicant (0-1)</t>
  </si>
  <si>
    <t>Trench Pilgrim</t>
  </si>
  <si>
    <t>Ecclisiastic Prisoners</t>
  </si>
  <si>
    <t>Stigmatic Nuns (0-4)</t>
  </si>
  <si>
    <t>Anchorite Shrine (0-1)</t>
  </si>
  <si>
    <t>Azebs</t>
  </si>
  <si>
    <t>Sultanate Sappers (0-2)</t>
  </si>
  <si>
    <t>Jabirean Alchemist (0-1)</t>
  </si>
  <si>
    <t>Sultanate Assassin (0-1)</t>
  </si>
  <si>
    <t>Lions of Jabir (0-2)</t>
  </si>
  <si>
    <t>Janissaries (0-6)</t>
  </si>
  <si>
    <t>Brazen Bull (0-1)</t>
  </si>
  <si>
    <t>Lord of Tumours (1)</t>
  </si>
  <si>
    <t>Plague Knight (0-1)</t>
  </si>
  <si>
    <t>Corpse Guard (0-2)</t>
  </si>
  <si>
    <t>Hounds of the Black Grail (0-3)</t>
  </si>
  <si>
    <t>Grail Thrall</t>
  </si>
  <si>
    <t>Fly Thrall</t>
  </si>
  <si>
    <t>Herald of Beelzebub (0-4)</t>
  </si>
  <si>
    <t>Amalgam (0-1)</t>
  </si>
  <si>
    <t>Praetor (0-1)</t>
  </si>
  <si>
    <t>Sorcerer (0-1)</t>
  </si>
  <si>
    <t>Hunter of the Left-Handed Path (0-1)</t>
  </si>
  <si>
    <t>Hell Knight (0-3)</t>
  </si>
  <si>
    <t xml:space="preserve">Yoke Fiend </t>
  </si>
  <si>
    <t>Pit Locust (0-3)</t>
  </si>
  <si>
    <t>Desecrated Saint (0-1)</t>
  </si>
  <si>
    <t>Combat Medic</t>
  </si>
  <si>
    <t>Witchburner</t>
  </si>
  <si>
    <t>Communicant Anti Tank Hunter</t>
  </si>
  <si>
    <t>Sin Eater</t>
  </si>
  <si>
    <t>Goetic Warlock</t>
  </si>
  <si>
    <t>Hellhound</t>
  </si>
  <si>
    <t>Martyrdom Dog</t>
  </si>
  <si>
    <t>Guard Dog</t>
  </si>
  <si>
    <t>Mercy Dog</t>
  </si>
  <si>
    <t>Unseen Advance Upgrade (0-3)</t>
  </si>
  <si>
    <t>Non-Elite Only ,Raiding Party Only</t>
  </si>
  <si>
    <t>New Antioch Item</t>
  </si>
  <si>
    <t>Iron Sultanate Item</t>
  </si>
  <si>
    <t>Goetic Warlock (0-1)</t>
  </si>
  <si>
    <t>Zealot Strength Upgrade</t>
  </si>
  <si>
    <t>Cavalcade Only</t>
  </si>
  <si>
    <t>Master Assassin (1)</t>
  </si>
  <si>
    <t>Fida'I Only</t>
  </si>
  <si>
    <t>Assassin Acolytes Upgrade (0-3)</t>
  </si>
  <si>
    <t>Fida'I Only, Assassin Only</t>
  </si>
  <si>
    <t>Kavass Upgrade</t>
  </si>
  <si>
    <t>Wisdom Only</t>
  </si>
  <si>
    <t>New Antioch/Trench Weapon</t>
  </si>
  <si>
    <t>Medicine Upgrade (0-1)</t>
  </si>
  <si>
    <t>Secrets of Takwin (0-1)</t>
  </si>
  <si>
    <t>Hallucinogen Disguise  (0-1)</t>
  </si>
  <si>
    <t>Thunderbolt of Alamut  (0-1)</t>
  </si>
  <si>
    <t>Mirage of Time  (0-1)</t>
  </si>
  <si>
    <t>Secret Paths (0-1)</t>
  </si>
  <si>
    <t>Cartography &amp; Geo (0-1)</t>
  </si>
  <si>
    <t>Chemistry &amp; Alchemy (0-1)</t>
  </si>
  <si>
    <t>Philosophy, Poetry, Theology (0-1)</t>
  </si>
  <si>
    <t>Wisdom Only, Alchemist Only</t>
  </si>
  <si>
    <t>Homunculus Only</t>
  </si>
  <si>
    <t>Wings</t>
  </si>
  <si>
    <t>Wisdom Only ,Homunculus Only</t>
  </si>
  <si>
    <t>Elemental Resistance Fire</t>
  </si>
  <si>
    <t>Elemental Resistance Gas</t>
  </si>
  <si>
    <t>Enslaved Mind</t>
  </si>
  <si>
    <t>Human Hands</t>
  </si>
  <si>
    <t>Terrifying Appearance</t>
  </si>
  <si>
    <t>Two Heads</t>
  </si>
  <si>
    <t>Startling Speed</t>
  </si>
  <si>
    <t>Seal Of Solomon</t>
  </si>
  <si>
    <t>Regenerative Tissue</t>
  </si>
  <si>
    <t>Trench Mole Upgrade (0-2)</t>
  </si>
  <si>
    <t xml:space="preserve">MHI Armor Upgrade </t>
  </si>
  <si>
    <t>Non Elite Only, Papal Only</t>
  </si>
  <si>
    <t>Swiss Guard Upgrade (0-4)</t>
  </si>
  <si>
    <t>Fianna Upgrade</t>
  </si>
  <si>
    <t>Shocktrooper Only, Eire only</t>
  </si>
  <si>
    <t>Lieutenant/Fianna Only, Eire Only</t>
  </si>
  <si>
    <t>Forward Positions Upgrade (0-2)</t>
  </si>
  <si>
    <t>Berserker Upgrade (0-1)</t>
  </si>
  <si>
    <t>Rapid Assault</t>
  </si>
  <si>
    <t>Lieutenant/ Shocktrooper Only, Prussia Only</t>
  </si>
  <si>
    <t>Shocktrooper Only, Prussia only</t>
  </si>
  <si>
    <t>Bagpipes</t>
  </si>
  <si>
    <t>Non elite Only, Alba Only</t>
  </si>
  <si>
    <t>Claymore (Greatsword/Axe)</t>
  </si>
  <si>
    <t>Hounds Infection Upgrade</t>
  </si>
  <si>
    <t>Herald Only</t>
  </si>
  <si>
    <t>Hound Only</t>
  </si>
  <si>
    <t>Executor (1)</t>
  </si>
  <si>
    <t>Dirge Only</t>
  </si>
  <si>
    <t>Bereaved Gunner</t>
  </si>
  <si>
    <t>Burning Inferno</t>
  </si>
  <si>
    <t>Sorcerer only</t>
  </si>
  <si>
    <t>Elite only, Wrath only</t>
  </si>
  <si>
    <t>Envious Eyes</t>
  </si>
  <si>
    <t>Praetor/Sorcerer only, Envy Only</t>
  </si>
  <si>
    <t>Coveted Position</t>
  </si>
  <si>
    <t>What is Yours is Mine</t>
  </si>
  <si>
    <t>Elite Only, Envy Only</t>
  </si>
  <si>
    <t>Forbidden Pleasures</t>
  </si>
  <si>
    <t>Praetor/Sorcerer only, Lust Only</t>
  </si>
  <si>
    <t>Elite Only, Lust Only</t>
  </si>
  <si>
    <t>Exquisite Pain</t>
  </si>
  <si>
    <t>Call of the Flesh</t>
  </si>
  <si>
    <t>Elite only, Pride Only</t>
  </si>
  <si>
    <t>Praetor/Sorcerer only, Pride Only</t>
  </si>
  <si>
    <t>Proud Defiance</t>
  </si>
  <si>
    <t>Too Proud to Fall</t>
  </si>
  <si>
    <t>Light of the Morning Star</t>
  </si>
  <si>
    <t>Morphean Mind</t>
  </si>
  <si>
    <t>Praetor/Sorcerer Only, Sloth Only</t>
  </si>
  <si>
    <t>Elite Only, Sloth only</t>
  </si>
  <si>
    <t>Charm of Acedia</t>
  </si>
  <si>
    <t>Wretched</t>
  </si>
  <si>
    <t>Heavy, Gas , Blast 3"</t>
  </si>
  <si>
    <t>Gain -1D to injure, Ignore Cover/Armor</t>
  </si>
  <si>
    <t>Chewa Upgrade</t>
  </si>
  <si>
    <t>Shocktrooper/Elite only, Abyssinia Only</t>
  </si>
  <si>
    <t>Vanguard Upgrade (0-4)</t>
  </si>
  <si>
    <t>Abyssinia Only</t>
  </si>
  <si>
    <t>Shotel</t>
  </si>
  <si>
    <t>Ignores Sheild</t>
  </si>
  <si>
    <t>Chewa/Elite Only, Abyssinya Only</t>
  </si>
  <si>
    <t>Gain +1D on Action that would Remove BM or Infection</t>
  </si>
  <si>
    <t>Gain +1D to Melee, Immune to Fear</t>
  </si>
  <si>
    <t>If Heal BM or Infection Gain +1 Blessing</t>
  </si>
  <si>
    <t>Ophidian Rifle (0-3)</t>
  </si>
  <si>
    <t>Automatic Rifle (0-2)</t>
  </si>
  <si>
    <t xml:space="preserve">Automatic Shotgun </t>
  </si>
  <si>
    <t>Machine Gun (0-1)</t>
  </si>
  <si>
    <t>Flamethrower (0-3)</t>
  </si>
  <si>
    <t>Heavy Flamethrower (0-2)</t>
  </si>
  <si>
    <t>Anti Material Rifle (0-1)</t>
  </si>
  <si>
    <t>Sacrificial Knife (0-2)</t>
  </si>
  <si>
    <t>Hellblade (0-2)</t>
  </si>
  <si>
    <t>Incendiary Bullets (0-1)</t>
  </si>
  <si>
    <t>Troop Flag (0-1)</t>
  </si>
  <si>
    <t>Musical Instrument (0-1)</t>
  </si>
  <si>
    <t>Mountaineer Kit (0-2)</t>
  </si>
  <si>
    <t>Hellbound Soul Contract (0-3)</t>
  </si>
  <si>
    <t xml:space="preserve"> Troopers/Legionares Only</t>
  </si>
  <si>
    <t>Tarnished Armor (0-1)</t>
  </si>
  <si>
    <t>Standard of Mammon (0-1)</t>
  </si>
  <si>
    <t>Knights of Avarice Only</t>
  </si>
  <si>
    <t>Golden Calf Altar (0-3)</t>
  </si>
  <si>
    <t>Coin Hammer (0-2)</t>
  </si>
  <si>
    <t>Sniper Scope (0-2)</t>
  </si>
  <si>
    <t>Rocket Propelled Grenade (0-1)</t>
  </si>
  <si>
    <t>Tormentor Chain (0-2)</t>
  </si>
  <si>
    <t>Demon Aura Grenade (0-1)</t>
  </si>
  <si>
    <t>Mark of Cain (0-1)</t>
  </si>
  <si>
    <t>Knighthood (0-1)</t>
  </si>
  <si>
    <t>Executioner's Axe (0-1)</t>
  </si>
  <si>
    <t>Armour of Cobar (0-1)</t>
  </si>
  <si>
    <t xml:space="preserve">Automatic Pistol (0-2) </t>
  </si>
  <si>
    <t>Punt Gun (0-2)</t>
  </si>
  <si>
    <t>Misericordia (0-1)</t>
  </si>
  <si>
    <t>Non-Elite only</t>
  </si>
  <si>
    <t>Holy Grenade (0-3)</t>
  </si>
  <si>
    <t>Donkey's Jawbone (0-1)</t>
  </si>
  <si>
    <t>Horn of Joshua (0-1)</t>
  </si>
  <si>
    <t>Wrath of God Upgrade (0-1)</t>
  </si>
  <si>
    <t>Stolen Communicants (0-1)</t>
  </si>
  <si>
    <t xml:space="preserve"> Brazen Bull Only</t>
  </si>
  <si>
    <t>MURAD Bombard (0-1)</t>
  </si>
  <si>
    <t>Flame Cannon (0-1)</t>
  </si>
  <si>
    <t>Equipment (Limit)</t>
  </si>
  <si>
    <t>Alchemist Armour (0-1)</t>
  </si>
  <si>
    <t>Cloak of Alamut (0-1)</t>
  </si>
  <si>
    <t>Wind Amulet (0-2)</t>
  </si>
  <si>
    <t>Bow of Alamut (0-1)</t>
  </si>
  <si>
    <t>Elixer of Al Khidr (0-1)</t>
  </si>
  <si>
    <t>Fire Shield (0-2)</t>
  </si>
  <si>
    <t>Kilij (0-2)</t>
  </si>
  <si>
    <t>Rocket Propelled Grenade (0-2)</t>
  </si>
  <si>
    <t>Masterworks Jezzail (0-1)</t>
  </si>
  <si>
    <t>Damascus Armour (0-1)</t>
  </si>
  <si>
    <t>Field Hospital (0-1)</t>
  </si>
  <si>
    <t>Alchemist Required</t>
  </si>
  <si>
    <t>Additional Arm (0-1)</t>
  </si>
  <si>
    <t>Massive Size (50mm)</t>
  </si>
  <si>
    <t>Inhuman Strength (32mm)</t>
  </si>
  <si>
    <t>Gargantuan Size (60mm)</t>
  </si>
  <si>
    <t>Mamluk Faris (0-1)</t>
  </si>
  <si>
    <t>Automatic Rifle (0-1)</t>
  </si>
  <si>
    <t>Automatic Pistol (0-3)</t>
  </si>
  <si>
    <t>Submachine Gun (0-2)</t>
  </si>
  <si>
    <t>Automatic Shotgun (0-2)</t>
  </si>
  <si>
    <t>Incendiary Grenades (0-2)</t>
  </si>
  <si>
    <t>Machine Gun (0-2)</t>
  </si>
  <si>
    <t>Heavy Flamethrower (0-1)</t>
  </si>
  <si>
    <t>Satchel Charge (0-3)</t>
  </si>
  <si>
    <t>One Per Model</t>
  </si>
  <si>
    <t>Machine Armour (0-1)</t>
  </si>
  <si>
    <t>Elite only, Excluding MHI</t>
  </si>
  <si>
    <t>Mountaineer Kit (0-4)</t>
  </si>
  <si>
    <t>Heavy Shotgun (0-2)</t>
  </si>
  <si>
    <t>Anfarro (Warriors Crown) (0-6)</t>
  </si>
  <si>
    <t>Chewa/Elite Only</t>
  </si>
  <si>
    <t>Abyssinya Only</t>
  </si>
  <si>
    <t>Tabot (0-1)</t>
  </si>
  <si>
    <t xml:space="preserve"> Trench Cleric Only, Abyssinya Only</t>
  </si>
  <si>
    <t>Salvage Golem (0-1)</t>
  </si>
  <si>
    <t>Smokescreen (0-1)</t>
  </si>
  <si>
    <t>Promotion (0-1)</t>
  </si>
  <si>
    <t>Book of Battle Prayers (0-1)</t>
  </si>
  <si>
    <t>Ducal Winged Armour (0-1)</t>
  </si>
  <si>
    <t>Knighthood/Promotion Required</t>
  </si>
  <si>
    <t>Medic required</t>
  </si>
  <si>
    <t>Resurrection Engine (0-1)</t>
  </si>
  <si>
    <t>Great Banner of New Antioch (0-1)</t>
  </si>
  <si>
    <t>Corruption Belcher (0-2)</t>
  </si>
  <si>
    <t>Putrid Shotgun (0-2)</t>
  </si>
  <si>
    <t>Plague Blade (0-2)</t>
  </si>
  <si>
    <t>Beelzebub's Axe (0-1)</t>
  </si>
  <si>
    <t>Viscera Cannon (0-1)</t>
  </si>
  <si>
    <t>Urn of Bitter Ashes (0-1)</t>
  </si>
  <si>
    <t>Elite Only, Dirge only</t>
  </si>
  <si>
    <t>Elite only, Dirge only</t>
  </si>
  <si>
    <t>Cup of Filth (0-2)</t>
  </si>
  <si>
    <t>Locust Spitter (0-1)</t>
  </si>
  <si>
    <t>Armour of the Fly (0-1)</t>
  </si>
  <si>
    <t>Beelzebub's Embrace (0-1)</t>
  </si>
  <si>
    <t>Maddening Buzz Upgrade (0-1)</t>
  </si>
  <si>
    <t>Sin Eater (0-1)</t>
  </si>
  <si>
    <t>Serpent Assault Gun (0-2)</t>
  </si>
  <si>
    <t>Headtaker (0-2)</t>
  </si>
  <si>
    <t>Malebranche Sword (0-1)</t>
  </si>
  <si>
    <t>Sorcerer/Praetor Only</t>
  </si>
  <si>
    <t>Infernal Iron Armor (0-1)</t>
  </si>
  <si>
    <t xml:space="preserve">Crown of Hellfire </t>
  </si>
  <si>
    <t>Charge of Hatred (0-3)</t>
  </si>
  <si>
    <t>Blind Rage (0-3)</t>
  </si>
  <si>
    <t>Uncaring Gluttony (0-1)</t>
  </si>
  <si>
    <t>Praetor/Sorcerer Only, Gluttony Only</t>
  </si>
  <si>
    <t>Grenade Launcher (0-2)</t>
  </si>
  <si>
    <t>Equipment/ Unit</t>
  </si>
  <si>
    <t>Gas Grenade Launcher (0-2)</t>
  </si>
  <si>
    <t>Anti Tank Hammer (0-3)</t>
  </si>
  <si>
    <t>Martyrdom Pills (0-3)</t>
  </si>
  <si>
    <t>Mountaineer Kit (0-1)</t>
  </si>
  <si>
    <t>Castigator Only</t>
  </si>
  <si>
    <t>Sacred Affliction Only, Trench Pilgrim Only</t>
  </si>
  <si>
    <t>Trench Pilgrim Only, Not Cavalcade</t>
  </si>
  <si>
    <t>Prisoners Only</t>
  </si>
  <si>
    <t>Sacred Affliction Only, Trench Pilgrim / Castigator only</t>
  </si>
  <si>
    <t>Affliction Zealot Strength Upgrade (0-3)</t>
  </si>
  <si>
    <t>Sniper Rifle (0-2)</t>
  </si>
  <si>
    <t>Hashashin Leaf (0-4)</t>
  </si>
  <si>
    <t>Golden Khanjar (0-2)</t>
  </si>
  <si>
    <t xml:space="preserve">Takwin Homunculus </t>
  </si>
  <si>
    <t>Re-creation</t>
  </si>
  <si>
    <t>Wisdom Only, Limit To Number of Alchemists</t>
  </si>
  <si>
    <t>Hypnotic Eyes (Limit: Heads)</t>
  </si>
  <si>
    <t>Hawk Eyes  (Limit: Heads)</t>
  </si>
  <si>
    <t>Sniper Rifle (0-3)</t>
  </si>
  <si>
    <t>Combat Medic Only</t>
  </si>
  <si>
    <t>Martyrdom Pills (0-2)</t>
  </si>
  <si>
    <t>Yeoman* (Mandatory Bolt Rifle Not Included)</t>
  </si>
  <si>
    <t>Elite Only, Sacred Affliction Only</t>
  </si>
  <si>
    <t>Wisdom Only, Not Lions, Bulls, Homunculi</t>
  </si>
  <si>
    <t>Plague Knight Only</t>
  </si>
  <si>
    <t>Sheild Combo, Shrapnel</t>
  </si>
  <si>
    <t>Dirge Only, Grail Thrall Only</t>
  </si>
  <si>
    <t>Broken Crown (0-1)</t>
  </si>
  <si>
    <t>Not Abyssinia</t>
  </si>
  <si>
    <t>Holy Water of Lalibela (0-4)</t>
  </si>
  <si>
    <t>Not Dirge</t>
  </si>
  <si>
    <t>Flamethrower (0-2)</t>
  </si>
  <si>
    <t>Hellblade (0-3)</t>
  </si>
  <si>
    <t>Lesser mark of Cain (0-1)</t>
  </si>
  <si>
    <t>Daemonium Meridianum (0-1)</t>
  </si>
  <si>
    <t>Warband Power</t>
  </si>
  <si>
    <t>Warband Limit</t>
  </si>
  <si>
    <t>Gain +1D to Hit, Ignore Long range</t>
  </si>
  <si>
    <t>Gain +1D to Hit, Ignore Long Range</t>
  </si>
  <si>
    <t>Ignore Long range</t>
  </si>
  <si>
    <t>Gain +1D to Hit, +2D to Injure if within Close, Ignore Long range</t>
  </si>
  <si>
    <t>Gain +1D to hit, Gain Infection instead of BM, Ignore Long range</t>
  </si>
  <si>
    <t>Lost</t>
  </si>
  <si>
    <t>Bought</t>
  </si>
  <si>
    <t>Using</t>
  </si>
  <si>
    <t>Lost?</t>
  </si>
  <si>
    <t>MULTIPLIED BY COST</t>
  </si>
  <si>
    <t>Reserve Wargear/Calculator</t>
  </si>
  <si>
    <t>If a "Free" Variant is granted… Imput Negative into "Lost" Section</t>
  </si>
  <si>
    <t>Warchest Calculations</t>
  </si>
  <si>
    <t>Campaign Battle Log</t>
  </si>
  <si>
    <t>Unit Counter</t>
  </si>
  <si>
    <t>of</t>
  </si>
  <si>
    <t>Total Elites Counter</t>
  </si>
  <si>
    <t>Total Units Counter</t>
  </si>
  <si>
    <t>Currently Row:A only Cares for Bought items* Price</t>
  </si>
  <si>
    <t>Gunslinger Upgrade</t>
  </si>
  <si>
    <t>Liuetenent Only, Red Brigade Only</t>
  </si>
  <si>
    <t>Trench Dogs of the Red Brigade</t>
  </si>
  <si>
    <t>Grenades Upgrade</t>
  </si>
  <si>
    <t>Attack Dog Specilization</t>
  </si>
  <si>
    <t>Fireteam Upgrade (0-2)</t>
  </si>
  <si>
    <t>Red Brigade Only</t>
  </si>
  <si>
    <t>Trench Dog Only, Red Brigade Only</t>
  </si>
  <si>
    <t>Give unit SKIRMISHER</t>
  </si>
  <si>
    <t>Blood Cloak (0-4)</t>
  </si>
  <si>
    <t>Purchases Gunslinger feat from Campaign Rules</t>
  </si>
  <si>
    <t>Fireteam with any Model in Warband</t>
  </si>
  <si>
    <t>Anyone but Dog/Allies/Medic within 1" Can use Grenade</t>
  </si>
  <si>
    <t>No infiltrators in 12", Charge without Sight 4"</t>
  </si>
  <si>
    <t>Med Kit, Drag Models within 1" At half Speed, Does not Trigger AoO</t>
  </si>
  <si>
    <t>Gain +1D to Melee Attacks</t>
  </si>
  <si>
    <t>Never Retreat if not OoA, Shaken instead</t>
  </si>
  <si>
    <t>Guard Dog Specilization (0-1)</t>
  </si>
  <si>
    <t>Mercy Dog Specilization (0-2)</t>
  </si>
  <si>
    <t>Red Banner (0-1)</t>
  </si>
  <si>
    <t>Bloody Communicant (0-1)</t>
  </si>
  <si>
    <t>Machine Gun Alt Cost (0-2)</t>
  </si>
  <si>
    <t>Submachine gun Alt Cost (0-1)</t>
  </si>
  <si>
    <t>Automatic Rifle Alt Cost (0-1)</t>
  </si>
  <si>
    <t>St. Methodist Only</t>
  </si>
  <si>
    <t>Heavy Flamer</t>
  </si>
  <si>
    <t>Anti-Material Rifle</t>
  </si>
  <si>
    <t>Punt Gun</t>
  </si>
  <si>
    <t>Trench Mortar</t>
  </si>
  <si>
    <t>2H</t>
  </si>
  <si>
    <t>Ignore Cover, +1D to injure</t>
  </si>
  <si>
    <t>Heavy, Fire, Blast 3"</t>
  </si>
  <si>
    <t>St. Methodist Only, Anchorite Only</t>
  </si>
  <si>
    <t>Auto hit, Ignore Armor, Target 2 within 6"</t>
  </si>
  <si>
    <t>Ignore Armor, +1D to injure</t>
  </si>
  <si>
    <t>Specify a point on the battlefield within 36” (must be in line of sight) that you want to
target. Next, take a Ranged Attack ACTION. If the roll fails (i.e. you roll 6 or less), the bomb
lands 1” away from its intended location, multiplied by the number representing the degree of
failure (for example, if you rolled 5, the bombard shot lands 2” away, as 7-5=2). The direction is
decided by your opponent. All models within 3” of the 1x1mm landing spot are hit as the shell
explodes – no roll to hit is needed. This weapon has a BLAST radius of 3” – all models within
this range are hit. Add +1 DICE to all injury rolls.</t>
  </si>
  <si>
    <t>Autocannon</t>
  </si>
  <si>
    <t>3 Attacks, +1D to Injure, 5 Attacks If Risky Each</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</si>
  <si>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 Add +1 DICE to all Injury rolls. They can shoot up to 5 times instead of 3 if they take all the
attacks as RISKY ACTIONs.</t>
  </si>
  <si>
    <t>Gas Censer</t>
  </si>
  <si>
    <t>6" (Self Only)</t>
  </si>
  <si>
    <t>Hits Freindlys as well, No LoS Needed, Ignores Armor</t>
  </si>
  <si>
    <t>Heavy, Gas</t>
  </si>
  <si>
    <t xml:space="preserve"> The Anchorite may make an Injury roll against all models within 6” except the Anchorite
itself. Note that all models within range, friend or foe, are hit if the weapon is used. No Line of
Sight is needed. The attack has the Keyword GAS and Ignores Armour.</t>
  </si>
  <si>
    <t>Counts as Gas Mask</t>
  </si>
  <si>
    <t>Gas Filters Upgrade</t>
  </si>
  <si>
    <t>Holy Diesel Engine Upgrade</t>
  </si>
  <si>
    <t>Piston Legs Upgrade</t>
  </si>
  <si>
    <t>Wrathful Cherub Face Upgrade</t>
  </si>
  <si>
    <t>Grand Anchorite Upgrade (0-1)</t>
  </si>
  <si>
    <t>Sacred Geometry Upgrade (0-1)</t>
  </si>
  <si>
    <t>Gain +2D to dash, If successful Suffer 1BM</t>
  </si>
  <si>
    <t>Gain +1D to ranged characteristic</t>
  </si>
  <si>
    <t>Allways Disengauge without AoO, Move out of Melee with Move/Charge/Dash</t>
  </si>
  <si>
    <t>Extra Attack Against Downed if 32mm or Smaller, as Trench Club Ignores Armour</t>
  </si>
  <si>
    <t>Enemies in Melee Cannot Stand Up at Start of Activation</t>
  </si>
  <si>
    <t>The Anchorite is installed with an holy incense system that cleanses and purifies the air the
monk inside the Anchorite breathes.
This upgrade counts as a gas mask.</t>
  </si>
  <si>
    <t>The Anchorite is equipped with an advanced diesel engine with an experimental cooling system.
The Anchorite can add +2 DICE to its Dash ACTIONS, but it automatically gains 1 BLOOD MARKER if it
succeeds in a Dash ACTION</t>
  </si>
  <si>
    <t>Built to an extraordinary size, the Anchorite Shrine is all but impossible to stop or slow down
once it starts moving.
The Anchorite Shrine can always move out of melee combat with any enemy without the enemy
having a chance to attack it. Additionally, it can move out of melee combat as part of a Standard
Move, Charge, or Dash.</t>
  </si>
  <si>
    <t>The monk controlling this Anchorite is well-versed in geometries intended to make the viewer
see the world through mathematics, and through this understanding, gain a better
understanding of the divine. This allows the Anchorite to target its enemies with far more
accuracy.
This upgrade increases its Ranged Characteristic to +1 DICE.</t>
  </si>
  <si>
    <t>The feet of the Anchorite Shrine are equipped with special piston engines designed to grind its
enemies into a shattered ruin of broken bones and burst flesh.
Once during its Activation, the Anchorite Shrine may make an extra Melee Attack ACTION
against a Downed enemy model on a 32mm or smaller base. Resolve the attack as if the
Anchorite Shrine was armed with a Trench Club. This attack Ignores armour as the Anchorite
stomps their enemies into pulp.</t>
  </si>
  <si>
    <t>The Anchorite is decorated with an angelic face that is the very image of the wrath of the Lord.
All must cower before the face of the LORD.
Downed Enemy models in Melee Combat with this model cannot automatically Stand at the
start of their Activation.</t>
  </si>
  <si>
    <t>Heavy, Blast 3" Consumable</t>
  </si>
  <si>
    <t>Gain +1D to Ranged Attacks, Only Jezail, Halberd Gun,  Siege Jezail or Alayboyzan</t>
  </si>
  <si>
    <t>Subfaction</t>
  </si>
  <si>
    <t>Heretic</t>
  </si>
  <si>
    <t>Pilgrim</t>
  </si>
  <si>
    <t>Sultanate</t>
  </si>
  <si>
    <t>Antioch</t>
  </si>
  <si>
    <t>Grail</t>
  </si>
  <si>
    <t>Court</t>
  </si>
  <si>
    <t>Experience Tracker</t>
  </si>
  <si>
    <t>TROOPS</t>
  </si>
  <si>
    <t>ELITES</t>
  </si>
  <si>
    <t>Unit Name</t>
  </si>
  <si>
    <t>Movement</t>
  </si>
  <si>
    <t>Base</t>
  </si>
  <si>
    <t>6" Infantry</t>
  </si>
  <si>
    <t>32mm</t>
  </si>
  <si>
    <t>The Heretic Priest can be equipped with any melee weapon, armour or equipment from the Heretic Legion Armoury.</t>
  </si>
  <si>
    <t>+2 Dice</t>
  </si>
  <si>
    <t>- Puppet Master: Select a target model, friend or foe (including the Priest), within 12”. As a RISKY ACTION you can move the model D6” in any one direction, including forcing it to jump/fall down or enter into melee combat with any enemy model (as if it had Charged), or leave Combat (as if it had Retreated, including granting any enemies within range free attacks).
- Tough: Demonic vitality makes the Heretic Priests very difficult to slay. They are subject to the rules for TOUGH creatures.</t>
  </si>
  <si>
    <t>HERETIC, ELITE, TOUGH</t>
  </si>
  <si>
    <t>+1 Dice</t>
  </si>
  <si>
    <t>The Death Commando can be equipped with any melee weapon, armour or equipment from the Heretic Legion Armoury. The only ranged weapons they can buy are silenced pistols, a Tormentor Chain and/or Gas Grenades.</t>
  </si>
  <si>
    <t>- Infiltrator: The Death Commando can be placed anywhere on the table out of line of sight of any enemies, but at least 8” away from the closest enemy. Deployed after all other models without the Keyword INFILTRATOR.
- Stealth Generator: Ranged attacks against a Death Commando suffer -1 DICE to all the attack rolls.
- Hide: As a RISKY ACTION with +1 DICE the Commando can hide if any piece of scenery the model is touching can block line of sight in any direction, even partially, regardless of whether an enemy currently has a clear LOS. If successful, enemies cannot target the Commando with ranged attacks or Charges. Weapons with the Keyword BLAST affect the Commando as normal if it is in the radius of the weapon. This effect ends if the Commando moves from its exact position in any way, it makes a Ranged Attack or an enemy model comes within 1.5” of it.</t>
  </si>
  <si>
    <t>HERETIC, ELITE, INFILTRATOR</t>
  </si>
  <si>
    <t>-2 Dice</t>
  </si>
  <si>
    <t>The Chorister can be equipped with any melee weapon, armour or equipment from the Heretic Legion Armoury.</t>
  </si>
  <si>
    <t>HERETIC, ELITE, FEAR</t>
  </si>
  <si>
    <t>0</t>
  </si>
  <si>
    <t>25mm</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</si>
  <si>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</si>
  <si>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HERETIC</t>
  </si>
  <si>
    <t>- Strong: The Heretic Heavy Infantry ignores the effect of the Keyword HEAVY on any weapon they wield.</t>
  </si>
  <si>
    <t>HERETIC, STRONG</t>
  </si>
  <si>
    <t>8" Infantry</t>
  </si>
  <si>
    <t>50mm</t>
  </si>
  <si>
    <t>You cannot buy additional equipment, weapons or armour for War Wolves. Each War Wolf is encased in a nigh impregnable suit of Tartarus Armour that is reflected in its profile above. Additionally, each War Wolf has a set of Shredding Claws and a vicious Chainsaw Mouth. These pieces of equipment are built into the integrity of its construction and cannot be removed or lost in any way. The weapons are detailed below. The War Wolf may make one attack ACTION with each of these weapons in Melee Combat and may make no other attacks during its Activation (so it can make two attacks per Activation).
- Chainmaw: The War Wolf treats its Chainsaw Mouth as a melee weapon withthe Keyword RISKY that grants a +1 DICE bonus to hit (for total of +3D).Additionally, the attack ignores any armour worn by the target and has a +1 DICEbonus to injure. The Chainsaw Mouth does not take any hands to wield.
- Shredding Claws: The War Wolf treats its Shredding Claws as a two-handedmelee weapon with the Keywords RISKY and CUMBERSOME. The ShreddingClaws have a +1 DICE bonus to injure. Because the Shredding Claws are wieldedalongside the Chainsaw Mouth, they are treated as an Off-Hand Weapon andsuffer penalties accordingly.</t>
  </si>
  <si>
    <t>- Tough: War Wolves are hugecreatures with unnatural vitalityand are subject to the rules forTOUGH creatures.
- Loping Dash: A War Wolfmay take its Dash ACTION with+2 DICE. The War Wolf ignoresmovement penalties caused byDifficult Terrain.
- Terrifying: A War Wolf isa blasphemous creation ofHell and causes FEAR.</t>
  </si>
  <si>
    <t>HERETIC, FEAR, TOUGH, ARTIFICIAL</t>
  </si>
  <si>
    <t>-1 Dice</t>
  </si>
  <si>
    <t>0 25mm</t>
  </si>
  <si>
    <t>An Artillery Witch is always equipped with an endless supply of Infernal Bombs (see below) and can carry no other ranged weapons. Otherwise, she can be equipped with any melee weapon, armour or equipment from the Heretic Legion Armoury.</t>
  </si>
  <si>
    <t>- Infernal Bomb: This wicked infernal weapon is treated as a one-handedRanged weapon with the Keyword BLAST 3”. Specify a 1x1mm point on thebattlefield within 36” that the Witch can see and that you want to target. Next,make a Ranged Attack ACTION. If the roll fails (i.e. you roll 6 or less with the twolowest Dice), the bomb lands 1” away from its intended location, multiplied by thenumber representing the degree of failure (for example, if you rolled 5, the bomblands 2” away, as 7-5=2). The direction is decided by your opponent. Roll on theInjury Chart for each model within the BLAST radius.If the bomb lands exactly on top of any model, roll with 3D6 on the Injury Chartand add the dice together! Other models hit by the bomb roll on the Injury Chartas standard. Any model hit, but not taken Out of Action, by this attack is blownD3” directly away from the point of impact (roll for each model separately),stopping if they hit other models/buildings/objects. This attack has the KeywordSHRAPNEL and therefore causes an additional +1 BLOOD MARKER. Cover, rangeand higher position do not affect attacks by the Infernal Bomb. Roll injuries formodels that would benefit from Cover from the perspective of the BLAST pointwith -1 DICE. The Activation of the Witch ends immediately after using theInfernal Bomb.
- Artificial Life: Artillery Witches are not affected by FEAR. Additionally,attacks with the Keyword GAS suffer a -1 DICE penalty to injure the Witch andthey do not suffer additional BLOOD MARKERS from the Keyword GAS.
- Levitate: The Artillery Witch can Climb up without takingan ACTION and does not roll on the Injury Chartwhen falling.</t>
  </si>
  <si>
    <t>HERETIC, ARTIFICIAL</t>
  </si>
  <si>
    <t>The Wretched can be equipped with any melee weapon, armour or equipment from the Heretic Armoury List. None of their weapons, armour or equipment can cost more than 10 ducats each. Every Wretched must be equipped with at least one weapon.</t>
  </si>
  <si>
    <t>- Law of Hell: If a Wretch manages to take any enemy ELITE model Out ofAction or performs a Glorious Deed, it gains its freedom and is immediatelyremoved from the battle and from your warband permanently. It does not countas a casualty, but your warband’s total size for this battle is reduced by one forpurposes of Morale.
- Dark Blessing: If a Wretch is taken Out of Action in battle, one ofyour models with Keywords HERETIC and ELITE gains one BLESSINGMARKER.
- Chattel: Wretched can be sold at any time for their full ducat value betweenbattles. Note that their weapons, armour and equipment still only fetch half price.</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</si>
  <si>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</si>
  <si>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 xml:space="preserve">Anointed are always equipped with a suit of Reinforced Armour and Infernal brand
mark which are included in the cost. This armour can never be removed. Otherwise they can be equipped with any melee weapon, armour or equipment from the Heretic Legion Armoury and may purchase a Trench Shield.
</t>
  </si>
  <si>
    <t xml:space="preserve">- Unholy Hymns: All enemy models within 8” of the Chorister suffer an additional -1 DICE for all ACTIONS they attempt.
- Unholy Horror: The Chorister causes FEAR.
</t>
  </si>
  <si>
    <t>Legionaire Upgrade (0-Half Troopers)</t>
  </si>
  <si>
    <t>Source</t>
  </si>
  <si>
    <t>Core Rulebook</t>
  </si>
  <si>
    <t>Heretic Preist (1)
---
Your Warband must include a Heretic Priest when it is created</t>
  </si>
  <si>
    <t>Reserve Equipment</t>
  </si>
  <si>
    <t>Gained</t>
  </si>
  <si>
    <t>Remaining</t>
  </si>
  <si>
    <t>Ducets</t>
  </si>
  <si>
    <t>Subfaction Rules/Quick Notes</t>
  </si>
  <si>
    <t>[Warband Name goes here]</t>
  </si>
  <si>
    <t>The War Prophet can be equipped with any weapons, armour or equipment from the Trench Pilgrims Equipment List.</t>
  </si>
  <si>
    <t>- Loudspeakers: The War Prophet blares out holy sermons and dire propheciesat 100 decibels to inspire the faithful. The Prophet can take a RISKY ACTIONwith +2 DICE once during each Activation. If the action is successful, all friendlymodels within 8” of the Prophet (including the Prophet) that are not engaged inmelee can immediately move up to 3” towards any enemy model they can see bythe optimal path that reduces the distance between the moving model and theenemy. This move allows them to enter combat as if they charged the enemy andare considered to have done so until the end of the turn.
- Memento Mori: The War Prophet is touched by a higher power and therevealed truth allows them a degree of protection against premature death. Onceper battle, when the War Prophet is taken Out of Action for any reason, ignore theresult as if nothing had happened.
- Laying on Hands: With a successful ACTION, you may remove D3 BLOODMARKERs from any friendly model within 6” (including the Prophet).</t>
  </si>
  <si>
    <t>ELITE, PILGRIM</t>
  </si>
  <si>
    <t>The Castigator can be equipped with any weapon, armour and equipment from the Trench Pilgrims Equipment List.</t>
  </si>
  <si>
    <t>- Enforced Orthodoxy: At any point during its Activation, a Castigator maytake a RISKY ACTION with +1 DICE. If successful, all friendly models that areDown and within 8” of the Castigator may immediately stand up at no penalty orcost.
- Whip of God: Unlike other models, a Castigator is allowed to attack friendlymodels with melee attacks within 1”. They can do this without declaring a charge.Each time the Castigator takes a friendly model Out of Action with a melee attack,set a die aside in a pool as the act of piety inspires the troops. The next time yourwarband makes a Morale roll, add an amount of +DICE to that roll equal to theamount of dice in the pool and empty it.
- Zealot Strength: The Castigator may have the Keyword STRONG at the cost of+5 ducats.</t>
  </si>
  <si>
    <t>-3 Dice</t>
  </si>
  <si>
    <t>40mm</t>
  </si>
  <si>
    <t>The Communicant can be equipped with any weapon, armour and equipment from the Trench Pilgrim Equipment List. They always carry a Communicant Cross (see below).
- The Communicant Cross: A sacred cross is nailed on the face of theCommunicant. This counts as an Iron Capirote,Combat Helmet and a Gas Mask.</t>
  </si>
  <si>
    <t>- Strong: A Communicant ignores thepenalties of weapons with the Keyword HEAVY
- Tough: Communicants are subject to the rulesfor TOUGH Creatures.
- Miracle of Regeneration: At the start of eachof their Activations, the Communicant can removeone BLOOD MARKER from themselves, if theyhave any.
- Bodyguard: If any model with the PILGRIMKeyword within 1” of the Communicant is hitby a ranged or melee weapon (excluding BLASTweapons), you can choose to redirect the hitagainst the Communicant instead. Determinethe injuries exactly as if the weapon just hitthe Communicant.</t>
  </si>
  <si>
    <t>PILGRIM, ELITE, STRONG, TOUGH</t>
  </si>
  <si>
    <t>Martyr Penitent</t>
  </si>
  <si>
    <t>Trench Pilgrim can be equipped with any weapon, armour and equipment from the Trench Pilgrim Equipment List</t>
  </si>
  <si>
    <t>- Resurrection: When a Trench Pilgrim dies, you may elect to re-buy them afterthe battle as a Martyr-Penitent resurrected by a Meta-Christ for a cost of 45 ducats.When hit, any attacks against a Martyr-Penitent add -1 DICE when rolling onthe Injury Table. Their Melee bonus is increased to +1 DICE (reflected on theprofile above). Martyr-Penitents retain any possessions they had before dying andbeing resurrected.
- Zealot Strength: One Trench Pilgrim may have the Keyword STRONG at thecost of +5 ducats.</t>
  </si>
  <si>
    <t xml:space="preserve">PILGRIM </t>
  </si>
  <si>
    <t>PILGRIM</t>
  </si>
  <si>
    <t>N/A</t>
  </si>
  <si>
    <t>Ecclesiastic Prisoners are equipped with Iron Capirotes and this equipment cannotbe removed, except by being Broken on the Wheel. Prisoners fight unarmed in melee,flailing feebly with their manacled arms. The -1D penalty to melee combat is alreadyincluded in the profile above. Ecclesiastic Prisoners cannot be equipped with anyweapons, armour or equipment from the Trench Pilgrims Armoury. They may beequipped with Martyrdom Devices for 35 ducats (LIMIT: 4, CONSUMABLE).
- Martyrdom Device: A Prisoner strapped with a Martyrdom Device can triggerit at any point during their Activation. This does not require an ACTION. Whendetonated, the explosion is treated as a BLAST 3” weapon targeting the prisonermodel. Models within 1” of the prisoner hit by the explosion roll their injuries with+1 DICE. The prisoner rolls 4d6 and adds them together to determine the resultsof their injury roll. If the explosive goes off and the prisoner somehow survives thebattle, you can buy them a new explosive for 35 ducats as normal, or simply fieldthem without.
- Awaited: If the Ecclesiastic Prisoner is taken Out of Action by its MartyrdomDevice, it does not count as being Out of Action for any rules related to Morale</t>
  </si>
  <si>
    <t>- Mad Dash: Ecclesiastic Prisoner can add +1 DICE to their Dash ACTION.</t>
  </si>
  <si>
    <t>Stigmatic Nuns can be equipped with any melee weapons, armour or equipment fromthe Trench Pilgrim Armoury. The only ranged weapons that Nuns can be equippedwith are pistols, automatic pistols and warcrosses.</t>
  </si>
  <si>
    <t>- Blessed Stigmata: At the start of each of their Activations,any Stigmatic Nun can remove one BLOOD MARKER (butnot an INFECTION MARKER) from themselves andconvert it into a BLESSING MARKER.
- Agile: Stigmatic Nuns may take any Dash ACTIONor jump/climb/Diving Charge ACTION with +1 DICE.</t>
  </si>
  <si>
    <t>60mm</t>
  </si>
  <si>
    <t>You cannot buy additional equipment, weapons or armour for Anchorite Shrines. EachAnchorite Shrine is equipped with a suit of Machine Armour, a Combat Helmet, aCatherine Wheel and a Bonebreaker Mace. These pieces of equipment are built intothe integrity of its construction and cannot be removed or lost in any way. The weaponsare detailed below. The Anchorite may make one attack ACTION with each of theseweapons in Melee Combat and may make no other attacks during its Activation (so itcan make two attacks per Activation).
- Catherine Wheel: The Anchorite Shrine treats the Catherine Wheel as aone-handed melee weapon with the Keywords RISKY and HEAVY that grants a+1 DICE bonus to hit (for a total of +3 DICE due to its Melee Characteristic).Because of the enormous weight and the skill of the Anchorite Shrine in inflictingmaximum pain, the Catherine Wheel rolls on the Injury Chart with 3D6 (insteadof usual 2D6), adding all three dice together!
- Bonebreaker Mace: The Anchorite Shrine treats the Bonebreaker Mace as aone-handed melee weapon with the Keyword RISKY. The Bonebreaker Mace hasa +1 DICE bonus to injure. Because the Mace is wielded alongside the CatherineWheel, it is treated as an Off-Hand Weapon and suffers penalties accordingly</t>
  </si>
  <si>
    <t>- Tough: The Shrine Anchorite is a huge, hulking mound of metal and is subjectto the rules for TOUGH creatures.
- Fear: The Anchorite causes FEAR.
- Broken on the Wheel: Before the start of the battle, one Trench Pilgrim orEcclesiastic Prisoner may voluntarily be broken on the wheel to show their pietyand devotion (permanently remove all weapons, armour and equipment from thevictim and use/store them as you wish). The Anchorite Shrine will then shatter thebones of the volunteer and carry the broken victim to the battle on its Wheel. Aslong as the volunteer is not taken Out of Action, any Attacks against the Anchoriteare redirected to the volunteer. The volunteer cannot be independently targetedby any abilities or attacks (including BLAST weapons). For all rules purposes andattack effects (such as forced movement), the two models are treated as a singlemodel, including sharing BLOOD, INFECTION and BLESSING MARKERS. TreatDown results against the volunteer as a Minor Hit. The volunteer cannot take anyACTIONS, be Activated separately or move – for obvious reasons. At the end ofthe battle, even if the volunteer may have survived, the model dies and is removedfrom your warband</t>
  </si>
  <si>
    <t>PILGRIM, FEAR, TOUGH, STRONG</t>
  </si>
  <si>
    <t>War Prophet (1)
--
Your warband must include a War Prophet when it is created.</t>
  </si>
  <si>
    <t>Yuzbasi Captain (1)
--
Your warband must include a Yüzbaşı Captain when it is created.</t>
  </si>
  <si>
    <t>Yüzbaşı can be equipped with any weapon, armour and equipment from the Iron Sultanate Equipment List.</t>
  </si>
  <si>
    <t>- Tough: Yüzbaşı captains are selected amongst the very best soldiers of theSultanate, and their bodies are hardened against injury by the Jabirean arts. Theyare subject to the rules for TOUGH creatures.
- Mubarizun: Yüzbaşı is expected to face the mightiest of their enemies inpersonal combat, inspiring the troops to victory with their personal prowess.Yüzbaşı are immune to the effects of the Keyword FEAR and add +1 DICE toinjury rolls against TOUGH opponents</t>
  </si>
  <si>
    <t>ELITE, SULTANATE, TOUGH</t>
  </si>
  <si>
    <t>The Alchemist can be equipped with any weapon, armour and equipment from the Iron Sultanate Armoury.</t>
  </si>
  <si>
    <t>- Mastery of the Elements: At the beginning of a battle, all ranged and meleeweapons that an Alchemist has been equipped with may be assigned one of thefollowing Keywords: SHRAPNEL, FIRE or GAS added to them. All the weaponsthe Alchemist has will share the same Keyword. With a RISKY ACTION with +1DICE, the Alchemist can change this Keyword into one of the others.</t>
  </si>
  <si>
    <t xml:space="preserve">ELITE, SULTANATE </t>
  </si>
  <si>
    <t>The Assassin can be equipped with any weapon, armour or equipment from the Iron Sultanate Armoury.</t>
  </si>
  <si>
    <t>- Time Slip: If any type of attack (melee, ranged, mine etc.) misses the Assassin,they may slip into a moment in the future. The Assassin can moveinto any unoccupied space within 6”, though they cannot bemoved within 1” of any enemy model or leave the gaming table. Ifmoving out of melee this way, enemies do not get free attacks.
- Temporal Assassin: After the Assassin makes a Charge Roll,but before it moves toward its target, you may instead choose tohave the Assassin split itself through time if it has not alreadytaken a Melee Attack ACTION this Activation. Choose up to twoenemy models within the charging distance of the Assassin. Then,place the Assassin into base contact with each enemy model, oneafter the other. It may make a Melee Attack against each one witha single melee weapon that it is equipped with. After the attacks(and any resulting effects) have been resolved, place the Assassinat either location. The Assassin cannot make any further meleeattacks during this Activation.
- Infiltrator: The Assassin can be placed anywhere on the tableout of line of sight of any enemies, but at least 8”away from the closest enemy. Deployed after all othermodels without the Keyword INFILTRATOR.</t>
  </si>
  <si>
    <t>ELITE, SULTANATE, INFILTRATOR</t>
  </si>
  <si>
    <t>Azebs can be equipped with any weapon, armour and equipment from the Iron SultanateArmoury. Any Azebs can be converted to SKIRMISHERS at the cost of +5 ducats permodel. Unless engaged in melee, when an enemy model declares a charge against anySkirmisher Azeb, they can immediately move D3” in any direction they wish (exceptwithin 1” of any enemy or out of the battlefield). After this manoeuvre, the charging modelis moved as normal. This may lead to the charger being unable to enter melee. This movecannot be taken by a model that is Down.</t>
  </si>
  <si>
    <t>SULTANATE</t>
  </si>
  <si>
    <t>Sappers are equipped with shovels. This equipment can never be removed. They can be equipped with any weapon, armour and equipment from the Iron Sultanate Armoury.</t>
  </si>
  <si>
    <t>- Mine-setting: As an ACTION with +2 DICE, the Sapper can mine a piece ofterrain they alone are touching, no bigger than 8” x 8” (an 8” section of trench, a wall,a tree, a building etc). If successful, the terrain piece is now mined. Any model (exceptthe Sapper who set the mine) who moves into contact with the terrain piece willtrigger the mine. Roll on the Injury Chart to see what happens to the model. The minehas the Keyword SHRAPNEL. After this, the terrain piece is no longer mined.
- De-mine: As a RISKY ACTION the Sapper can disable any mine (see Scenarios)they move in contact with. If they fail, the mine blows causing damage as per the rules.
- Forward Positions: When the Sapper is set up during standard deployment, it canbe placed up to 6” away from its player’s Deployment Zone. If deployed in this way,it must be in contact with a piece of scenery. This ability cannot be used if playing ascenario that does not allow the use of INFILTRATORS.
- Fortify: During their Activation, a Sapper can take a RISKY ACTION with +1DICE. If successful, the Sapper is considered to be in Cover until the model moves.This ACTION cannot be used if the model is in melee combat</t>
  </si>
  <si>
    <t>30x60mm Oval</t>
  </si>
  <si>
    <t>Lions can be equipped with armour (except shields) and Wind Amulets. They cannot be equipped with any other items. They do not suffer penalties for fighting unarmed.</t>
  </si>
  <si>
    <t>- Artificial Body: Created through the Jabirean alchemy, the Lions have no vitalorgans and they must be dismembered in order to kill them. All injury rolls againstthe Lion are made with -1 DICE.
- Mauling: A Downed opponent cannot stand up if it is in melee combat with aLion of Jabir (even if the Lion is Down itself ), unless it is on a 40mm or larger base.
- Lion’s Grace: Lions of Jabir may take any Dash/Jump/Climb/Diving ChargeACTION with a +1 DICE bonus.</t>
  </si>
  <si>
    <t>Janissaries can be equipped with any weapon, armour and equipment from the Iron Sultanate Armoury.</t>
  </si>
  <si>
    <t>- Strong: Janissaries ignore the effect of the Keyword HEAVY on any weaponthey wield.
- Counter-Charge: If the first ACTION a Janissary makes during their Activationis a Charge, they can add +1 DICE to their subsequent Melee Attack ACTIONSduring this Activation.</t>
  </si>
  <si>
    <t>SULTANATE, STRONG</t>
  </si>
  <si>
    <t>A Brazen Bull can be equipped with any weapon, armour and equipment from the IronSultanate Armoury. Due to its vast strength and size it can only use weapons with theKeyword HEAVY – it will simply crush weapons of normal size by accident. It can carryup to two Brazen Bull Only weapons.</t>
  </si>
  <si>
    <t>- Tough: Brazen Bulls are almost impervious to pain. They are subject to therules for TOUGH creatures.
- Strong: The Brazen Bull ignores the effect of the Keyword HEAVY on anyweapon they wield.
- Artificial Body: Created through the Jabirean alchemy, the Brazen Bulls haveno vital organs and they have to be hacked apart to kill them. All attacks againstthe Brazen Bull roll injuries with -1 DICE.
- Trample: Once during its Activation, the Brazen Bull may make an extraMelee Attack ACTION against a Downed enemy model on a 32mm or smaller base.Resolve the attack as if the Brazen Bull was armed with a Trench Club. This attackignores armour as the Brazen Bull stomps their enemies into a pulp.
- Terrifying: The Brazen Bull is a monstrous, gigantic creature that causes FEAR.</t>
  </si>
  <si>
    <t>SULTANATE, FEAR, TOUGH, STRONG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</si>
</sst>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1" x14ac:knownFonts="1">
    <font>
      <sz val="10"/>
      <color rgb="FF000000"/>
      <name val="Arial"/>
      <scheme val="minor"/>
    </font>
    <font>
      <b/>
      <sz val="10"/>
      <color theme="1"/>
      <name val="Arial"/>
      <family val="2"/>
    </font>
    <font>
      <i/>
      <sz val="14"/>
      <color rgb="FFFF0000"/>
      <name val="Arial"/>
      <family val="2"/>
    </font>
    <font>
      <sz val="10"/>
      <name val="Arial"/>
      <family val="2"/>
    </font>
    <font>
      <sz val="10"/>
      <color theme="1"/>
      <name val="Arial"/>
      <family val="2"/>
      <scheme val="minor"/>
    </font>
    <font>
      <b/>
      <sz val="15"/>
      <color theme="1"/>
      <name val="Arial"/>
      <family val="2"/>
      <scheme val="minor"/>
    </font>
    <font>
      <sz val="10"/>
      <color theme="1"/>
      <name val="Arial"/>
      <family val="2"/>
    </font>
    <font>
      <sz val="25"/>
      <color theme="1"/>
      <name val="Arial"/>
      <family val="2"/>
    </font>
    <font>
      <b/>
      <sz val="10"/>
      <color theme="1"/>
      <name val="Arial"/>
      <family val="2"/>
      <scheme val="minor"/>
    </font>
    <font>
      <sz val="8"/>
      <color theme="1"/>
      <name val="Arial"/>
      <family val="2"/>
    </font>
    <font>
      <b/>
      <u/>
      <sz val="10"/>
      <color theme="1"/>
      <name val="Arial"/>
      <family val="2"/>
    </font>
    <font>
      <b/>
      <sz val="24"/>
      <color rgb="FFFF0000"/>
      <name val="Arial"/>
      <family val="2"/>
    </font>
    <font>
      <b/>
      <sz val="10"/>
      <color rgb="FF000000"/>
      <name val="Arial"/>
      <family val="2"/>
      <scheme val="minor"/>
    </font>
    <font>
      <b/>
      <sz val="14"/>
      <color theme="0"/>
      <name val="Arial"/>
      <family val="2"/>
    </font>
    <font>
      <i/>
      <sz val="10"/>
      <color rgb="FFFF0000"/>
      <name val="Arial"/>
      <family val="2"/>
    </font>
    <font>
      <sz val="10"/>
      <color theme="6"/>
      <name val="Arial"/>
      <family val="2"/>
      <scheme val="minor"/>
    </font>
    <font>
      <b/>
      <sz val="10"/>
      <color theme="6"/>
      <name val="Arial"/>
      <family val="2"/>
    </font>
    <font>
      <b/>
      <sz val="10"/>
      <color theme="6"/>
      <name val="Arial"/>
      <family val="2"/>
      <scheme val="minor"/>
    </font>
    <font>
      <b/>
      <i/>
      <sz val="10"/>
      <color theme="6"/>
      <name val="Arial"/>
      <family val="2"/>
      <scheme val="minor"/>
    </font>
    <font>
      <i/>
      <sz val="10"/>
      <color theme="6"/>
      <name val="Arial"/>
      <family val="2"/>
      <scheme val="minor"/>
    </font>
    <font>
      <sz val="10"/>
      <color theme="6"/>
      <name val="Arial"/>
      <family val="2"/>
    </font>
    <font>
      <i/>
      <sz val="10"/>
      <color theme="6"/>
      <name val="Arial"/>
      <family val="2"/>
    </font>
    <font>
      <b/>
      <i/>
      <sz val="10"/>
      <color theme="6"/>
      <name val="Arial"/>
      <family val="2"/>
    </font>
    <font>
      <sz val="8"/>
      <name val="Arial"/>
      <family val="2"/>
      <scheme val="minor"/>
    </font>
    <font>
      <b/>
      <u/>
      <sz val="10"/>
      <color theme="6"/>
      <name val="Arial"/>
      <family val="2"/>
      <scheme val="minor"/>
    </font>
    <font>
      <b/>
      <sz val="8"/>
      <color theme="6"/>
      <name val="Arial"/>
      <family val="2"/>
      <scheme val="minor"/>
    </font>
    <font>
      <sz val="8"/>
      <color theme="6"/>
      <name val="Arial"/>
      <family val="2"/>
      <scheme val="minor"/>
    </font>
    <font>
      <i/>
      <sz val="9"/>
      <color theme="0"/>
      <name val="Arial"/>
      <family val="2"/>
    </font>
    <font>
      <sz val="10"/>
      <color theme="5" tint="-0.249977111117893"/>
      <name val="Arial"/>
      <family val="2"/>
      <scheme val="minor"/>
    </font>
    <font>
      <sz val="10"/>
      <name val="Arial"/>
      <family val="2"/>
      <scheme val="minor"/>
    </font>
    <font>
      <b/>
      <i/>
      <sz val="14"/>
      <color theme="6"/>
      <name val="Arial"/>
      <family val="2"/>
      <scheme val="minor"/>
    </font>
    <font>
      <b/>
      <i/>
      <sz val="14"/>
      <name val="Arial"/>
      <family val="2"/>
      <scheme val="minor"/>
    </font>
    <font>
      <b/>
      <sz val="12"/>
      <color theme="6"/>
      <name val="Arial"/>
      <family val="2"/>
      <scheme val="minor"/>
    </font>
    <font>
      <b/>
      <sz val="16"/>
      <color theme="6"/>
      <name val="Arial"/>
      <family val="2"/>
      <scheme val="minor"/>
    </font>
    <font>
      <i/>
      <sz val="11"/>
      <color theme="6"/>
      <name val="Arial"/>
      <family val="2"/>
      <scheme val="minor"/>
    </font>
    <font>
      <sz val="10"/>
      <color rgb="FFFFC000"/>
      <name val="Arial"/>
      <family val="2"/>
      <scheme val="minor"/>
    </font>
    <font>
      <i/>
      <sz val="8"/>
      <color theme="6"/>
      <name val="Arial"/>
      <family val="2"/>
      <scheme val="minor"/>
    </font>
    <font>
      <sz val="22"/>
      <color theme="6"/>
      <name val="Arial"/>
      <family val="2"/>
      <scheme val="minor"/>
    </font>
    <font>
      <b/>
      <sz val="10"/>
      <color rgb="FFFF0000"/>
      <name val="Arial"/>
      <family val="2"/>
      <scheme val="minor"/>
    </font>
    <font>
      <i/>
      <sz val="10"/>
      <color rgb="FFFF0000"/>
      <name val="Arial"/>
      <family val="2"/>
      <scheme val="minor"/>
    </font>
    <font>
      <sz val="10"/>
      <color rgb="FFFF0000"/>
      <name val="Arial"/>
      <family val="2"/>
      <scheme val="minor"/>
    </font>
    <font>
      <sz val="8"/>
      <color rgb="FFFF0000"/>
      <name val="Arial"/>
      <family val="2"/>
      <scheme val="minor"/>
    </font>
    <font>
      <i/>
      <sz val="16"/>
      <color theme="0"/>
      <name val="Arial"/>
      <family val="2"/>
    </font>
    <font>
      <b/>
      <sz val="16"/>
      <color rgb="FF000000"/>
      <name val="Arial"/>
      <family val="2"/>
      <scheme val="minor"/>
    </font>
    <font>
      <sz val="8"/>
      <color rgb="FFFFC000"/>
      <name val="Arial"/>
      <family val="2"/>
      <scheme val="minor"/>
    </font>
    <font>
      <b/>
      <sz val="9"/>
      <color rgb="FFFFC000"/>
      <name val="Arial"/>
      <family val="2"/>
    </font>
    <font>
      <b/>
      <i/>
      <sz val="9"/>
      <color rgb="FFFFC000"/>
      <name val="Arial"/>
      <family val="2"/>
    </font>
    <font>
      <sz val="10"/>
      <color theme="1" tint="0.14999847407452621"/>
      <name val="Arial"/>
      <family val="2"/>
      <scheme val="minor"/>
    </font>
    <font>
      <b/>
      <sz val="18"/>
      <color rgb="FFFF0000"/>
      <name val="Arial"/>
      <family val="2"/>
    </font>
    <font>
      <b/>
      <sz val="16"/>
      <color theme="3"/>
      <name val="Arial"/>
      <family val="2"/>
    </font>
    <font>
      <b/>
      <sz val="18"/>
      <color theme="4" tint="-0.499984740745262"/>
      <name val="Arial"/>
      <family val="2"/>
    </font>
    <font>
      <b/>
      <u/>
      <sz val="10"/>
      <color rgb="FFFFC000"/>
      <name val="Arial"/>
      <family val="2"/>
    </font>
    <font>
      <b/>
      <sz val="10"/>
      <color rgb="FFFFC000"/>
      <name val="Arial"/>
      <family val="2"/>
    </font>
    <font>
      <b/>
      <sz val="10"/>
      <color rgb="FFFFC000"/>
      <name val="Arial"/>
      <family val="2"/>
      <scheme val="minor"/>
    </font>
    <font>
      <sz val="11"/>
      <color rgb="FFFFC000"/>
      <name val="Arial"/>
      <family val="2"/>
      <scheme val="minor"/>
    </font>
    <font>
      <b/>
      <sz val="11"/>
      <color rgb="FFFFC000"/>
      <name val="Arial"/>
      <family val="2"/>
      <scheme val="minor"/>
    </font>
    <font>
      <b/>
      <sz val="11"/>
      <color rgb="FFFFC000"/>
      <name val="Arial"/>
      <family val="2"/>
    </font>
    <font>
      <b/>
      <i/>
      <sz val="14"/>
      <color rgb="FFFFC000"/>
      <name val="Arial"/>
      <family val="2"/>
      <scheme val="minor"/>
    </font>
    <font>
      <b/>
      <sz val="16"/>
      <name val="Arial"/>
      <family val="2"/>
      <scheme val="minor"/>
    </font>
    <font>
      <b/>
      <i/>
      <sz val="11"/>
      <name val="Arial"/>
      <family val="2"/>
      <scheme val="minor"/>
    </font>
    <font>
      <sz val="10"/>
      <color rgb="FFFFC000"/>
      <name val="Arial"/>
      <family val="2"/>
    </font>
    <font>
      <b/>
      <sz val="12"/>
      <name val="Arial"/>
      <family val="2"/>
      <scheme val="minor"/>
    </font>
    <font>
      <b/>
      <u/>
      <sz val="10"/>
      <name val="Arial"/>
      <family val="2"/>
      <scheme val="minor"/>
    </font>
    <font>
      <b/>
      <sz val="10"/>
      <name val="Arial"/>
      <family val="2"/>
      <scheme val="minor"/>
    </font>
    <font>
      <b/>
      <i/>
      <sz val="10"/>
      <name val="Arial"/>
      <family val="2"/>
      <scheme val="minor"/>
    </font>
    <font>
      <sz val="10"/>
      <color rgb="FF000000"/>
      <name val="Arial"/>
      <family val="2"/>
      <scheme val="minor"/>
    </font>
    <font>
      <b/>
      <i/>
      <sz val="11"/>
      <color rgb="FFFFC000"/>
      <name val="Arial"/>
      <family val="2"/>
      <scheme val="minor"/>
    </font>
    <font>
      <b/>
      <sz val="11"/>
      <color theme="6"/>
      <name val="Arial"/>
      <family val="2"/>
      <scheme val="minor"/>
    </font>
    <font>
      <sz val="17"/>
      <color theme="1" tint="0.14999847407452621"/>
      <name val="Arial"/>
      <family val="2"/>
    </font>
    <font>
      <b/>
      <sz val="10"/>
      <color theme="1" tint="0.14999847407452621"/>
      <name val="Arial"/>
      <family val="2"/>
    </font>
    <font>
      <sz val="25"/>
      <color theme="1" tint="0.14999847407452621"/>
      <name val="Arial"/>
      <family val="2"/>
    </font>
    <font>
      <sz val="10"/>
      <color theme="1" tint="0.14999847407452621"/>
      <name val="Arial"/>
      <family val="2"/>
    </font>
    <font>
      <b/>
      <u/>
      <sz val="10"/>
      <color theme="1" tint="0.14999847407452621"/>
      <name val="Arial"/>
      <family val="2"/>
    </font>
    <font>
      <b/>
      <sz val="16"/>
      <color rgb="FFFFC000"/>
      <name val="Arial"/>
      <family val="2"/>
      <scheme val="minor"/>
    </font>
    <font>
      <sz val="10"/>
      <color theme="4" tint="0.39997558519241921"/>
      <name val="Arial"/>
      <family val="2"/>
      <scheme val="minor"/>
    </font>
    <font>
      <b/>
      <sz val="10"/>
      <color theme="4" tint="0.39997558519241921"/>
      <name val="Arial"/>
      <family val="2"/>
      <scheme val="minor"/>
    </font>
    <font>
      <b/>
      <sz val="10"/>
      <color theme="4" tint="0.39997558519241921"/>
      <name val="Arial"/>
      <family val="2"/>
    </font>
    <font>
      <b/>
      <sz val="18"/>
      <color theme="4" tint="-0.499984740745262"/>
      <name val="Arial"/>
      <family val="2"/>
      <scheme val="minor"/>
    </font>
    <font>
      <sz val="11"/>
      <color rgb="FFFF0000"/>
      <name val="Arial"/>
      <family val="2"/>
    </font>
    <font>
      <b/>
      <sz val="16"/>
      <color rgb="FFFF0000"/>
      <name val="Arial"/>
      <family val="2"/>
    </font>
    <font>
      <sz val="11"/>
      <name val="Arial"/>
      <family val="2"/>
      <scheme val="minor"/>
    </font>
    <font>
      <sz val="11"/>
      <name val="Arial"/>
      <family val="2"/>
    </font>
    <font>
      <b/>
      <sz val="10"/>
      <name val="Arial"/>
      <family val="2"/>
    </font>
    <font>
      <b/>
      <sz val="18"/>
      <color theme="4" tint="0.39997558519241921"/>
      <name val="Arial"/>
      <family val="2"/>
      <scheme val="minor"/>
    </font>
    <font>
      <b/>
      <sz val="18"/>
      <color rgb="FFFFC000"/>
      <name val="Arial"/>
      <family val="2"/>
      <scheme val="minor"/>
    </font>
    <font>
      <b/>
      <sz val="18"/>
      <color theme="6"/>
      <name val="Arial"/>
      <family val="2"/>
    </font>
    <font>
      <b/>
      <sz val="14"/>
      <color theme="1" tint="0.14999847407452621"/>
      <name val="Arial"/>
      <family val="2"/>
    </font>
    <font>
      <i/>
      <sz val="10"/>
      <color theme="1" tint="0.14999847407452621"/>
      <name val="Arial"/>
      <family val="2"/>
    </font>
    <font>
      <b/>
      <i/>
      <sz val="33"/>
      <color theme="1" tint="0.14999847407452621"/>
      <name val="Arial"/>
      <family val="2"/>
    </font>
    <font>
      <i/>
      <sz val="14"/>
      <color theme="1" tint="0.14999847407452621"/>
      <name val="Arial"/>
      <family val="2"/>
    </font>
    <font>
      <sz val="11"/>
      <color theme="1"/>
      <name val="Arial"/>
      <family val="2"/>
    </font>
  </fonts>
  <fills count="16">
    <fill>
      <patternFill patternType="none"/>
    </fill>
    <fill>
      <patternFill patternType="gray125"/>
    </fill>
    <fill>
      <patternFill patternType="solid">
        <fgColor theme="3"/>
        <bgColor indexed="64"/>
      </patternFill>
    </fill>
    <fill>
      <patternFill patternType="solid">
        <fgColor theme="3" tint="0.499984740745262"/>
        <bgColor indexed="64"/>
      </patternFill>
    </fill>
    <fill>
      <patternFill patternType="solid">
        <fgColor theme="4"/>
        <bgColor indexed="64"/>
      </patternFill>
    </fill>
    <fill>
      <patternFill patternType="solid">
        <fgColor theme="1" tint="0.14999847407452621"/>
        <bgColor indexed="64"/>
      </patternFill>
    </fill>
    <fill>
      <patternFill patternType="solid">
        <fgColor theme="3" tint="0.499984740745262"/>
        <bgColor rgb="FFD9D9D9"/>
      </patternFill>
    </fill>
    <fill>
      <patternFill patternType="solid">
        <fgColor theme="3" tint="0.34998626667073579"/>
        <bgColor indexed="64"/>
      </patternFill>
    </fill>
    <fill>
      <patternFill patternType="solid">
        <fgColor rgb="FFFFC000"/>
        <bgColor indexed="64"/>
      </patternFill>
    </fill>
    <fill>
      <patternFill patternType="solid">
        <fgColor theme="3" tint="0.249977111117893"/>
        <bgColor indexed="64"/>
      </patternFill>
    </fill>
    <fill>
      <patternFill patternType="solid">
        <fgColor theme="1"/>
        <bgColor indexed="64"/>
      </patternFill>
    </fill>
    <fill>
      <patternFill patternType="solid">
        <fgColor theme="5" tint="-0.499984740745262"/>
        <bgColor indexed="64"/>
      </patternFill>
    </fill>
    <fill>
      <patternFill patternType="solid">
        <fgColor theme="5" tint="-0.499984740745262"/>
        <bgColor rgb="FFFF0000"/>
      </patternFill>
    </fill>
    <fill>
      <patternFill patternType="solid">
        <fgColor theme="3" tint="0.14999847407452621"/>
        <bgColor indexed="64"/>
      </patternFill>
    </fill>
    <fill>
      <patternFill patternType="solid">
        <fgColor theme="2" tint="-0.499984740745262"/>
        <bgColor indexed="64"/>
      </patternFill>
    </fill>
    <fill>
      <patternFill patternType="solid">
        <fgColor theme="1" tint="4.9989318521683403E-2"/>
        <bgColor indexed="64"/>
      </patternFill>
    </fill>
  </fills>
  <borders count="63">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right/>
      <top style="medium">
        <color indexed="64"/>
      </top>
      <bottom/>
      <diagonal/>
    </border>
    <border>
      <left/>
      <right style="thin">
        <color theme="1"/>
      </right>
      <top style="thin">
        <color theme="1"/>
      </top>
      <bottom/>
      <diagonal/>
    </border>
    <border>
      <left/>
      <right/>
      <top style="thin">
        <color theme="1"/>
      </top>
      <bottom/>
      <diagonal/>
    </border>
    <border>
      <left/>
      <right style="thin">
        <color theme="1"/>
      </right>
      <top/>
      <bottom style="thin">
        <color theme="1"/>
      </bottom>
      <diagonal/>
    </border>
    <border>
      <left/>
      <right/>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right/>
      <top style="thin">
        <color theme="0"/>
      </top>
      <bottom/>
      <diagonal/>
    </border>
    <border>
      <left/>
      <right/>
      <top style="thin">
        <color theme="1"/>
      </top>
      <bottom style="thin">
        <color theme="1"/>
      </bottom>
      <diagonal/>
    </border>
    <border>
      <left style="thin">
        <color theme="1"/>
      </left>
      <right style="thin">
        <color theme="1"/>
      </right>
      <top style="thin">
        <color theme="1"/>
      </top>
      <bottom style="thin">
        <color theme="0"/>
      </bottom>
      <diagonal/>
    </border>
    <border>
      <left style="thin">
        <color theme="1"/>
      </left>
      <right style="thin">
        <color theme="1"/>
      </right>
      <top/>
      <bottom style="thin">
        <color theme="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thin">
        <color auto="1"/>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auto="1"/>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auto="1"/>
      </bottom>
      <diagonal/>
    </border>
    <border>
      <left style="thin">
        <color auto="1"/>
      </left>
      <right/>
      <top style="thin">
        <color auto="1"/>
      </top>
      <bottom style="medium">
        <color indexed="64"/>
      </bottom>
      <diagonal/>
    </border>
    <border>
      <left/>
      <right/>
      <top style="thin">
        <color indexed="64"/>
      </top>
      <bottom style="medium">
        <color indexed="64"/>
      </bottom>
      <diagonal/>
    </border>
    <border>
      <left/>
      <right style="thin">
        <color auto="1"/>
      </right>
      <top style="thin">
        <color auto="1"/>
      </top>
      <bottom style="medium">
        <color indexed="64"/>
      </bottom>
      <diagonal/>
    </border>
    <border>
      <left/>
      <right style="medium">
        <color indexed="64"/>
      </right>
      <top style="thin">
        <color indexed="64"/>
      </top>
      <bottom style="medium">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top style="thin">
        <color theme="1"/>
      </top>
      <bottom/>
      <diagonal/>
    </border>
    <border>
      <left/>
      <right style="thin">
        <color rgb="FFFF0000"/>
      </right>
      <top/>
      <bottom/>
      <diagonal/>
    </border>
    <border>
      <left style="medium">
        <color indexed="64"/>
      </left>
      <right style="thin">
        <color auto="1"/>
      </right>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indexed="64"/>
      </bottom>
      <diagonal/>
    </border>
    <border>
      <left/>
      <right style="thin">
        <color auto="1"/>
      </right>
      <top/>
      <bottom style="thin">
        <color auto="1"/>
      </bottom>
      <diagonal/>
    </border>
    <border>
      <left/>
      <right style="medium">
        <color indexed="64"/>
      </right>
      <top/>
      <bottom style="thin">
        <color auto="1"/>
      </bottom>
      <diagonal/>
    </border>
  </borders>
  <cellStyleXfs count="1">
    <xf numFmtId="0" fontId="0" fillId="0" borderId="0"/>
  </cellStyleXfs>
  <cellXfs count="373">
    <xf numFmtId="0" fontId="0" fillId="0" borderId="0" xfId="0"/>
    <xf numFmtId="0" fontId="15" fillId="2" borderId="0" xfId="0" applyFont="1" applyFill="1"/>
    <xf numFmtId="0" fontId="15" fillId="2" borderId="0" xfId="0" applyFont="1" applyFill="1" applyAlignment="1">
      <alignment horizontal="left"/>
    </xf>
    <xf numFmtId="0" fontId="18" fillId="2" borderId="0" xfId="0" applyFont="1" applyFill="1" applyAlignment="1">
      <alignment horizontal="right"/>
    </xf>
    <xf numFmtId="0" fontId="19" fillId="2" borderId="0" xfId="0" applyFont="1" applyFill="1" applyAlignment="1">
      <alignment horizontal="right"/>
    </xf>
    <xf numFmtId="0" fontId="15" fillId="2" borderId="0" xfId="0" applyFont="1" applyFill="1" applyAlignment="1">
      <alignment horizontal="center"/>
    </xf>
    <xf numFmtId="0" fontId="17" fillId="2" borderId="0" xfId="0" applyFont="1" applyFill="1"/>
    <xf numFmtId="0" fontId="17" fillId="2" borderId="0" xfId="0" applyFont="1" applyFill="1" applyAlignment="1">
      <alignment horizontal="left"/>
    </xf>
    <xf numFmtId="0" fontId="15" fillId="2" borderId="0" xfId="0" applyFont="1" applyFill="1" applyAlignment="1">
      <alignment horizontal="left" vertical="center"/>
    </xf>
    <xf numFmtId="0" fontId="20" fillId="2" borderId="0" xfId="0" applyFont="1" applyFill="1" applyAlignment="1">
      <alignment horizontal="left" vertical="center"/>
    </xf>
    <xf numFmtId="0" fontId="17" fillId="2" borderId="0" xfId="0" applyFont="1" applyFill="1" applyAlignment="1">
      <alignment horizontal="center"/>
    </xf>
    <xf numFmtId="0" fontId="25" fillId="2" borderId="0" xfId="0" applyFont="1" applyFill="1" applyAlignment="1">
      <alignment horizontal="center"/>
    </xf>
    <xf numFmtId="0" fontId="26" fillId="2" borderId="0" xfId="0" applyFont="1" applyFill="1" applyAlignment="1">
      <alignment horizontal="center"/>
    </xf>
    <xf numFmtId="0" fontId="15" fillId="2" borderId="0" xfId="0" quotePrefix="1" applyFont="1" applyFill="1" applyAlignment="1">
      <alignment horizontal="left"/>
    </xf>
    <xf numFmtId="0" fontId="18" fillId="2" borderId="0" xfId="0" applyFont="1" applyFill="1"/>
    <xf numFmtId="0" fontId="38" fillId="2" borderId="0" xfId="0" applyFont="1" applyFill="1"/>
    <xf numFmtId="0" fontId="40" fillId="2" borderId="0" xfId="0" applyFont="1" applyFill="1" applyAlignment="1">
      <alignment horizontal="center"/>
    </xf>
    <xf numFmtId="0" fontId="41" fillId="2" borderId="0" xfId="0" applyFont="1" applyFill="1" applyAlignment="1">
      <alignment horizontal="center"/>
    </xf>
    <xf numFmtId="0" fontId="40" fillId="2" borderId="0" xfId="0" applyFont="1" applyFill="1" applyAlignment="1">
      <alignment horizontal="left"/>
    </xf>
    <xf numFmtId="0" fontId="40" fillId="2" borderId="0" xfId="0" applyFont="1" applyFill="1"/>
    <xf numFmtId="0" fontId="0" fillId="5" borderId="0" xfId="0" applyFill="1"/>
    <xf numFmtId="0" fontId="18" fillId="5" borderId="0" xfId="0" applyFont="1" applyFill="1" applyAlignment="1">
      <alignment horizontal="right"/>
    </xf>
    <xf numFmtId="0" fontId="15" fillId="5" borderId="0" xfId="0" applyFont="1" applyFill="1"/>
    <xf numFmtId="0" fontId="15" fillId="5" borderId="0" xfId="0" applyFont="1" applyFill="1" applyAlignment="1">
      <alignment horizontal="center" vertical="center"/>
    </xf>
    <xf numFmtId="0" fontId="22" fillId="5" borderId="0" xfId="0" applyFont="1" applyFill="1" applyAlignment="1">
      <alignment vertical="top"/>
    </xf>
    <xf numFmtId="0" fontId="16" fillId="5" borderId="0" xfId="0" applyFont="1" applyFill="1" applyAlignment="1">
      <alignment horizontal="left"/>
    </xf>
    <xf numFmtId="0" fontId="0" fillId="5" borderId="0" xfId="0" applyFill="1" applyAlignment="1">
      <alignment horizontal="left"/>
    </xf>
    <xf numFmtId="0" fontId="14" fillId="5" borderId="0" xfId="0" applyFont="1" applyFill="1" applyAlignment="1">
      <alignment vertical="center"/>
    </xf>
    <xf numFmtId="0" fontId="28" fillId="5" borderId="0" xfId="0" applyFont="1" applyFill="1"/>
    <xf numFmtId="0" fontId="13" fillId="5" borderId="0" xfId="0" applyFont="1" applyFill="1" applyAlignment="1">
      <alignment vertical="center"/>
    </xf>
    <xf numFmtId="0" fontId="16" fillId="5" borderId="0" xfId="0" applyFont="1" applyFill="1" applyAlignment="1">
      <alignment horizontal="right"/>
    </xf>
    <xf numFmtId="0" fontId="0" fillId="5" borderId="0" xfId="0" applyFill="1" applyAlignment="1">
      <alignment vertical="center"/>
    </xf>
    <xf numFmtId="0" fontId="27" fillId="5" borderId="0" xfId="0" applyFont="1" applyFill="1" applyAlignment="1">
      <alignment vertical="top"/>
    </xf>
    <xf numFmtId="0" fontId="0" fillId="5" borderId="0" xfId="0" applyFill="1" applyAlignment="1">
      <alignment horizontal="left" vertical="center"/>
    </xf>
    <xf numFmtId="0" fontId="42" fillId="5" borderId="0" xfId="0" applyFont="1" applyFill="1" applyAlignment="1">
      <alignment vertical="center"/>
    </xf>
    <xf numFmtId="0" fontId="2" fillId="5" borderId="0" xfId="0" applyFont="1" applyFill="1" applyAlignment="1">
      <alignment vertical="center"/>
    </xf>
    <xf numFmtId="0" fontId="46" fillId="5" borderId="0" xfId="0" applyFont="1" applyFill="1" applyAlignment="1">
      <alignment horizontal="left" vertical="center"/>
    </xf>
    <xf numFmtId="0" fontId="35" fillId="5" borderId="0" xfId="0" applyFont="1" applyFill="1"/>
    <xf numFmtId="0" fontId="45" fillId="5" borderId="0" xfId="0" applyFont="1" applyFill="1" applyAlignment="1">
      <alignment horizontal="right" vertical="center"/>
    </xf>
    <xf numFmtId="0" fontId="45" fillId="5" borderId="0" xfId="0" applyFont="1" applyFill="1" applyAlignment="1">
      <alignment horizontal="center" vertical="center"/>
    </xf>
    <xf numFmtId="0" fontId="45" fillId="5" borderId="0" xfId="0" applyFont="1" applyFill="1" applyAlignment="1">
      <alignment vertical="center"/>
    </xf>
    <xf numFmtId="0" fontId="45" fillId="5" borderId="0" xfId="0" applyFont="1" applyFill="1" applyAlignment="1">
      <alignment vertical="top"/>
    </xf>
    <xf numFmtId="0" fontId="47" fillId="5" borderId="0" xfId="0" applyFont="1" applyFill="1" applyAlignment="1">
      <alignment vertical="center"/>
    </xf>
    <xf numFmtId="0" fontId="0" fillId="3" borderId="20" xfId="0" applyFill="1" applyBorder="1"/>
    <xf numFmtId="0" fontId="0" fillId="3" borderId="21" xfId="0" applyFill="1" applyBorder="1"/>
    <xf numFmtId="0" fontId="7" fillId="6" borderId="41" xfId="0" applyFont="1" applyFill="1" applyBorder="1" applyAlignment="1">
      <alignment horizontal="center" vertical="center"/>
    </xf>
    <xf numFmtId="0" fontId="48" fillId="5" borderId="0" xfId="0" applyFont="1" applyFill="1"/>
    <xf numFmtId="0" fontId="7" fillId="6" borderId="47" xfId="0" applyFont="1" applyFill="1" applyBorder="1" applyAlignment="1">
      <alignment horizontal="center" vertical="center"/>
    </xf>
    <xf numFmtId="0" fontId="12" fillId="3" borderId="23" xfId="0" applyFont="1" applyFill="1" applyBorder="1" applyAlignment="1">
      <alignment horizontal="center" vertical="center"/>
    </xf>
    <xf numFmtId="0" fontId="6" fillId="7" borderId="2" xfId="0" applyFont="1" applyFill="1" applyBorder="1" applyAlignment="1">
      <alignment horizontal="left"/>
    </xf>
    <xf numFmtId="0" fontId="0" fillId="7" borderId="0" xfId="0" applyFill="1"/>
    <xf numFmtId="0" fontId="4" fillId="7" borderId="0" xfId="0" applyFont="1" applyFill="1" applyAlignment="1">
      <alignment horizontal="center" vertical="center"/>
    </xf>
    <xf numFmtId="0" fontId="1" fillId="7" borderId="0" xfId="0" applyFont="1" applyFill="1" applyAlignment="1">
      <alignment horizontal="center" vertical="center"/>
    </xf>
    <xf numFmtId="0" fontId="4" fillId="7" borderId="0" xfId="0" applyFont="1" applyFill="1" applyAlignment="1">
      <alignment horizontal="left"/>
    </xf>
    <xf numFmtId="0" fontId="0" fillId="7" borderId="20" xfId="0" applyFill="1" applyBorder="1"/>
    <xf numFmtId="0" fontId="4" fillId="7" borderId="0" xfId="0" applyFont="1" applyFill="1"/>
    <xf numFmtId="0" fontId="53" fillId="7" borderId="22" xfId="0" applyFont="1" applyFill="1" applyBorder="1" applyAlignment="1">
      <alignment horizontal="center" vertical="center"/>
    </xf>
    <xf numFmtId="0" fontId="1" fillId="8" borderId="18" xfId="0" applyFont="1" applyFill="1" applyBorder="1" applyAlignment="1">
      <alignment horizontal="center"/>
    </xf>
    <xf numFmtId="0" fontId="1" fillId="8" borderId="5" xfId="0" applyFont="1" applyFill="1" applyBorder="1" applyAlignment="1">
      <alignment horizontal="center"/>
    </xf>
    <xf numFmtId="0" fontId="4" fillId="8" borderId="0" xfId="0" applyFont="1" applyFill="1" applyAlignment="1">
      <alignment horizontal="left"/>
    </xf>
    <xf numFmtId="0" fontId="1" fillId="8" borderId="2" xfId="0" applyFont="1" applyFill="1" applyBorder="1" applyAlignment="1">
      <alignment horizontal="left"/>
    </xf>
    <xf numFmtId="0" fontId="0" fillId="8" borderId="0" xfId="0" applyFill="1"/>
    <xf numFmtId="0" fontId="0" fillId="8" borderId="20" xfId="0" applyFill="1" applyBorder="1"/>
    <xf numFmtId="0" fontId="1" fillId="8" borderId="18" xfId="0" applyFont="1" applyFill="1" applyBorder="1" applyAlignment="1">
      <alignment horizontal="left"/>
    </xf>
    <xf numFmtId="0" fontId="10" fillId="8" borderId="5" xfId="0" applyFont="1" applyFill="1" applyBorder="1" applyAlignment="1">
      <alignment horizontal="left"/>
    </xf>
    <xf numFmtId="0" fontId="10" fillId="8" borderId="19" xfId="0" applyFont="1" applyFill="1" applyBorder="1" applyAlignment="1">
      <alignment horizontal="left"/>
    </xf>
    <xf numFmtId="0" fontId="10" fillId="8" borderId="18" xfId="0" applyFont="1" applyFill="1" applyBorder="1" applyAlignment="1">
      <alignment horizontal="left"/>
    </xf>
    <xf numFmtId="0" fontId="0" fillId="8" borderId="5" xfId="0" applyFill="1" applyBorder="1"/>
    <xf numFmtId="0" fontId="1" fillId="8" borderId="5" xfId="0" applyFont="1" applyFill="1" applyBorder="1" applyAlignment="1">
      <alignment horizontal="center" vertical="center"/>
    </xf>
    <xf numFmtId="0" fontId="1" fillId="8" borderId="19" xfId="0" applyFont="1" applyFill="1" applyBorder="1" applyAlignment="1">
      <alignment horizontal="center" vertical="center"/>
    </xf>
    <xf numFmtId="0" fontId="6" fillId="8" borderId="0" xfId="0" applyFont="1" applyFill="1" applyAlignment="1">
      <alignment horizontal="left"/>
    </xf>
    <xf numFmtId="0" fontId="4" fillId="8" borderId="0" xfId="0" applyFont="1" applyFill="1"/>
    <xf numFmtId="0" fontId="6" fillId="3" borderId="29" xfId="0" applyFont="1" applyFill="1" applyBorder="1" applyAlignment="1">
      <alignment horizontal="center"/>
    </xf>
    <xf numFmtId="0" fontId="4" fillId="3" borderId="17" xfId="0" applyFont="1" applyFill="1" applyBorder="1" applyAlignment="1">
      <alignment horizontal="center"/>
    </xf>
    <xf numFmtId="0" fontId="6" fillId="3" borderId="32" xfId="0" applyFont="1" applyFill="1" applyBorder="1" applyAlignment="1">
      <alignment horizontal="center"/>
    </xf>
    <xf numFmtId="0" fontId="4" fillId="3" borderId="33" xfId="0" applyFont="1" applyFill="1" applyBorder="1" applyAlignment="1">
      <alignment horizontal="center"/>
    </xf>
    <xf numFmtId="0" fontId="17" fillId="10" borderId="0" xfId="0" applyFont="1" applyFill="1"/>
    <xf numFmtId="0" fontId="17" fillId="10" borderId="0" xfId="0" applyFont="1" applyFill="1" applyAlignment="1">
      <alignment horizontal="center"/>
    </xf>
    <xf numFmtId="0" fontId="25" fillId="10" borderId="0" xfId="0" applyFont="1" applyFill="1" applyAlignment="1">
      <alignment horizontal="center"/>
    </xf>
    <xf numFmtId="0" fontId="17" fillId="10" borderId="0" xfId="0" applyFont="1" applyFill="1" applyAlignment="1">
      <alignment horizontal="left"/>
    </xf>
    <xf numFmtId="0" fontId="18" fillId="10" borderId="0" xfId="0" applyFont="1" applyFill="1" applyAlignment="1">
      <alignment horizontal="right"/>
    </xf>
    <xf numFmtId="0" fontId="19" fillId="10" borderId="0" xfId="0" applyFont="1" applyFill="1" applyAlignment="1">
      <alignment horizontal="right"/>
    </xf>
    <xf numFmtId="0" fontId="15" fillId="10" borderId="0" xfId="0" applyFont="1" applyFill="1" applyAlignment="1">
      <alignment horizontal="center"/>
    </xf>
    <xf numFmtId="0" fontId="26" fillId="10" borderId="0" xfId="0" applyFont="1" applyFill="1" applyAlignment="1">
      <alignment horizontal="center"/>
    </xf>
    <xf numFmtId="0" fontId="15" fillId="10" borderId="0" xfId="0" applyFont="1" applyFill="1" applyAlignment="1">
      <alignment horizontal="left"/>
    </xf>
    <xf numFmtId="0" fontId="15" fillId="10" borderId="0" xfId="0" applyFont="1" applyFill="1"/>
    <xf numFmtId="0" fontId="18" fillId="10" borderId="0" xfId="0" applyFont="1" applyFill="1"/>
    <xf numFmtId="0" fontId="19" fillId="2" borderId="0" xfId="0" applyFont="1" applyFill="1" applyAlignment="1">
      <alignment horizontal="center"/>
    </xf>
    <xf numFmtId="0" fontId="39" fillId="2" borderId="0" xfId="0" applyFont="1" applyFill="1" applyAlignment="1">
      <alignment horizontal="center"/>
    </xf>
    <xf numFmtId="0" fontId="19" fillId="10" borderId="0" xfId="0" applyFont="1" applyFill="1" applyAlignment="1">
      <alignment horizontal="center"/>
    </xf>
    <xf numFmtId="0" fontId="15" fillId="10" borderId="4" xfId="0" applyFont="1" applyFill="1" applyBorder="1" applyAlignment="1">
      <alignment horizontal="center"/>
    </xf>
    <xf numFmtId="0" fontId="15" fillId="10" borderId="11" xfId="0" applyFont="1" applyFill="1" applyBorder="1" applyAlignment="1">
      <alignment horizontal="center"/>
    </xf>
    <xf numFmtId="0" fontId="15" fillId="10" borderId="4" xfId="0" applyFont="1" applyFill="1" applyBorder="1"/>
    <xf numFmtId="0" fontId="24" fillId="10" borderId="4" xfId="0" applyFont="1" applyFill="1" applyBorder="1"/>
    <xf numFmtId="0" fontId="0" fillId="10" borderId="0" xfId="0" applyFill="1"/>
    <xf numFmtId="0" fontId="36" fillId="10" borderId="4" xfId="0" applyFont="1" applyFill="1" applyBorder="1" applyAlignment="1">
      <alignment horizontal="right"/>
    </xf>
    <xf numFmtId="0" fontId="25" fillId="10" borderId="15" xfId="0" applyFont="1" applyFill="1" applyBorder="1" applyAlignment="1">
      <alignment horizontal="center"/>
    </xf>
    <xf numFmtId="0" fontId="17" fillId="10" borderId="15" xfId="0" applyFont="1" applyFill="1" applyBorder="1"/>
    <xf numFmtId="0" fontId="29" fillId="10" borderId="12" xfId="0" applyFont="1" applyFill="1" applyBorder="1" applyAlignment="1">
      <alignment horizontal="center" vertical="center"/>
    </xf>
    <xf numFmtId="0" fontId="15" fillId="10" borderId="12" xfId="0" applyFont="1" applyFill="1" applyBorder="1" applyAlignment="1">
      <alignment horizontal="center"/>
    </xf>
    <xf numFmtId="0" fontId="15" fillId="10" borderId="12" xfId="0" applyFont="1" applyFill="1" applyBorder="1"/>
    <xf numFmtId="0" fontId="29" fillId="10" borderId="4" xfId="0" applyFont="1" applyFill="1" applyBorder="1" applyAlignment="1">
      <alignment horizontal="center" vertical="center"/>
    </xf>
    <xf numFmtId="0" fontId="19" fillId="10" borderId="4" xfId="0" applyFont="1" applyFill="1" applyBorder="1" applyAlignment="1">
      <alignment horizontal="right"/>
    </xf>
    <xf numFmtId="0" fontId="32" fillId="10" borderId="4" xfId="0" applyFont="1" applyFill="1" applyBorder="1"/>
    <xf numFmtId="0" fontId="31" fillId="10" borderId="4" xfId="0" applyFont="1" applyFill="1" applyBorder="1" applyAlignment="1">
      <alignment horizontal="center" vertical="center"/>
    </xf>
    <xf numFmtId="0" fontId="15" fillId="10" borderId="4" xfId="0" applyFont="1" applyFill="1" applyBorder="1" applyAlignment="1">
      <alignment horizontal="center" vertical="center"/>
    </xf>
    <xf numFmtId="0" fontId="30" fillId="10" borderId="4" xfId="0" applyFont="1" applyFill="1" applyBorder="1" applyAlignment="1">
      <alignment horizontal="center" vertical="center"/>
    </xf>
    <xf numFmtId="0" fontId="15" fillId="10" borderId="10" xfId="0" applyFont="1" applyFill="1" applyBorder="1"/>
    <xf numFmtId="0" fontId="15" fillId="10" borderId="53" xfId="0" applyFont="1" applyFill="1" applyBorder="1"/>
    <xf numFmtId="0" fontId="32" fillId="10" borderId="12" xfId="0" applyFont="1" applyFill="1" applyBorder="1"/>
    <xf numFmtId="0" fontId="24" fillId="10" borderId="12" xfId="0" applyFont="1" applyFill="1" applyBorder="1"/>
    <xf numFmtId="0" fontId="15" fillId="10" borderId="11" xfId="0" applyFont="1" applyFill="1" applyBorder="1"/>
    <xf numFmtId="0" fontId="15" fillId="10" borderId="53" xfId="0" applyFont="1" applyFill="1" applyBorder="1" applyAlignment="1">
      <alignment horizontal="center"/>
    </xf>
    <xf numFmtId="0" fontId="29" fillId="10" borderId="53" xfId="0" applyFont="1" applyFill="1" applyBorder="1" applyAlignment="1">
      <alignment horizontal="center"/>
    </xf>
    <xf numFmtId="0" fontId="30" fillId="10" borderId="53" xfId="0" applyFont="1" applyFill="1" applyBorder="1" applyAlignment="1">
      <alignment horizontal="center"/>
    </xf>
    <xf numFmtId="0" fontId="33" fillId="10" borderId="0" xfId="0" applyFont="1" applyFill="1"/>
    <xf numFmtId="0" fontId="34" fillId="10" borderId="0" xfId="0" applyFont="1" applyFill="1"/>
    <xf numFmtId="0" fontId="58" fillId="10" borderId="0" xfId="0" applyFont="1" applyFill="1"/>
    <xf numFmtId="0" fontId="59" fillId="10" borderId="0" xfId="0" applyFont="1" applyFill="1"/>
    <xf numFmtId="0" fontId="4" fillId="3" borderId="17" xfId="0" applyFont="1" applyFill="1" applyBorder="1"/>
    <xf numFmtId="0" fontId="4" fillId="10" borderId="40" xfId="0" applyFont="1" applyFill="1" applyBorder="1"/>
    <xf numFmtId="0" fontId="4" fillId="10" borderId="48" xfId="0" applyFont="1" applyFill="1" applyBorder="1"/>
    <xf numFmtId="0" fontId="4" fillId="10" borderId="25" xfId="0" applyFont="1" applyFill="1" applyBorder="1"/>
    <xf numFmtId="0" fontId="57" fillId="9" borderId="8" xfId="0" applyFont="1" applyFill="1" applyBorder="1" applyAlignment="1">
      <alignment horizontal="center" vertical="center"/>
    </xf>
    <xf numFmtId="0" fontId="57" fillId="9" borderId="10" xfId="0" applyFont="1" applyFill="1" applyBorder="1" applyAlignment="1">
      <alignment horizontal="center" vertical="center"/>
    </xf>
    <xf numFmtId="0" fontId="60" fillId="9" borderId="29" xfId="0" applyFont="1" applyFill="1" applyBorder="1" applyAlignment="1">
      <alignment horizontal="center"/>
    </xf>
    <xf numFmtId="0" fontId="9" fillId="9" borderId="17" xfId="0" applyFont="1" applyFill="1" applyBorder="1"/>
    <xf numFmtId="0" fontId="4" fillId="9" borderId="17" xfId="0" quotePrefix="1" applyFont="1" applyFill="1" applyBorder="1"/>
    <xf numFmtId="0" fontId="4" fillId="9" borderId="26" xfId="0" applyFont="1" applyFill="1" applyBorder="1"/>
    <xf numFmtId="0" fontId="29" fillId="3" borderId="17" xfId="0" applyFont="1" applyFill="1" applyBorder="1" applyAlignment="1">
      <alignment horizontal="center" vertical="center"/>
    </xf>
    <xf numFmtId="0" fontId="3" fillId="3" borderId="17" xfId="0" applyFont="1" applyFill="1" applyBorder="1" applyAlignment="1">
      <alignment horizontal="center" vertical="center"/>
    </xf>
    <xf numFmtId="0" fontId="31" fillId="8" borderId="16" xfId="0" applyFont="1" applyFill="1" applyBorder="1" applyAlignment="1">
      <alignment horizontal="center" vertical="center"/>
    </xf>
    <xf numFmtId="0" fontId="63" fillId="8" borderId="55" xfId="0" applyFont="1" applyFill="1" applyBorder="1" applyAlignment="1">
      <alignment horizontal="center"/>
    </xf>
    <xf numFmtId="0" fontId="63" fillId="8" borderId="54" xfId="0" applyFont="1" applyFill="1" applyBorder="1" applyAlignment="1">
      <alignment horizontal="center" vertical="center"/>
    </xf>
    <xf numFmtId="0" fontId="64" fillId="8" borderId="15" xfId="0" applyFont="1" applyFill="1" applyBorder="1" applyAlignment="1">
      <alignment horizontal="center"/>
    </xf>
    <xf numFmtId="0" fontId="61" fillId="8" borderId="53" xfId="0" applyFont="1" applyFill="1" applyBorder="1" applyAlignment="1">
      <alignment horizontal="center"/>
    </xf>
    <xf numFmtId="0" fontId="63" fillId="8" borderId="53" xfId="0" applyFont="1" applyFill="1" applyBorder="1" applyAlignment="1">
      <alignment horizontal="center"/>
    </xf>
    <xf numFmtId="0" fontId="62" fillId="8" borderId="53" xfId="0" applyFont="1" applyFill="1" applyBorder="1" applyAlignment="1">
      <alignment horizontal="center"/>
    </xf>
    <xf numFmtId="0" fontId="15" fillId="10" borderId="0" xfId="0" applyFont="1" applyFill="1" applyAlignment="1">
      <alignment horizontal="left" wrapText="1"/>
    </xf>
    <xf numFmtId="0" fontId="17" fillId="10" borderId="0" xfId="0" applyFont="1" applyFill="1" applyAlignment="1">
      <alignment horizontal="left" vertical="top"/>
    </xf>
    <xf numFmtId="0" fontId="17" fillId="10" borderId="0" xfId="0" applyFont="1" applyFill="1" applyAlignment="1">
      <alignment vertical="top"/>
    </xf>
    <xf numFmtId="0" fontId="19" fillId="10" borderId="0" xfId="0" applyFont="1" applyFill="1" applyAlignment="1">
      <alignment horizontal="center" vertical="top"/>
    </xf>
    <xf numFmtId="0" fontId="15" fillId="10" borderId="0" xfId="0" applyFont="1" applyFill="1" applyAlignment="1">
      <alignment horizontal="left" vertical="top"/>
    </xf>
    <xf numFmtId="0" fontId="15" fillId="10" borderId="0" xfId="0" applyFont="1" applyFill="1" applyAlignment="1">
      <alignment vertical="top"/>
    </xf>
    <xf numFmtId="0" fontId="18" fillId="10" borderId="0" xfId="0" applyFont="1" applyFill="1" applyAlignment="1">
      <alignment vertical="top"/>
    </xf>
    <xf numFmtId="0" fontId="18" fillId="10" borderId="0" xfId="0" applyFont="1" applyFill="1" applyAlignment="1">
      <alignment horizontal="left" vertical="top"/>
    </xf>
    <xf numFmtId="0" fontId="15" fillId="10" borderId="0" xfId="0" applyFont="1" applyFill="1" applyAlignment="1">
      <alignment horizontal="left" vertical="top" wrapText="1"/>
    </xf>
    <xf numFmtId="0" fontId="19" fillId="10" borderId="0" xfId="0" applyFont="1" applyFill="1" applyAlignment="1">
      <alignment horizontal="right" vertical="top"/>
    </xf>
    <xf numFmtId="49" fontId="15" fillId="10" borderId="0" xfId="0" applyNumberFormat="1" applyFont="1" applyFill="1" applyAlignment="1">
      <alignment horizontal="left" vertical="top" wrapText="1"/>
    </xf>
    <xf numFmtId="0" fontId="15" fillId="10" borderId="0" xfId="0" applyFont="1" applyFill="1" applyAlignment="1">
      <alignment horizontal="center" vertical="top"/>
    </xf>
    <xf numFmtId="49" fontId="15" fillId="10" borderId="0" xfId="0" applyNumberFormat="1" applyFont="1" applyFill="1" applyAlignment="1">
      <alignment horizontal="center" vertical="top"/>
    </xf>
    <xf numFmtId="0" fontId="26" fillId="10" borderId="0" xfId="0" applyFont="1" applyFill="1" applyAlignment="1">
      <alignment horizontal="center" vertical="top"/>
    </xf>
    <xf numFmtId="49" fontId="15" fillId="10" borderId="0" xfId="0" applyNumberFormat="1" applyFont="1" applyFill="1" applyAlignment="1">
      <alignment horizontal="center" vertical="top" wrapText="1"/>
    </xf>
    <xf numFmtId="49" fontId="15" fillId="10" borderId="56" xfId="0" applyNumberFormat="1" applyFont="1" applyFill="1" applyBorder="1" applyAlignment="1">
      <alignment horizontal="center" vertical="top"/>
    </xf>
    <xf numFmtId="49" fontId="15" fillId="10" borderId="0" xfId="0" applyNumberFormat="1" applyFont="1" applyFill="1" applyAlignment="1">
      <alignment horizontal="center" vertical="center" wrapText="1"/>
    </xf>
    <xf numFmtId="0" fontId="19" fillId="5" borderId="0" xfId="0" applyFont="1" applyFill="1" applyAlignment="1">
      <alignment horizontal="center" vertical="top"/>
    </xf>
    <xf numFmtId="0" fontId="17" fillId="5" borderId="0" xfId="0" applyFont="1" applyFill="1" applyAlignment="1">
      <alignment vertical="top"/>
    </xf>
    <xf numFmtId="0" fontId="15" fillId="5" borderId="0" xfId="0" applyFont="1" applyFill="1" applyAlignment="1">
      <alignment horizontal="center" vertical="top"/>
    </xf>
    <xf numFmtId="49" fontId="15" fillId="5" borderId="0" xfId="0" applyNumberFormat="1" applyFont="1" applyFill="1" applyAlignment="1">
      <alignment horizontal="center" vertical="top"/>
    </xf>
    <xf numFmtId="0" fontId="15" fillId="5" borderId="0" xfId="0" applyFont="1" applyFill="1" applyAlignment="1">
      <alignment horizontal="left" vertical="top"/>
    </xf>
    <xf numFmtId="0" fontId="15" fillId="5" borderId="0" xfId="0" applyFont="1" applyFill="1" applyAlignment="1">
      <alignment horizontal="left" vertical="top" wrapText="1"/>
    </xf>
    <xf numFmtId="49" fontId="15" fillId="5" borderId="0" xfId="0" applyNumberFormat="1" applyFont="1" applyFill="1" applyAlignment="1">
      <alignment horizontal="left" vertical="top" wrapText="1"/>
    </xf>
    <xf numFmtId="0" fontId="26" fillId="5" borderId="0" xfId="0" applyFont="1" applyFill="1" applyAlignment="1">
      <alignment horizontal="center" vertical="top"/>
    </xf>
    <xf numFmtId="49" fontId="15" fillId="5" borderId="0" xfId="0" applyNumberFormat="1" applyFont="1" applyFill="1" applyAlignment="1">
      <alignment horizontal="center" vertical="center" wrapText="1"/>
    </xf>
    <xf numFmtId="0" fontId="55" fillId="11" borderId="0" xfId="0" applyFont="1" applyFill="1" applyAlignment="1">
      <alignment horizontal="center" vertical="top"/>
    </xf>
    <xf numFmtId="49" fontId="55" fillId="11" borderId="0" xfId="0" applyNumberFormat="1" applyFont="1" applyFill="1" applyAlignment="1">
      <alignment horizontal="center" vertical="top"/>
    </xf>
    <xf numFmtId="0" fontId="66" fillId="11" borderId="0" xfId="0" applyFont="1" applyFill="1" applyAlignment="1">
      <alignment horizontal="right" vertical="top"/>
    </xf>
    <xf numFmtId="0" fontId="55" fillId="11" borderId="0" xfId="0" applyFont="1" applyFill="1" applyAlignment="1">
      <alignment horizontal="center" vertical="top" wrapText="1"/>
    </xf>
    <xf numFmtId="49" fontId="55" fillId="11" borderId="0" xfId="0" applyNumberFormat="1" applyFont="1" applyFill="1" applyAlignment="1">
      <alignment horizontal="center" vertical="top" wrapText="1"/>
    </xf>
    <xf numFmtId="0" fontId="7" fillId="12" borderId="41" xfId="0" applyFont="1" applyFill="1" applyBorder="1" applyAlignment="1">
      <alignment horizontal="center" vertical="center"/>
    </xf>
    <xf numFmtId="0" fontId="7" fillId="12" borderId="42" xfId="0" applyFont="1" applyFill="1" applyBorder="1" applyAlignment="1">
      <alignment horizontal="center" vertical="center"/>
    </xf>
    <xf numFmtId="0" fontId="7" fillId="12" borderId="47" xfId="0" applyFont="1" applyFill="1" applyBorder="1" applyAlignment="1">
      <alignment horizontal="center" vertical="center"/>
    </xf>
    <xf numFmtId="0" fontId="67" fillId="11" borderId="0" xfId="0" applyFont="1" applyFill="1" applyAlignment="1">
      <alignment horizontal="center" vertical="top"/>
    </xf>
    <xf numFmtId="0" fontId="15" fillId="13" borderId="0" xfId="0" applyFont="1" applyFill="1" applyAlignment="1">
      <alignment vertical="top"/>
    </xf>
    <xf numFmtId="0" fontId="38" fillId="10" borderId="0" xfId="0" applyFont="1" applyFill="1" applyAlignment="1">
      <alignment vertical="top" wrapText="1"/>
    </xf>
    <xf numFmtId="0" fontId="68" fillId="5" borderId="0" xfId="0" applyFont="1" applyFill="1" applyAlignment="1">
      <alignment horizontal="center" vertical="center"/>
    </xf>
    <xf numFmtId="0" fontId="69" fillId="5" borderId="0" xfId="0" applyFont="1" applyFill="1" applyAlignment="1">
      <alignment horizontal="center" vertical="center"/>
    </xf>
    <xf numFmtId="0" fontId="47" fillId="5" borderId="0" xfId="0" applyFont="1" applyFill="1" applyAlignment="1">
      <alignment horizontal="center" vertical="center"/>
    </xf>
    <xf numFmtId="0" fontId="70" fillId="5" borderId="0" xfId="0" applyFont="1" applyFill="1" applyAlignment="1">
      <alignment horizontal="center" vertical="center"/>
    </xf>
    <xf numFmtId="0" fontId="71" fillId="5" borderId="0" xfId="0" applyFont="1" applyFill="1" applyAlignment="1">
      <alignment horizontal="center" vertical="center"/>
    </xf>
    <xf numFmtId="0" fontId="72" fillId="5" borderId="0" xfId="0" applyFont="1" applyFill="1" applyAlignment="1">
      <alignment horizontal="center" vertical="center"/>
    </xf>
    <xf numFmtId="0" fontId="47" fillId="0" borderId="0" xfId="0" applyFont="1" applyAlignment="1">
      <alignment vertical="center"/>
    </xf>
    <xf numFmtId="0" fontId="47" fillId="0" borderId="0" xfId="0" applyFont="1"/>
    <xf numFmtId="0" fontId="0" fillId="5" borderId="22" xfId="0" applyFill="1" applyBorder="1"/>
    <xf numFmtId="0" fontId="6" fillId="7" borderId="3" xfId="0" applyFont="1" applyFill="1" applyBorder="1" applyAlignment="1">
      <alignment horizontal="left"/>
    </xf>
    <xf numFmtId="0" fontId="1" fillId="7" borderId="21" xfId="0" applyFont="1" applyFill="1" applyBorder="1" applyAlignment="1">
      <alignment horizontal="left"/>
    </xf>
    <xf numFmtId="0" fontId="1" fillId="8" borderId="45" xfId="0" applyFont="1" applyFill="1" applyBorder="1"/>
    <xf numFmtId="0" fontId="8" fillId="8" borderId="45" xfId="0" applyFont="1" applyFill="1" applyBorder="1"/>
    <xf numFmtId="0" fontId="8" fillId="8" borderId="46" xfId="0" applyFont="1" applyFill="1" applyBorder="1"/>
    <xf numFmtId="0" fontId="65" fillId="3" borderId="23" xfId="0" applyFont="1" applyFill="1" applyBorder="1" applyAlignment="1">
      <alignment horizontal="center" vertical="center"/>
    </xf>
    <xf numFmtId="0" fontId="42" fillId="15" borderId="1" xfId="0" applyFont="1" applyFill="1" applyBorder="1" applyAlignment="1">
      <alignment vertical="center"/>
    </xf>
    <xf numFmtId="0" fontId="0" fillId="15" borderId="21" xfId="0" applyFill="1" applyBorder="1" applyAlignment="1">
      <alignment vertical="center"/>
    </xf>
    <xf numFmtId="0" fontId="81" fillId="3" borderId="17" xfId="0" applyFont="1" applyFill="1" applyBorder="1" applyAlignment="1">
      <alignment horizontal="center"/>
    </xf>
    <xf numFmtId="0" fontId="80" fillId="3" borderId="17" xfId="0" applyFont="1" applyFill="1" applyBorder="1" applyAlignment="1">
      <alignment horizontal="center"/>
    </xf>
    <xf numFmtId="0" fontId="82" fillId="3" borderId="17" xfId="0" applyFont="1" applyFill="1" applyBorder="1" applyAlignment="1">
      <alignment horizontal="right"/>
    </xf>
    <xf numFmtId="0" fontId="29" fillId="3" borderId="17" xfId="0" applyFont="1" applyFill="1" applyBorder="1" applyAlignment="1">
      <alignment horizontal="center"/>
    </xf>
    <xf numFmtId="0" fontId="82" fillId="3" borderId="17" xfId="0" applyFont="1" applyFill="1" applyBorder="1" applyAlignment="1">
      <alignment horizontal="center"/>
    </xf>
    <xf numFmtId="0" fontId="82" fillId="3" borderId="17" xfId="0" applyFont="1" applyFill="1" applyBorder="1" applyAlignment="1">
      <alignment horizontal="left"/>
    </xf>
    <xf numFmtId="0" fontId="82" fillId="3" borderId="28" xfId="0" applyFont="1" applyFill="1" applyBorder="1" applyAlignment="1">
      <alignment horizontal="center"/>
    </xf>
    <xf numFmtId="0" fontId="82" fillId="3" borderId="28" xfId="0" applyFont="1" applyFill="1" applyBorder="1" applyAlignment="1">
      <alignment horizontal="left"/>
    </xf>
    <xf numFmtId="0" fontId="56" fillId="7" borderId="35" xfId="0" applyFont="1" applyFill="1" applyBorder="1" applyAlignment="1">
      <alignment vertical="top"/>
    </xf>
    <xf numFmtId="0" fontId="55" fillId="7" borderId="36" xfId="0" applyFont="1" applyFill="1" applyBorder="1" applyAlignment="1">
      <alignment horizontal="right"/>
    </xf>
    <xf numFmtId="0" fontId="54" fillId="7" borderId="29" xfId="0" applyFont="1" applyFill="1" applyBorder="1"/>
    <xf numFmtId="0" fontId="56" fillId="7" borderId="17" xfId="0" applyFont="1" applyFill="1" applyBorder="1" applyAlignment="1">
      <alignment horizontal="right"/>
    </xf>
    <xf numFmtId="0" fontId="55" fillId="7" borderId="36" xfId="0" applyFont="1" applyFill="1" applyBorder="1" applyAlignment="1">
      <alignment horizontal="center"/>
    </xf>
    <xf numFmtId="0" fontId="56" fillId="7" borderId="36" xfId="0" applyFont="1" applyFill="1" applyBorder="1" applyAlignment="1">
      <alignment horizontal="right"/>
    </xf>
    <xf numFmtId="0" fontId="86" fillId="5" borderId="0" xfId="0" applyFont="1" applyFill="1" applyAlignment="1">
      <alignment horizontal="center" vertical="center"/>
    </xf>
    <xf numFmtId="0" fontId="87" fillId="5" borderId="0" xfId="0" applyFont="1" applyFill="1" applyAlignment="1">
      <alignment horizontal="center" vertical="center"/>
    </xf>
    <xf numFmtId="0" fontId="47" fillId="5" borderId="0" xfId="0" applyFont="1" applyFill="1" applyAlignment="1">
      <alignment horizontal="left" vertical="center"/>
    </xf>
    <xf numFmtId="0" fontId="88" fillId="5" borderId="0" xfId="0" applyFont="1" applyFill="1" applyAlignment="1">
      <alignment horizontal="left" vertical="center"/>
    </xf>
    <xf numFmtId="0" fontId="89" fillId="5" borderId="0" xfId="0" applyFont="1" applyFill="1" applyAlignment="1">
      <alignment horizontal="center" vertical="center"/>
    </xf>
    <xf numFmtId="0" fontId="6" fillId="3" borderId="57" xfId="0" applyFont="1" applyFill="1" applyBorder="1" applyAlignment="1">
      <alignment horizontal="center"/>
    </xf>
    <xf numFmtId="0" fontId="4" fillId="3" borderId="58" xfId="0" applyFont="1" applyFill="1" applyBorder="1" applyAlignment="1">
      <alignment horizontal="center"/>
    </xf>
    <xf numFmtId="0" fontId="35" fillId="10" borderId="0" xfId="0" applyFont="1" applyFill="1" applyAlignment="1">
      <alignment vertical="top" wrapText="1"/>
    </xf>
    <xf numFmtId="49" fontId="15" fillId="5" borderId="0" xfId="0" applyNumberFormat="1" applyFont="1" applyFill="1" applyAlignment="1">
      <alignment horizontal="center" vertical="top" wrapText="1"/>
    </xf>
    <xf numFmtId="0" fontId="6" fillId="3" borderId="3"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1" xfId="0" applyFont="1" applyFill="1" applyBorder="1" applyAlignment="1">
      <alignment horizontal="center" vertical="center" wrapText="1"/>
    </xf>
    <xf numFmtId="0" fontId="1" fillId="8" borderId="45" xfId="0" applyFont="1" applyFill="1" applyBorder="1" applyAlignment="1">
      <alignment horizontal="center"/>
    </xf>
    <xf numFmtId="0" fontId="8" fillId="8" borderId="45" xfId="0" applyFont="1" applyFill="1" applyBorder="1" applyAlignment="1">
      <alignment horizontal="center"/>
    </xf>
    <xf numFmtId="0" fontId="8" fillId="8" borderId="46" xfId="0" applyFont="1" applyFill="1" applyBorder="1" applyAlignment="1">
      <alignment horizontal="center"/>
    </xf>
    <xf numFmtId="0" fontId="90" fillId="3" borderId="2" xfId="0" applyFont="1" applyFill="1" applyBorder="1" applyAlignment="1">
      <alignment horizontal="left" vertical="top" wrapText="1"/>
    </xf>
    <xf numFmtId="0" fontId="90" fillId="3" borderId="0" xfId="0" applyFont="1" applyFill="1" applyAlignment="1">
      <alignment horizontal="left" vertical="top" wrapText="1"/>
    </xf>
    <xf numFmtId="0" fontId="90" fillId="3" borderId="20" xfId="0" applyFont="1" applyFill="1" applyBorder="1" applyAlignment="1">
      <alignment horizontal="left" vertical="top" wrapText="1"/>
    </xf>
    <xf numFmtId="0" fontId="90" fillId="3" borderId="3" xfId="0" applyFont="1" applyFill="1" applyBorder="1" applyAlignment="1">
      <alignment horizontal="left" vertical="top" wrapText="1"/>
    </xf>
    <xf numFmtId="0" fontId="90" fillId="3" borderId="1" xfId="0" applyFont="1" applyFill="1" applyBorder="1" applyAlignment="1">
      <alignment horizontal="left" vertical="top" wrapText="1"/>
    </xf>
    <xf numFmtId="0" fontId="90" fillId="3" borderId="21" xfId="0" applyFont="1" applyFill="1" applyBorder="1" applyAlignment="1">
      <alignment horizontal="left" vertical="top" wrapText="1"/>
    </xf>
    <xf numFmtId="0" fontId="1" fillId="8" borderId="24" xfId="0" applyFont="1" applyFill="1" applyBorder="1" applyAlignment="1">
      <alignment horizontal="center"/>
    </xf>
    <xf numFmtId="0" fontId="1" fillId="8" borderId="38" xfId="0" applyFont="1" applyFill="1" applyBorder="1" applyAlignment="1">
      <alignment horizontal="center"/>
    </xf>
    <xf numFmtId="0" fontId="1" fillId="8" borderId="1" xfId="0" applyFont="1" applyFill="1" applyBorder="1" applyAlignment="1">
      <alignment horizontal="center"/>
    </xf>
    <xf numFmtId="0" fontId="43" fillId="4" borderId="24" xfId="0" applyFont="1" applyFill="1" applyBorder="1" applyAlignment="1">
      <alignment horizontal="center"/>
    </xf>
    <xf numFmtId="0" fontId="43" fillId="4" borderId="38" xfId="0" applyFont="1" applyFill="1" applyBorder="1" applyAlignment="1">
      <alignment horizontal="center"/>
    </xf>
    <xf numFmtId="0" fontId="43" fillId="4" borderId="5" xfId="0" applyFont="1" applyFill="1" applyBorder="1" applyAlignment="1">
      <alignment horizontal="center"/>
    </xf>
    <xf numFmtId="0" fontId="43" fillId="4" borderId="19" xfId="0" applyFont="1" applyFill="1" applyBorder="1" applyAlignment="1">
      <alignment horizontal="center"/>
    </xf>
    <xf numFmtId="0" fontId="51" fillId="7" borderId="18" xfId="0" applyFont="1" applyFill="1" applyBorder="1" applyAlignment="1">
      <alignment horizontal="right"/>
    </xf>
    <xf numFmtId="0" fontId="51" fillId="7" borderId="19" xfId="0" applyFont="1" applyFill="1" applyBorder="1" applyAlignment="1">
      <alignment horizontal="right"/>
    </xf>
    <xf numFmtId="0" fontId="5" fillId="3" borderId="25" xfId="0" applyFont="1" applyFill="1" applyBorder="1" applyAlignment="1">
      <alignment horizontal="left"/>
    </xf>
    <xf numFmtId="0" fontId="5" fillId="3" borderId="17" xfId="0" applyFont="1" applyFill="1" applyBorder="1" applyAlignment="1">
      <alignment horizontal="left"/>
    </xf>
    <xf numFmtId="0" fontId="5" fillId="3" borderId="30" xfId="0" applyFont="1" applyFill="1" applyBorder="1" applyAlignment="1">
      <alignment horizontal="left"/>
    </xf>
    <xf numFmtId="0" fontId="51" fillId="7" borderId="2" xfId="0" applyFont="1" applyFill="1" applyBorder="1" applyAlignment="1">
      <alignment horizontal="right"/>
    </xf>
    <xf numFmtId="0" fontId="51" fillId="7" borderId="20" xfId="0" applyFont="1" applyFill="1" applyBorder="1" applyAlignment="1">
      <alignment horizontal="right"/>
    </xf>
    <xf numFmtId="0" fontId="29" fillId="3" borderId="25" xfId="0" applyFont="1" applyFill="1" applyBorder="1" applyAlignment="1">
      <alignment horizontal="left" indent="1"/>
    </xf>
    <xf numFmtId="0" fontId="29" fillId="3" borderId="17" xfId="0" applyFont="1" applyFill="1" applyBorder="1" applyAlignment="1">
      <alignment horizontal="left" indent="1"/>
    </xf>
    <xf numFmtId="0" fontId="6" fillId="3" borderId="2" xfId="0" applyFont="1" applyFill="1" applyBorder="1" applyAlignment="1">
      <alignment horizontal="center" vertical="center" wrapText="1"/>
    </xf>
    <xf numFmtId="0" fontId="6" fillId="3" borderId="0" xfId="0" applyFont="1" applyFill="1" applyAlignment="1">
      <alignment horizontal="center" vertical="center" wrapText="1"/>
    </xf>
    <xf numFmtId="0" fontId="6" fillId="3" borderId="20" xfId="0" applyFont="1" applyFill="1" applyBorder="1" applyAlignment="1">
      <alignment horizontal="center" vertical="center" wrapText="1"/>
    </xf>
    <xf numFmtId="0" fontId="4" fillId="3" borderId="33" xfId="0" applyFont="1" applyFill="1" applyBorder="1" applyAlignment="1">
      <alignment horizontal="left"/>
    </xf>
    <xf numFmtId="0" fontId="9" fillId="3" borderId="33" xfId="0" applyFont="1" applyFill="1" applyBorder="1" applyAlignment="1">
      <alignment horizontal="center"/>
    </xf>
    <xf numFmtId="0" fontId="4" fillId="3" borderId="33" xfId="0" quotePrefix="1" applyFont="1" applyFill="1" applyBorder="1" applyAlignment="1">
      <alignment horizontal="center"/>
    </xf>
    <xf numFmtId="0" fontId="4" fillId="3" borderId="33" xfId="0" applyFont="1" applyFill="1" applyBorder="1" applyAlignment="1">
      <alignment horizontal="center"/>
    </xf>
    <xf numFmtId="0" fontId="4" fillId="3" borderId="49" xfId="0" applyFont="1" applyFill="1" applyBorder="1" applyAlignment="1">
      <alignment horizontal="left"/>
    </xf>
    <xf numFmtId="0" fontId="4" fillId="3" borderId="50" xfId="0" applyFont="1" applyFill="1" applyBorder="1" applyAlignment="1">
      <alignment horizontal="left"/>
    </xf>
    <xf numFmtId="0" fontId="4" fillId="3" borderId="51" xfId="0" applyFont="1" applyFill="1" applyBorder="1" applyAlignment="1">
      <alignment horizontal="left"/>
    </xf>
    <xf numFmtId="0" fontId="4" fillId="3" borderId="49" xfId="0" applyFont="1" applyFill="1" applyBorder="1" applyAlignment="1">
      <alignment horizontal="center"/>
    </xf>
    <xf numFmtId="0" fontId="4" fillId="3" borderId="50" xfId="0" applyFont="1" applyFill="1" applyBorder="1" applyAlignment="1">
      <alignment horizontal="center"/>
    </xf>
    <xf numFmtId="0" fontId="4" fillId="3" borderId="52" xfId="0" applyFont="1" applyFill="1" applyBorder="1" applyAlignment="1">
      <alignment horizontal="center"/>
    </xf>
    <xf numFmtId="0" fontId="4" fillId="3" borderId="17" xfId="0" applyFont="1" applyFill="1" applyBorder="1" applyAlignment="1">
      <alignment horizontal="left"/>
    </xf>
    <xf numFmtId="0" fontId="9" fillId="3" borderId="17" xfId="0" applyFont="1" applyFill="1" applyBorder="1" applyAlignment="1">
      <alignment horizontal="center"/>
    </xf>
    <xf numFmtId="0" fontId="4" fillId="3" borderId="17" xfId="0" quotePrefix="1" applyFont="1" applyFill="1" applyBorder="1" applyAlignment="1">
      <alignment horizontal="center"/>
    </xf>
    <xf numFmtId="0" fontId="4" fillId="3" borderId="17" xfId="0" applyFont="1" applyFill="1" applyBorder="1" applyAlignment="1">
      <alignment horizontal="center"/>
    </xf>
    <xf numFmtId="0" fontId="4" fillId="3" borderId="26" xfId="0" applyFont="1" applyFill="1" applyBorder="1" applyAlignment="1">
      <alignment horizontal="left"/>
    </xf>
    <xf numFmtId="0" fontId="4" fillId="3" borderId="40" xfId="0" applyFont="1" applyFill="1" applyBorder="1" applyAlignment="1">
      <alignment horizontal="left"/>
    </xf>
    <xf numFmtId="0" fontId="4" fillId="3" borderId="25" xfId="0" applyFont="1" applyFill="1" applyBorder="1" applyAlignment="1">
      <alignment horizontal="left"/>
    </xf>
    <xf numFmtId="0" fontId="4" fillId="3" borderId="26" xfId="0" applyFont="1" applyFill="1" applyBorder="1" applyAlignment="1">
      <alignment horizontal="center"/>
    </xf>
    <xf numFmtId="0" fontId="4" fillId="3" borderId="40" xfId="0" applyFont="1" applyFill="1" applyBorder="1" applyAlignment="1">
      <alignment horizontal="center"/>
    </xf>
    <xf numFmtId="0" fontId="4" fillId="3" borderId="48" xfId="0" applyFont="1" applyFill="1" applyBorder="1" applyAlignment="1">
      <alignment horizontal="center"/>
    </xf>
    <xf numFmtId="0" fontId="73" fillId="11" borderId="24" xfId="0" applyFont="1" applyFill="1" applyBorder="1" applyAlignment="1">
      <alignment horizontal="center"/>
    </xf>
    <xf numFmtId="0" fontId="73" fillId="11" borderId="38" xfId="0" applyFont="1" applyFill="1" applyBorder="1" applyAlignment="1">
      <alignment horizontal="center"/>
    </xf>
    <xf numFmtId="0" fontId="73" fillId="11" borderId="5" xfId="0" applyFont="1" applyFill="1" applyBorder="1" applyAlignment="1">
      <alignment horizontal="center"/>
    </xf>
    <xf numFmtId="0" fontId="73" fillId="11" borderId="19" xfId="0" applyFont="1" applyFill="1" applyBorder="1" applyAlignment="1">
      <alignment horizontal="center"/>
    </xf>
    <xf numFmtId="0" fontId="5" fillId="3" borderId="25" xfId="0" applyFont="1" applyFill="1" applyBorder="1" applyAlignment="1">
      <alignment horizontal="left" indent="1"/>
    </xf>
    <xf numFmtId="0" fontId="5" fillId="3" borderId="17" xfId="0" applyFont="1" applyFill="1" applyBorder="1" applyAlignment="1">
      <alignment horizontal="left" indent="1"/>
    </xf>
    <xf numFmtId="0" fontId="5" fillId="3" borderId="30" xfId="0" applyFont="1" applyFill="1" applyBorder="1" applyAlignment="1">
      <alignment horizontal="left" indent="1"/>
    </xf>
    <xf numFmtId="0" fontId="29" fillId="3" borderId="30" xfId="0" applyFont="1" applyFill="1" applyBorder="1" applyAlignment="1">
      <alignment horizontal="left" indent="1"/>
    </xf>
    <xf numFmtId="0" fontId="29" fillId="3" borderId="27" xfId="0" applyFont="1" applyFill="1" applyBorder="1" applyAlignment="1">
      <alignment horizontal="left" indent="1"/>
    </xf>
    <xf numFmtId="0" fontId="29" fillId="3" borderId="28" xfId="0" applyFont="1" applyFill="1" applyBorder="1" applyAlignment="1">
      <alignment horizontal="left" indent="1"/>
    </xf>
    <xf numFmtId="0" fontId="52" fillId="7" borderId="5" xfId="0" applyFont="1" applyFill="1" applyBorder="1" applyAlignment="1">
      <alignment horizontal="center" vertical="center"/>
    </xf>
    <xf numFmtId="0" fontId="52" fillId="7" borderId="19" xfId="0" applyFont="1" applyFill="1" applyBorder="1" applyAlignment="1">
      <alignment horizontal="center" vertical="center"/>
    </xf>
    <xf numFmtId="0" fontId="52" fillId="7" borderId="18"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21" xfId="0" applyFont="1" applyFill="1" applyBorder="1" applyAlignment="1">
      <alignment horizontal="center" vertical="center"/>
    </xf>
    <xf numFmtId="0" fontId="6" fillId="3" borderId="3" xfId="0" quotePrefix="1" applyFont="1" applyFill="1" applyBorder="1" applyAlignment="1">
      <alignment horizontal="center" vertical="center"/>
    </xf>
    <xf numFmtId="0" fontId="6" fillId="3" borderId="21" xfId="0" quotePrefix="1" applyFont="1" applyFill="1" applyBorder="1" applyAlignment="1">
      <alignment horizontal="center" vertical="center"/>
    </xf>
    <xf numFmtId="0" fontId="6" fillId="3" borderId="3"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1" xfId="0" applyFont="1" applyFill="1" applyBorder="1" applyAlignment="1">
      <alignment horizontal="center" vertical="center"/>
    </xf>
    <xf numFmtId="0" fontId="1" fillId="3" borderId="3" xfId="0" quotePrefix="1" applyFont="1" applyFill="1" applyBorder="1" applyAlignment="1">
      <alignment horizontal="center" vertical="center"/>
    </xf>
    <xf numFmtId="0" fontId="1" fillId="3" borderId="21" xfId="0" quotePrefix="1" applyFont="1" applyFill="1" applyBorder="1" applyAlignment="1">
      <alignment horizontal="center" vertical="center"/>
    </xf>
    <xf numFmtId="0" fontId="1" fillId="3" borderId="3" xfId="0" applyFont="1" applyFill="1" applyBorder="1" applyAlignment="1">
      <alignment horizontal="center" vertical="center"/>
    </xf>
    <xf numFmtId="0" fontId="4" fillId="3" borderId="47" xfId="0" applyFont="1" applyFill="1" applyBorder="1" applyAlignment="1">
      <alignment horizontal="left"/>
    </xf>
    <xf numFmtId="0" fontId="9" fillId="3" borderId="58" xfId="0" applyFont="1" applyFill="1" applyBorder="1" applyAlignment="1">
      <alignment horizontal="center"/>
    </xf>
    <xf numFmtId="0" fontId="4" fillId="3" borderId="58" xfId="0" quotePrefix="1" applyFont="1" applyFill="1" applyBorder="1" applyAlignment="1">
      <alignment horizontal="center"/>
    </xf>
    <xf numFmtId="0" fontId="4" fillId="3" borderId="58" xfId="0" applyFont="1" applyFill="1" applyBorder="1" applyAlignment="1">
      <alignment horizontal="center"/>
    </xf>
    <xf numFmtId="0" fontId="4" fillId="3" borderId="59" xfId="0" applyFont="1" applyFill="1" applyBorder="1" applyAlignment="1">
      <alignment horizontal="left"/>
    </xf>
    <xf numFmtId="0" fontId="4" fillId="3" borderId="60" xfId="0" applyFont="1" applyFill="1" applyBorder="1" applyAlignment="1">
      <alignment horizontal="left"/>
    </xf>
    <xf numFmtId="0" fontId="4" fillId="3" borderId="61" xfId="0" applyFont="1" applyFill="1" applyBorder="1" applyAlignment="1">
      <alignment horizontal="left"/>
    </xf>
    <xf numFmtId="0" fontId="4" fillId="3" borderId="59" xfId="0" applyFont="1" applyFill="1" applyBorder="1" applyAlignment="1">
      <alignment horizontal="center"/>
    </xf>
    <xf numFmtId="0" fontId="4" fillId="3" borderId="60" xfId="0" applyFont="1" applyFill="1" applyBorder="1" applyAlignment="1">
      <alignment horizontal="center"/>
    </xf>
    <xf numFmtId="0" fontId="4" fillId="3" borderId="62" xfId="0" applyFont="1" applyFill="1" applyBorder="1" applyAlignment="1">
      <alignment horizontal="center"/>
    </xf>
    <xf numFmtId="0" fontId="44" fillId="5" borderId="0" xfId="0" applyFont="1" applyFill="1" applyAlignment="1">
      <alignment horizontal="center" vertical="center"/>
    </xf>
    <xf numFmtId="0" fontId="56" fillId="7" borderId="39" xfId="0" applyFont="1" applyFill="1" applyBorder="1" applyAlignment="1">
      <alignment horizontal="right"/>
    </xf>
    <xf numFmtId="0" fontId="56" fillId="7" borderId="25" xfId="0" applyFont="1" applyFill="1" applyBorder="1" applyAlignment="1">
      <alignment horizontal="right"/>
    </xf>
    <xf numFmtId="0" fontId="84" fillId="7" borderId="18" xfId="0" applyFont="1" applyFill="1" applyBorder="1" applyAlignment="1">
      <alignment horizontal="center"/>
    </xf>
    <xf numFmtId="0" fontId="84" fillId="7" borderId="5" xfId="0" applyFont="1" applyFill="1" applyBorder="1" applyAlignment="1">
      <alignment horizontal="center"/>
    </xf>
    <xf numFmtId="0" fontId="84" fillId="7" borderId="19" xfId="0" applyFont="1" applyFill="1" applyBorder="1" applyAlignment="1">
      <alignment horizontal="center"/>
    </xf>
    <xf numFmtId="0" fontId="85" fillId="3" borderId="36" xfId="0" applyFont="1" applyFill="1" applyBorder="1" applyAlignment="1">
      <alignment horizontal="left" vertical="center" indent="1"/>
    </xf>
    <xf numFmtId="0" fontId="85" fillId="3" borderId="37" xfId="0" applyFont="1" applyFill="1" applyBorder="1" applyAlignment="1">
      <alignment horizontal="left" vertical="center" indent="1"/>
    </xf>
    <xf numFmtId="0" fontId="85" fillId="3" borderId="33" xfId="0" applyFont="1" applyFill="1" applyBorder="1" applyAlignment="1">
      <alignment horizontal="left" vertical="center" indent="1"/>
    </xf>
    <xf numFmtId="0" fontId="85" fillId="3" borderId="34" xfId="0" applyFont="1" applyFill="1" applyBorder="1" applyAlignment="1">
      <alignment horizontal="left" vertical="center" indent="1"/>
    </xf>
    <xf numFmtId="0" fontId="49" fillId="3" borderId="18" xfId="0" applyFont="1" applyFill="1" applyBorder="1" applyAlignment="1">
      <alignment horizontal="center" vertical="center"/>
    </xf>
    <xf numFmtId="0" fontId="49" fillId="3" borderId="5" xfId="0" applyFont="1" applyFill="1" applyBorder="1" applyAlignment="1">
      <alignment horizontal="center" vertical="center"/>
    </xf>
    <xf numFmtId="0" fontId="49" fillId="3" borderId="19" xfId="0" applyFont="1" applyFill="1" applyBorder="1" applyAlignment="1">
      <alignment horizontal="center" vertical="center"/>
    </xf>
    <xf numFmtId="0" fontId="29" fillId="3" borderId="17" xfId="0" applyFont="1" applyFill="1" applyBorder="1" applyAlignment="1">
      <alignment horizontal="center"/>
    </xf>
    <xf numFmtId="0" fontId="29" fillId="3" borderId="30" xfId="0" applyFont="1" applyFill="1" applyBorder="1" applyAlignment="1">
      <alignment horizontal="center"/>
    </xf>
    <xf numFmtId="0" fontId="75" fillId="7" borderId="29" xfId="0" applyFont="1" applyFill="1" applyBorder="1" applyAlignment="1">
      <alignment horizontal="right" vertical="center"/>
    </xf>
    <xf numFmtId="0" fontId="75" fillId="7" borderId="17" xfId="0" applyFont="1" applyFill="1" applyBorder="1" applyAlignment="1">
      <alignment horizontal="right" vertical="center"/>
    </xf>
    <xf numFmtId="0" fontId="76" fillId="7" borderId="32" xfId="0" applyFont="1" applyFill="1" applyBorder="1" applyAlignment="1">
      <alignment horizontal="right" vertical="center"/>
    </xf>
    <xf numFmtId="0" fontId="76" fillId="7" borderId="33" xfId="0" applyFont="1" applyFill="1" applyBorder="1" applyAlignment="1">
      <alignment horizontal="right" vertical="center"/>
    </xf>
    <xf numFmtId="0" fontId="75" fillId="7" borderId="17" xfId="0" applyFont="1" applyFill="1" applyBorder="1" applyAlignment="1">
      <alignment horizontal="center"/>
    </xf>
    <xf numFmtId="0" fontId="75" fillId="7" borderId="30" xfId="0" applyFont="1" applyFill="1" applyBorder="1" applyAlignment="1">
      <alignment horizontal="center"/>
    </xf>
    <xf numFmtId="0" fontId="77" fillId="14" borderId="17" xfId="0" applyFont="1" applyFill="1" applyBorder="1" applyAlignment="1">
      <alignment horizontal="center" vertical="center"/>
    </xf>
    <xf numFmtId="0" fontId="77" fillId="14" borderId="30" xfId="0" applyFont="1" applyFill="1" applyBorder="1" applyAlignment="1">
      <alignment horizontal="center" vertical="center"/>
    </xf>
    <xf numFmtId="0" fontId="50" fillId="14" borderId="33" xfId="0" applyFont="1" applyFill="1" applyBorder="1" applyAlignment="1">
      <alignment horizontal="center" vertical="center"/>
    </xf>
    <xf numFmtId="0" fontId="50" fillId="14" borderId="34" xfId="0" applyFont="1" applyFill="1" applyBorder="1" applyAlignment="1">
      <alignment horizontal="center" vertical="center"/>
    </xf>
    <xf numFmtId="0" fontId="78" fillId="15" borderId="3" xfId="0" applyFont="1" applyFill="1" applyBorder="1" applyAlignment="1">
      <alignment horizontal="right"/>
    </xf>
    <xf numFmtId="0" fontId="78" fillId="15" borderId="1" xfId="0" applyFont="1" applyFill="1" applyBorder="1" applyAlignment="1">
      <alignment horizontal="right"/>
    </xf>
    <xf numFmtId="0" fontId="55" fillId="7" borderId="44" xfId="0" applyFont="1" applyFill="1" applyBorder="1" applyAlignment="1">
      <alignment horizontal="center"/>
    </xf>
    <xf numFmtId="0" fontId="55" fillId="7" borderId="45" xfId="0" applyFont="1" applyFill="1" applyBorder="1" applyAlignment="1">
      <alignment horizontal="center"/>
    </xf>
    <xf numFmtId="0" fontId="55" fillId="7" borderId="46" xfId="0" applyFont="1" applyFill="1" applyBorder="1" applyAlignment="1">
      <alignment horizontal="center"/>
    </xf>
    <xf numFmtId="0" fontId="79" fillId="5" borderId="1" xfId="0" applyFont="1" applyFill="1" applyBorder="1" applyAlignment="1">
      <alignment horizontal="center"/>
    </xf>
    <xf numFmtId="0" fontId="83" fillId="7" borderId="35" xfId="0" applyFont="1" applyFill="1" applyBorder="1" applyAlignment="1">
      <alignment horizontal="center"/>
    </xf>
    <xf numFmtId="0" fontId="83" fillId="7" borderId="36" xfId="0" applyFont="1" applyFill="1" applyBorder="1" applyAlignment="1">
      <alignment horizontal="center"/>
    </xf>
    <xf numFmtId="0" fontId="83" fillId="7" borderId="37" xfId="0" applyFont="1" applyFill="1" applyBorder="1" applyAlignment="1">
      <alignment horizontal="center"/>
    </xf>
    <xf numFmtId="0" fontId="50" fillId="14" borderId="17" xfId="0" applyFont="1" applyFill="1" applyBorder="1" applyAlignment="1">
      <alignment horizontal="center" vertical="center"/>
    </xf>
    <xf numFmtId="0" fontId="74" fillId="7" borderId="39" xfId="0" applyFont="1" applyFill="1" applyBorder="1" applyAlignment="1">
      <alignment horizontal="center"/>
    </xf>
    <xf numFmtId="0" fontId="74" fillId="7" borderId="25" xfId="0" applyFont="1" applyFill="1" applyBorder="1" applyAlignment="1">
      <alignment horizontal="center"/>
    </xf>
    <xf numFmtId="0" fontId="16" fillId="7" borderId="35" xfId="0" applyFont="1" applyFill="1" applyBorder="1" applyAlignment="1">
      <alignment horizontal="left" vertical="center" wrapText="1"/>
    </xf>
    <xf numFmtId="0" fontId="16" fillId="7" borderId="36" xfId="0" applyFont="1" applyFill="1" applyBorder="1" applyAlignment="1">
      <alignment horizontal="left" vertical="center" wrapText="1"/>
    </xf>
    <xf numFmtId="0" fontId="16" fillId="7" borderId="37" xfId="0" applyFont="1" applyFill="1" applyBorder="1" applyAlignment="1">
      <alignment horizontal="left" vertical="center" wrapText="1"/>
    </xf>
    <xf numFmtId="0" fontId="22" fillId="3" borderId="29" xfId="0" applyFont="1" applyFill="1" applyBorder="1" applyAlignment="1">
      <alignment horizontal="left" vertical="top"/>
    </xf>
    <xf numFmtId="0" fontId="22" fillId="3" borderId="17" xfId="0" applyFont="1" applyFill="1" applyBorder="1" applyAlignment="1">
      <alignment horizontal="left" vertical="top"/>
    </xf>
    <xf numFmtId="0" fontId="22" fillId="3" borderId="30" xfId="0" applyFont="1" applyFill="1" applyBorder="1" applyAlignment="1">
      <alignment horizontal="left" vertical="top"/>
    </xf>
    <xf numFmtId="0" fontId="22" fillId="3" borderId="32" xfId="0" applyFont="1" applyFill="1" applyBorder="1" applyAlignment="1">
      <alignment horizontal="left" vertical="top"/>
    </xf>
    <xf numFmtId="0" fontId="22" fillId="3" borderId="33" xfId="0" applyFont="1" applyFill="1" applyBorder="1" applyAlignment="1">
      <alignment horizontal="left" vertical="top"/>
    </xf>
    <xf numFmtId="0" fontId="22" fillId="3" borderId="34" xfId="0" applyFont="1" applyFill="1" applyBorder="1" applyAlignment="1">
      <alignment horizontal="left" vertical="top"/>
    </xf>
    <xf numFmtId="0" fontId="29" fillId="3" borderId="28" xfId="0" applyFont="1" applyFill="1" applyBorder="1" applyAlignment="1">
      <alignment horizontal="center"/>
    </xf>
    <xf numFmtId="0" fontId="29" fillId="3" borderId="31" xfId="0" applyFont="1" applyFill="1" applyBorder="1" applyAlignment="1">
      <alignment horizontal="center"/>
    </xf>
    <xf numFmtId="0" fontId="28" fillId="5" borderId="0" xfId="0" applyFont="1" applyFill="1" applyAlignment="1">
      <alignment horizontal="center"/>
    </xf>
    <xf numFmtId="0" fontId="56" fillId="7" borderId="43" xfId="0" applyFont="1" applyFill="1" applyBorder="1" applyAlignment="1">
      <alignment horizontal="right"/>
    </xf>
    <xf numFmtId="0" fontId="56" fillId="7" borderId="27" xfId="0" applyFont="1" applyFill="1" applyBorder="1" applyAlignment="1">
      <alignment horizontal="right"/>
    </xf>
    <xf numFmtId="0" fontId="16" fillId="7" borderId="35" xfId="0" applyFont="1" applyFill="1" applyBorder="1" applyAlignment="1">
      <alignment horizontal="left" vertical="center"/>
    </xf>
    <xf numFmtId="0" fontId="16" fillId="7" borderId="36" xfId="0" applyFont="1" applyFill="1" applyBorder="1" applyAlignment="1">
      <alignment horizontal="left" vertical="center"/>
    </xf>
    <xf numFmtId="0" fontId="16" fillId="7" borderId="32" xfId="0" applyFont="1" applyFill="1" applyBorder="1" applyAlignment="1">
      <alignment horizontal="left" vertical="center"/>
    </xf>
    <xf numFmtId="0" fontId="16" fillId="7" borderId="33" xfId="0" applyFont="1" applyFill="1" applyBorder="1" applyAlignment="1">
      <alignment horizontal="left" vertical="center"/>
    </xf>
    <xf numFmtId="0" fontId="45" fillId="5" borderId="13" xfId="0" applyFont="1" applyFill="1" applyBorder="1" applyAlignment="1">
      <alignment horizontal="center" vertical="center"/>
    </xf>
    <xf numFmtId="0" fontId="0" fillId="5" borderId="0" xfId="0" applyFill="1" applyAlignment="1">
      <alignment horizontal="right"/>
    </xf>
    <xf numFmtId="0" fontId="37" fillId="10" borderId="7" xfId="0" applyFont="1" applyFill="1" applyBorder="1" applyAlignment="1">
      <alignment horizontal="left"/>
    </xf>
    <xf numFmtId="0" fontId="37" fillId="10" borderId="6" xfId="0" applyFont="1" applyFill="1" applyBorder="1" applyAlignment="1">
      <alignment horizontal="left"/>
    </xf>
    <xf numFmtId="0" fontId="37" fillId="10" borderId="9" xfId="0" applyFont="1" applyFill="1" applyBorder="1" applyAlignment="1">
      <alignment horizontal="left"/>
    </xf>
    <xf numFmtId="0" fontId="37" fillId="10" borderId="8" xfId="0" applyFont="1" applyFill="1" applyBorder="1" applyAlignment="1">
      <alignment horizontal="left"/>
    </xf>
    <xf numFmtId="0" fontId="15" fillId="10" borderId="11" xfId="0" applyFont="1" applyFill="1" applyBorder="1" applyAlignment="1">
      <alignment horizontal="center"/>
    </xf>
    <xf numFmtId="0" fontId="15" fillId="10" borderId="14" xfId="0" applyFont="1" applyFill="1" applyBorder="1" applyAlignment="1">
      <alignment horizontal="center"/>
    </xf>
    <xf numFmtId="0" fontId="15" fillId="10" borderId="10" xfId="0" applyFont="1" applyFill="1" applyBorder="1" applyAlignment="1">
      <alignment horizontal="center"/>
    </xf>
    <xf numFmtId="0" fontId="11" fillId="2" borderId="0" xfId="0" applyFont="1" applyFill="1" applyAlignment="1">
      <alignment horizontal="left" vertical="center"/>
    </xf>
    <xf numFmtId="0" fontId="0" fillId="2" borderId="0" xfId="0" applyFill="1"/>
    <xf numFmtId="0" fontId="21" fillId="2" borderId="0" xfId="0" applyFont="1" applyFill="1" applyAlignment="1">
      <alignment horizontal="left" vertical="center"/>
    </xf>
    <xf numFmtId="0" fontId="15" fillId="2" borderId="0" xfId="0" applyFont="1" applyFill="1"/>
    <xf numFmtId="0" fontId="17" fillId="10" borderId="0" xfId="0" applyFont="1" applyFill="1" applyAlignment="1">
      <alignment horizontal="center" vertical="center"/>
    </xf>
    <xf numFmtId="0" fontId="17" fillId="2" borderId="0" xfId="0" applyFont="1" applyFill="1" applyAlignment="1">
      <alignment horizontal="center" vertical="center"/>
    </xf>
    <xf numFmtId="49" fontId="15" fillId="10" borderId="0" xfId="0" applyNumberFormat="1" applyFont="1" applyFill="1" applyAlignment="1">
      <alignment vertical="top"/>
    </xf>
    <xf numFmtId="0" fontId="15" fillId="5" borderId="0" xfId="0" applyFont="1" applyFill="1" applyAlignment="1">
      <alignment vertical="top"/>
    </xf>
    <xf numFmtId="49" fontId="15" fillId="5" borderId="0" xfId="0" applyNumberFormat="1" applyFont="1" applyFill="1" applyAlignment="1">
      <alignment vertical="top"/>
    </xf>
    <xf numFmtId="49" fontId="15" fillId="10" borderId="0" xfId="0" applyNumberFormat="1" applyFont="1" applyFill="1" applyAlignment="1">
      <alignment vertical="top" wrapText="1"/>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BJ917"/>
  <sheetViews>
    <sheetView zoomScale="85" zoomScaleNormal="85" workbookViewId="0">
      <selection activeCell="E4" sqref="E4:G4"/>
    </sheetView>
  </sheetViews>
  <sheetFormatPr defaultColWidth="7" defaultRowHeight="15" customHeight="1" x14ac:dyDescent="0.2"/>
  <cols>
    <col min="1" max="2" width="1.85546875" style="177" customWidth="1"/>
    <col min="3" max="3" width="7" style="20"/>
    <col min="4" max="4" width="8.7109375" style="20" customWidth="1"/>
    <col min="5" max="10" width="7" style="20"/>
    <col min="11" max="11" width="7" style="21"/>
    <col min="12" max="12" width="7" style="22"/>
    <col min="13" max="14" width="7" style="22" customWidth="1"/>
    <col min="15" max="15" width="9.7109375" style="20" bestFit="1" customWidth="1"/>
    <col min="16" max="16" width="7" style="20"/>
    <col min="17" max="17" width="7" style="20" customWidth="1"/>
    <col min="18" max="19" width="7" style="20"/>
    <col min="20" max="20" width="7" style="20" customWidth="1"/>
    <col min="21" max="23" width="7" style="20"/>
    <col min="24" max="24" width="2" style="20" customWidth="1"/>
    <col min="25" max="16384" width="7" style="20"/>
  </cols>
  <sheetData>
    <row r="1" spans="1:62" s="31" customFormat="1" ht="27.75" customHeight="1" thickBot="1" x14ac:dyDescent="0.4">
      <c r="A1" s="42"/>
      <c r="B1" s="206"/>
      <c r="C1" s="46" t="s">
        <v>0</v>
      </c>
      <c r="D1" s="29"/>
      <c r="E1" s="29"/>
      <c r="F1" s="29"/>
      <c r="K1" s="35" t="s">
        <v>1</v>
      </c>
      <c r="U1" s="23"/>
      <c r="V1" s="23"/>
      <c r="Y1" s="266" t="s">
        <v>828</v>
      </c>
      <c r="Z1" s="267"/>
      <c r="AA1" s="268"/>
      <c r="AB1" s="268"/>
      <c r="AC1" s="268"/>
      <c r="AD1" s="268"/>
      <c r="AE1" s="268"/>
      <c r="AF1" s="268"/>
      <c r="AG1" s="268"/>
      <c r="AH1" s="268"/>
      <c r="AI1" s="268"/>
      <c r="AJ1" s="268"/>
      <c r="AK1" s="268"/>
      <c r="AL1" s="268"/>
      <c r="AM1" s="268"/>
      <c r="AN1" s="268"/>
      <c r="AO1" s="268"/>
      <c r="AP1" s="268"/>
      <c r="AQ1" s="268"/>
      <c r="AR1" s="268"/>
      <c r="AS1" s="269"/>
    </row>
    <row r="2" spans="1:62" s="31" customFormat="1" ht="21.75" customHeight="1" thickBot="1" x14ac:dyDescent="0.35">
      <c r="A2" s="177"/>
      <c r="B2" s="207"/>
      <c r="D2" s="35"/>
      <c r="E2" s="35"/>
      <c r="F2" s="35"/>
      <c r="G2" s="35"/>
      <c r="H2" s="35"/>
      <c r="I2" s="35"/>
      <c r="J2" s="35"/>
      <c r="K2" s="35"/>
      <c r="L2" s="35"/>
      <c r="M2" s="35"/>
      <c r="N2" s="35"/>
      <c r="O2" s="35"/>
      <c r="P2" s="35"/>
      <c r="Q2" s="35"/>
      <c r="R2" s="35"/>
      <c r="S2" s="35"/>
      <c r="T2" s="35"/>
      <c r="U2" s="35"/>
      <c r="V2" s="35"/>
      <c r="W2" s="35"/>
      <c r="Y2" s="234" t="s">
        <v>4</v>
      </c>
      <c r="Z2" s="235"/>
      <c r="AA2" s="270" t="s">
        <v>458</v>
      </c>
      <c r="AB2" s="271"/>
      <c r="AC2" s="271"/>
      <c r="AD2" s="271"/>
      <c r="AE2" s="271"/>
      <c r="AF2" s="271"/>
      <c r="AG2" s="271"/>
      <c r="AH2" s="271"/>
      <c r="AI2" s="271"/>
      <c r="AJ2" s="271"/>
      <c r="AK2" s="271"/>
      <c r="AL2" s="271"/>
      <c r="AM2" s="271"/>
      <c r="AN2" s="271"/>
      <c r="AO2" s="271"/>
      <c r="AP2" s="271"/>
      <c r="AQ2" s="271"/>
      <c r="AR2" s="271"/>
      <c r="AS2" s="272"/>
    </row>
    <row r="3" spans="1:62" s="33" customFormat="1" ht="21.75" customHeight="1" x14ac:dyDescent="0.2">
      <c r="A3" s="208"/>
      <c r="B3" s="209"/>
      <c r="C3" s="309" t="s">
        <v>875</v>
      </c>
      <c r="D3" s="310"/>
      <c r="E3" s="310"/>
      <c r="F3" s="310"/>
      <c r="G3" s="310"/>
      <c r="H3" s="310"/>
      <c r="I3" s="310"/>
      <c r="J3" s="310"/>
      <c r="K3" s="310"/>
      <c r="L3" s="310"/>
      <c r="M3" s="310"/>
      <c r="N3" s="310"/>
      <c r="O3" s="310"/>
      <c r="P3" s="310"/>
      <c r="Q3" s="310"/>
      <c r="R3" s="310"/>
      <c r="S3" s="310"/>
      <c r="T3" s="310"/>
      <c r="U3" s="310"/>
      <c r="V3" s="310"/>
      <c r="W3" s="311"/>
      <c r="Y3" s="239" t="s">
        <v>5</v>
      </c>
      <c r="Z3" s="240"/>
      <c r="AA3" s="241" t="str">
        <f ca="1">IFERROR(INDEX(INDIRECT("'" &amp; E$4 &amp; " Troops'!M$2:M$200"), MATCH(AA2, INDIRECT("'" &amp; E$4 &amp; " Troops'!C$2:C$200"), 0)), "")</f>
        <v/>
      </c>
      <c r="AB3" s="242"/>
      <c r="AC3" s="242"/>
      <c r="AD3" s="242"/>
      <c r="AE3" s="242"/>
      <c r="AF3" s="242"/>
      <c r="AG3" s="242"/>
      <c r="AH3" s="242"/>
      <c r="AI3" s="242"/>
      <c r="AJ3" s="242"/>
      <c r="AK3" s="242"/>
      <c r="AL3" s="242"/>
      <c r="AM3" s="242"/>
      <c r="AN3" s="242"/>
      <c r="AO3" s="242"/>
      <c r="AP3" s="242"/>
      <c r="AQ3" s="242"/>
      <c r="AR3" s="242"/>
      <c r="AS3" s="273"/>
    </row>
    <row r="4" spans="1:62" s="31" customFormat="1" ht="21.75" customHeight="1" thickBot="1" x14ac:dyDescent="0.35">
      <c r="A4" s="177"/>
      <c r="B4" s="210"/>
      <c r="C4" s="324" t="s">
        <v>819</v>
      </c>
      <c r="D4" s="325"/>
      <c r="E4" s="329" t="s">
        <v>820</v>
      </c>
      <c r="F4" s="329"/>
      <c r="G4" s="329"/>
      <c r="H4" s="190"/>
      <c r="I4" s="190"/>
      <c r="J4" s="190"/>
      <c r="K4" s="190"/>
      <c r="L4" s="190"/>
      <c r="M4" s="190"/>
      <c r="N4" s="190"/>
      <c r="O4" s="190"/>
      <c r="P4" s="190"/>
      <c r="Q4" s="190"/>
      <c r="R4" s="190"/>
      <c r="S4" s="190"/>
      <c r="T4" s="190"/>
      <c r="U4" s="190"/>
      <c r="V4" s="190"/>
      <c r="W4" s="191"/>
      <c r="Y4" s="239" t="s">
        <v>6</v>
      </c>
      <c r="Z4" s="240"/>
      <c r="AA4" s="274" t="str">
        <f ca="1">IFERROR(INDEX(INDIRECT("'" &amp; E$4 &amp; " Troops'!K$2:K$200"), MATCH(AA2, INDIRECT("'" &amp; E$4 &amp; " Troops'!C$2:C$200"), 0)), "")</f>
        <v/>
      </c>
      <c r="AB4" s="275"/>
      <c r="AC4" s="242"/>
      <c r="AD4" s="275"/>
      <c r="AE4" s="275"/>
      <c r="AF4" s="242"/>
      <c r="AG4" s="275"/>
      <c r="AH4" s="275"/>
      <c r="AI4" s="242"/>
      <c r="AJ4" s="275"/>
      <c r="AK4" s="275"/>
      <c r="AL4" s="242"/>
      <c r="AM4" s="275"/>
      <c r="AN4" s="275"/>
      <c r="AO4" s="275"/>
      <c r="AP4" s="242"/>
      <c r="AQ4" s="242"/>
      <c r="AR4" s="242"/>
      <c r="AS4" s="273"/>
      <c r="BJ4" s="181" t="s">
        <v>65</v>
      </c>
    </row>
    <row r="5" spans="1:62" s="31" customFormat="1" ht="21.75" customHeight="1" thickBot="1" x14ac:dyDescent="0.25">
      <c r="A5" s="177"/>
      <c r="B5" s="210"/>
      <c r="C5" s="27"/>
      <c r="D5" s="35"/>
      <c r="E5" s="35"/>
      <c r="F5" s="35"/>
      <c r="G5" s="35"/>
      <c r="H5" s="34"/>
      <c r="I5" s="34"/>
      <c r="J5" s="34"/>
      <c r="K5" s="34"/>
      <c r="L5" s="34"/>
      <c r="M5" s="34"/>
      <c r="N5" s="34"/>
      <c r="O5" s="34"/>
      <c r="P5" s="34"/>
      <c r="Q5" s="34"/>
      <c r="R5" s="34"/>
      <c r="S5" s="34"/>
      <c r="T5" s="34"/>
      <c r="U5" s="34"/>
      <c r="V5" s="34"/>
      <c r="Y5" s="49"/>
      <c r="Z5" s="54"/>
      <c r="AA5" s="276" t="s">
        <v>7</v>
      </c>
      <c r="AB5" s="277"/>
      <c r="AC5" s="51"/>
      <c r="AD5" s="278" t="s">
        <v>8</v>
      </c>
      <c r="AE5" s="277"/>
      <c r="AF5" s="51"/>
      <c r="AG5" s="278" t="s">
        <v>9</v>
      </c>
      <c r="AH5" s="277"/>
      <c r="AI5" s="51"/>
      <c r="AJ5" s="278" t="s">
        <v>10</v>
      </c>
      <c r="AK5" s="277"/>
      <c r="AL5" s="51"/>
      <c r="AM5" s="278" t="s">
        <v>11</v>
      </c>
      <c r="AN5" s="277"/>
      <c r="AO5" s="56" t="s">
        <v>3</v>
      </c>
      <c r="AP5" s="53"/>
      <c r="AQ5" s="50"/>
      <c r="AR5" s="50"/>
      <c r="AS5" s="54"/>
      <c r="BJ5" s="182" t="s">
        <v>823</v>
      </c>
    </row>
    <row r="6" spans="1:62" ht="21.75" customHeight="1" thickBot="1" x14ac:dyDescent="0.4">
      <c r="A6" s="210"/>
      <c r="B6" s="210"/>
      <c r="C6" s="330" t="s">
        <v>748</v>
      </c>
      <c r="D6" s="331"/>
      <c r="E6" s="331"/>
      <c r="F6" s="331"/>
      <c r="G6" s="331"/>
      <c r="H6" s="331"/>
      <c r="I6" s="331"/>
      <c r="J6" s="332"/>
      <c r="K6" s="32"/>
      <c r="L6" s="32"/>
      <c r="M6" s="302" t="s">
        <v>749</v>
      </c>
      <c r="N6" s="303"/>
      <c r="O6" s="303"/>
      <c r="P6" s="303"/>
      <c r="Q6" s="303"/>
      <c r="R6" s="303"/>
      <c r="S6" s="303"/>
      <c r="T6" s="303"/>
      <c r="U6" s="303"/>
      <c r="V6" s="303"/>
      <c r="W6" s="304"/>
      <c r="Y6" s="184"/>
      <c r="Z6" s="185"/>
      <c r="AA6" s="279" t="str">
        <f ca="1">IFERROR(INDEX(INDIRECT("'" &amp; E$4 &amp; " Troops'!D$2:D$200"), MATCH(AA2, INDIRECT("'" &amp; E$4 &amp; " Troops'!C$2:C$200"), 0)), "")</f>
        <v/>
      </c>
      <c r="AB6" s="280"/>
      <c r="AC6" s="52"/>
      <c r="AD6" s="281" t="str">
        <f ca="1">IFERROR(INDEX(INDIRECT("'" &amp; E$4 &amp; " Troops'!E$2:E$200"), MATCH(AA2, INDIRECT("'" &amp; E$4 &amp; " Troops'!C$2:C$200"), 0)), "")</f>
        <v/>
      </c>
      <c r="AE6" s="282"/>
      <c r="AF6" s="52"/>
      <c r="AG6" s="283" t="str">
        <f ca="1">IFERROR(INDEX(INDIRECT("'" &amp; E$4 &amp; " Troops'!F$2:F$200"), MATCH(AA2, INDIRECT("'" &amp; E$4 &amp; " Troops'!C$2:C$200"), 0)), "")</f>
        <v/>
      </c>
      <c r="AH6" s="280"/>
      <c r="AI6" s="52"/>
      <c r="AJ6" s="283" t="str">
        <f ca="1">IFERROR(INDEX(INDIRECT("'" &amp; E$4 &amp; " Troops'!G$2:G$200"), MATCH(AA2, INDIRECT("'" &amp; E$4 &amp; " Troops'!C$2:C$200"), 0)), "")</f>
        <v/>
      </c>
      <c r="AK6" s="280"/>
      <c r="AL6" s="52"/>
      <c r="AM6" s="283" t="str">
        <f ca="1">IFERROR(INDEX(INDIRECT("'" &amp; E$4 &amp; " Troops'!A$2:A$200"), MATCH(AA2, INDIRECT("'" &amp; E$4 &amp; " Troops'!C$2:C$200"), 0)), "")</f>
        <v/>
      </c>
      <c r="AN6" s="280"/>
      <c r="AO6" s="189" t="str">
        <f ca="1">IFERROR(INDEX(INDIRECT("'" &amp; E$4 &amp; " Troops'!B$2:B$200"), MATCH(AA2, INDIRECT("'" &amp; E$4 &amp; " Troops'!C$2:C$200"), 0)), "")</f>
        <v/>
      </c>
      <c r="AP6" s="55"/>
      <c r="AQ6" s="50"/>
      <c r="AR6" s="50"/>
      <c r="AS6" s="54"/>
      <c r="BJ6" s="182" t="s">
        <v>825</v>
      </c>
    </row>
    <row r="7" spans="1:62" ht="21.75" customHeight="1" thickBot="1" x14ac:dyDescent="0.3">
      <c r="C7" s="334"/>
      <c r="D7" s="335"/>
      <c r="E7" s="318" t="s">
        <v>873</v>
      </c>
      <c r="F7" s="318"/>
      <c r="G7" s="318"/>
      <c r="H7" s="318" t="s">
        <v>3</v>
      </c>
      <c r="I7" s="318"/>
      <c r="J7" s="319"/>
      <c r="M7" s="200"/>
      <c r="N7" s="201" t="s">
        <v>424</v>
      </c>
      <c r="O7" s="204" t="s">
        <v>2</v>
      </c>
      <c r="P7" s="204" t="s">
        <v>3</v>
      </c>
      <c r="Q7" s="205" t="s">
        <v>425</v>
      </c>
      <c r="R7" s="326" t="s">
        <v>426</v>
      </c>
      <c r="S7" s="327"/>
      <c r="T7" s="327"/>
      <c r="U7" s="327"/>
      <c r="V7" s="327"/>
      <c r="W7" s="328"/>
      <c r="Y7" s="227" t="s">
        <v>826</v>
      </c>
      <c r="Z7" s="228"/>
      <c r="AA7" s="228"/>
      <c r="AB7" s="45"/>
      <c r="AC7" s="169"/>
      <c r="AD7" s="45"/>
      <c r="AE7" s="169"/>
      <c r="AF7" s="45"/>
      <c r="AG7" s="45"/>
      <c r="AH7" s="169"/>
      <c r="AI7" s="45"/>
      <c r="AJ7" s="45"/>
      <c r="AK7" s="169"/>
      <c r="AL7" s="45"/>
      <c r="AM7" s="45"/>
      <c r="AN7" s="45"/>
      <c r="AO7" s="169"/>
      <c r="AP7" s="45"/>
      <c r="AQ7" s="45"/>
      <c r="AR7" s="45"/>
      <c r="AS7" s="170"/>
      <c r="BJ7" s="182" t="s">
        <v>824</v>
      </c>
    </row>
    <row r="8" spans="1:62" ht="21.75" customHeight="1" x14ac:dyDescent="0.25">
      <c r="C8" s="314" t="s">
        <v>871</v>
      </c>
      <c r="D8" s="315"/>
      <c r="E8" s="333">
        <f>SUM(O8:O20)</f>
        <v>700</v>
      </c>
      <c r="F8" s="333"/>
      <c r="G8" s="333"/>
      <c r="H8" s="320">
        <f>SUM(P7:P20)</f>
        <v>0</v>
      </c>
      <c r="I8" s="320"/>
      <c r="J8" s="321"/>
      <c r="M8" s="202"/>
      <c r="N8" s="203" t="s">
        <v>2</v>
      </c>
      <c r="O8" s="192">
        <v>700</v>
      </c>
      <c r="P8" s="193">
        <v>0</v>
      </c>
      <c r="Q8" s="194"/>
      <c r="R8" s="312"/>
      <c r="S8" s="312"/>
      <c r="T8" s="312"/>
      <c r="U8" s="312"/>
      <c r="V8" s="312"/>
      <c r="W8" s="313"/>
      <c r="Y8" s="57" t="s">
        <v>12</v>
      </c>
      <c r="Z8" s="58" t="s">
        <v>3</v>
      </c>
      <c r="AA8" s="218" t="s">
        <v>870</v>
      </c>
      <c r="AB8" s="218"/>
      <c r="AC8" s="218"/>
      <c r="AD8" s="218"/>
      <c r="AE8" s="218" t="s">
        <v>5</v>
      </c>
      <c r="AF8" s="218"/>
      <c r="AG8" s="218" t="s">
        <v>13</v>
      </c>
      <c r="AH8" s="218"/>
      <c r="AI8" s="218" t="s">
        <v>14</v>
      </c>
      <c r="AJ8" s="218"/>
      <c r="AK8" s="218"/>
      <c r="AL8" s="218"/>
      <c r="AM8" s="218"/>
      <c r="AN8" s="218"/>
      <c r="AO8" s="218"/>
      <c r="AP8" s="186"/>
      <c r="AQ8" s="187" t="s">
        <v>6</v>
      </c>
      <c r="AR8" s="187"/>
      <c r="AS8" s="188"/>
      <c r="BJ8" s="181" t="s">
        <v>820</v>
      </c>
    </row>
    <row r="9" spans="1:62" ht="21.75" customHeight="1" thickBot="1" x14ac:dyDescent="0.3">
      <c r="C9" s="316" t="s">
        <v>872</v>
      </c>
      <c r="D9" s="317"/>
      <c r="E9" s="322">
        <f ca="1">IFERROR(SUM(E8-E11),0)</f>
        <v>700</v>
      </c>
      <c r="F9" s="322"/>
      <c r="G9" s="322"/>
      <c r="H9" s="322" cm="1">
        <f t="array" aca="1" ref="H9" ca="1">IFERROR(SUM(H8-(B:B)),0)</f>
        <v>0</v>
      </c>
      <c r="I9" s="322"/>
      <c r="J9" s="323"/>
      <c r="M9" s="300" t="s">
        <v>20</v>
      </c>
      <c r="N9" s="301"/>
      <c r="O9" s="196"/>
      <c r="P9" s="195"/>
      <c r="Q9" s="194"/>
      <c r="R9" s="312"/>
      <c r="S9" s="312"/>
      <c r="T9" s="312"/>
      <c r="U9" s="312"/>
      <c r="V9" s="312"/>
      <c r="W9" s="313"/>
      <c r="Y9" s="72" t="str">
        <f ca="1">IFERROR(INDEX(INDIRECT("'" &amp; E$4 &amp; " Equipment'!A$2:A$200"), MATCH(AA9, INDIRECT("'" &amp; E$4 &amp; " Equipment'!C$2:C$200"), 0)), "")</f>
        <v/>
      </c>
      <c r="Z9" s="73" t="str">
        <f ca="1">IFERROR(INDEX(INDIRECT("'" &amp; E$4 &amp; " Equipment'!B$2:B$200"), MATCH(AA9, INDIRECT("'" &amp; E$4 &amp; " Equipment'!C$2:C$200"), 0)), "")</f>
        <v/>
      </c>
      <c r="AA9" s="256"/>
      <c r="AB9" s="256"/>
      <c r="AC9" s="256"/>
      <c r="AD9" s="256"/>
      <c r="AE9" s="257" t="str">
        <f ca="1">IFERROR(INDEX(INDIRECT("'" &amp; E$4 &amp; " Equipment'!D$2:D$200"), MATCH(AA9, INDIRECT("'" &amp; E$4 &amp; " Equipment'!C$2:C$200"), 0)), "")</f>
        <v/>
      </c>
      <c r="AF9" s="257"/>
      <c r="AG9" s="258" t="str">
        <f ca="1">IFERROR(INDEX(INDIRECT("'" &amp; E$4 &amp; " Equipment'!E$2:E$200"), MATCH(AA9, INDIRECT("'" &amp; E$4 &amp; " Equipment'!C$2:C$200"), 0)), "")</f>
        <v/>
      </c>
      <c r="AH9" s="259"/>
      <c r="AI9" s="260" t="str">
        <f ca="1">IFERROR(INDEX(INDIRECT("'" &amp; E$4 &amp; " Equipment'!F$2:F$200"), MATCH(AA9, INDIRECT("'" &amp; E$4 &amp; " Equipment'!C$2:C$200"), 0)), "")</f>
        <v/>
      </c>
      <c r="AJ9" s="261"/>
      <c r="AK9" s="261"/>
      <c r="AL9" s="261"/>
      <c r="AM9" s="261"/>
      <c r="AN9" s="261"/>
      <c r="AO9" s="262"/>
      <c r="AP9" s="263" t="str">
        <f ca="1">IFERROR(INDEX(INDIRECT("'" &amp; E$4 &amp; " Equipment'!G$2:G$200"), MATCH(AA9, INDIRECT("'" &amp; E$4 &amp; " Equipment'!C$2:C$200"), 0)), "")</f>
        <v/>
      </c>
      <c r="AQ9" s="264"/>
      <c r="AR9" s="264"/>
      <c r="AS9" s="265"/>
      <c r="BJ9" s="182" t="s">
        <v>821</v>
      </c>
    </row>
    <row r="10" spans="1:62" ht="21.75" customHeight="1" thickBot="1" x14ac:dyDescent="0.3">
      <c r="C10" s="355"/>
      <c r="D10" s="355"/>
      <c r="E10" s="355"/>
      <c r="G10" s="30"/>
      <c r="H10" s="30"/>
      <c r="I10" s="30"/>
      <c r="M10" s="300" t="s">
        <v>392</v>
      </c>
      <c r="N10" s="301"/>
      <c r="O10" s="196"/>
      <c r="P10" s="196"/>
      <c r="Q10" s="194"/>
      <c r="R10" s="312"/>
      <c r="S10" s="312"/>
      <c r="T10" s="312"/>
      <c r="U10" s="312"/>
      <c r="V10" s="312"/>
      <c r="W10" s="313"/>
      <c r="X10" s="28"/>
      <c r="Y10" s="72" t="str">
        <f t="shared" ref="Y10:Y15" ca="1" si="0">IFERROR(INDEX(INDIRECT("'" &amp; E$4 &amp; " Equipment'!A$2:A$200"), MATCH(AA10, INDIRECT("'" &amp; E$4 &amp; " Equipment'!C$2:C$200"), 0)), "")</f>
        <v/>
      </c>
      <c r="Z10" s="73" t="str">
        <f t="shared" ref="Z10:Z15" ca="1" si="1">IFERROR(INDEX(INDIRECT("'" &amp; E$4 &amp; " Equipment'!B$2:B$200"), MATCH(AA10, INDIRECT("'" &amp; E$4 &amp; " Equipment'!C$2:C$200"), 0)), "")</f>
        <v/>
      </c>
      <c r="AA10" s="256"/>
      <c r="AB10" s="256"/>
      <c r="AC10" s="256"/>
      <c r="AD10" s="256"/>
      <c r="AE10" s="257" t="str">
        <f t="shared" ref="AE10:AE15" ca="1" si="2">IFERROR(INDEX(INDIRECT("'" &amp; E$4 &amp; " Equipment'!D$2:D$200"), MATCH(AA10, INDIRECT("'" &amp; E$4 &amp; " Equipment'!C$2:C$200"), 0)), "")</f>
        <v/>
      </c>
      <c r="AF10" s="257"/>
      <c r="AG10" s="258" t="str">
        <f t="shared" ref="AG10:AG15" ca="1" si="3">IFERROR(INDEX(INDIRECT("'" &amp; E$4 &amp; " Equipment'!E$2:E$200"), MATCH(AA10, INDIRECT("'" &amp; E$4 &amp; " Equipment'!C$2:C$200"), 0)), "")</f>
        <v/>
      </c>
      <c r="AH10" s="259"/>
      <c r="AI10" s="260" t="str">
        <f t="shared" ref="AI10:AI15" ca="1" si="4">IFERROR(INDEX(INDIRECT("'" &amp; E$4 &amp; " Equipment'!F$2:F$200"), MATCH(AA10, INDIRECT("'" &amp; E$4 &amp; " Equipment'!C$2:C$200"), 0)), "")</f>
        <v/>
      </c>
      <c r="AJ10" s="261"/>
      <c r="AK10" s="261"/>
      <c r="AL10" s="261"/>
      <c r="AM10" s="261"/>
      <c r="AN10" s="261"/>
      <c r="AO10" s="262"/>
      <c r="AP10" s="263" t="str">
        <f t="shared" ref="AP10:AP15" ca="1" si="5">IFERROR(INDEX(INDIRECT("'" &amp; E$4 &amp; " Equipment'!G$2:G$200"), MATCH(AA10, INDIRECT("'" &amp; E$4 &amp; " Equipment'!C$2:C$200"), 0)), "")</f>
        <v/>
      </c>
      <c r="AQ10" s="264"/>
      <c r="AR10" s="264"/>
      <c r="AS10" s="265"/>
      <c r="BJ10" s="182" t="s">
        <v>822</v>
      </c>
    </row>
    <row r="11" spans="1:62" ht="21.75" customHeight="1" x14ac:dyDescent="0.25">
      <c r="C11" s="350" t="s">
        <v>734</v>
      </c>
      <c r="D11" s="351"/>
      <c r="E11" s="305">
        <f ca="1">IFERROR(SUM(A:A),0)</f>
        <v>0</v>
      </c>
      <c r="F11" s="305"/>
      <c r="G11" s="305"/>
      <c r="H11" s="305"/>
      <c r="I11" s="305"/>
      <c r="J11" s="306"/>
      <c r="M11" s="300" t="s">
        <v>393</v>
      </c>
      <c r="N11" s="301"/>
      <c r="O11" s="196"/>
      <c r="P11" s="196"/>
      <c r="Q11" s="197"/>
      <c r="R11" s="312"/>
      <c r="S11" s="312"/>
      <c r="T11" s="312"/>
      <c r="U11" s="312"/>
      <c r="V11" s="312"/>
      <c r="W11" s="313"/>
      <c r="X11" s="28"/>
      <c r="Y11" s="72" t="str">
        <f t="shared" ca="1" si="0"/>
        <v/>
      </c>
      <c r="Z11" s="73" t="str">
        <f t="shared" ca="1" si="1"/>
        <v/>
      </c>
      <c r="AA11" s="256"/>
      <c r="AB11" s="256"/>
      <c r="AC11" s="256"/>
      <c r="AD11" s="256"/>
      <c r="AE11" s="257" t="str">
        <f t="shared" ca="1" si="2"/>
        <v/>
      </c>
      <c r="AF11" s="257"/>
      <c r="AG11" s="258" t="str">
        <f t="shared" ca="1" si="3"/>
        <v/>
      </c>
      <c r="AH11" s="259"/>
      <c r="AI11" s="260" t="str">
        <f t="shared" ca="1" si="4"/>
        <v/>
      </c>
      <c r="AJ11" s="261"/>
      <c r="AK11" s="261"/>
      <c r="AL11" s="261"/>
      <c r="AM11" s="261"/>
      <c r="AN11" s="261"/>
      <c r="AO11" s="262"/>
      <c r="AP11" s="263" t="str">
        <f t="shared" ca="1" si="5"/>
        <v/>
      </c>
      <c r="AQ11" s="264"/>
      <c r="AR11" s="264"/>
      <c r="AS11" s="265"/>
    </row>
    <row r="12" spans="1:62" ht="21.75" customHeight="1" thickBot="1" x14ac:dyDescent="0.3">
      <c r="C12" s="352" t="s">
        <v>735</v>
      </c>
      <c r="D12" s="353"/>
      <c r="E12" s="307">
        <f>(COUNT(O9:O20)*100)+700</f>
        <v>700</v>
      </c>
      <c r="F12" s="307"/>
      <c r="G12" s="307"/>
      <c r="H12" s="307"/>
      <c r="I12" s="307"/>
      <c r="J12" s="308"/>
      <c r="M12" s="300" t="s">
        <v>394</v>
      </c>
      <c r="N12" s="301"/>
      <c r="O12" s="196"/>
      <c r="P12" s="196"/>
      <c r="Q12" s="197"/>
      <c r="R12" s="312"/>
      <c r="S12" s="312"/>
      <c r="T12" s="312"/>
      <c r="U12" s="312"/>
      <c r="V12" s="312"/>
      <c r="W12" s="313"/>
      <c r="X12" s="28"/>
      <c r="Y12" s="72" t="str">
        <f t="shared" ca="1" si="0"/>
        <v/>
      </c>
      <c r="Z12" s="73" t="str">
        <f t="shared" ca="1" si="1"/>
        <v/>
      </c>
      <c r="AA12" s="256"/>
      <c r="AB12" s="256"/>
      <c r="AC12" s="256"/>
      <c r="AD12" s="256"/>
      <c r="AE12" s="257" t="str">
        <f t="shared" ca="1" si="2"/>
        <v/>
      </c>
      <c r="AF12" s="257"/>
      <c r="AG12" s="258" t="str">
        <f t="shared" ca="1" si="3"/>
        <v/>
      </c>
      <c r="AH12" s="259"/>
      <c r="AI12" s="260" t="str">
        <f t="shared" ca="1" si="4"/>
        <v/>
      </c>
      <c r="AJ12" s="261"/>
      <c r="AK12" s="261"/>
      <c r="AL12" s="261"/>
      <c r="AM12" s="261"/>
      <c r="AN12" s="261"/>
      <c r="AO12" s="262"/>
      <c r="AP12" s="263" t="str">
        <f t="shared" ca="1" si="5"/>
        <v/>
      </c>
      <c r="AQ12" s="264"/>
      <c r="AR12" s="264"/>
      <c r="AS12" s="265"/>
    </row>
    <row r="13" spans="1:62" ht="21.75" customHeight="1" thickBot="1" x14ac:dyDescent="0.3">
      <c r="M13" s="300" t="s">
        <v>395</v>
      </c>
      <c r="N13" s="301"/>
      <c r="O13" s="196"/>
      <c r="P13" s="196"/>
      <c r="Q13" s="197"/>
      <c r="R13" s="312"/>
      <c r="S13" s="312"/>
      <c r="T13" s="312"/>
      <c r="U13" s="312"/>
      <c r="V13" s="312"/>
      <c r="W13" s="313"/>
      <c r="X13" s="28"/>
      <c r="Y13" s="72" t="str">
        <f t="shared" ca="1" si="0"/>
        <v/>
      </c>
      <c r="Z13" s="73" t="str">
        <f t="shared" ca="1" si="1"/>
        <v/>
      </c>
      <c r="AA13" s="256"/>
      <c r="AB13" s="256"/>
      <c r="AC13" s="256"/>
      <c r="AD13" s="256"/>
      <c r="AE13" s="257" t="str">
        <f t="shared" ca="1" si="2"/>
        <v/>
      </c>
      <c r="AF13" s="257"/>
      <c r="AG13" s="258" t="str">
        <f t="shared" ca="1" si="3"/>
        <v/>
      </c>
      <c r="AH13" s="259"/>
      <c r="AI13" s="260" t="str">
        <f t="shared" ca="1" si="4"/>
        <v/>
      </c>
      <c r="AJ13" s="261"/>
      <c r="AK13" s="261"/>
      <c r="AL13" s="261"/>
      <c r="AM13" s="261"/>
      <c r="AN13" s="261"/>
      <c r="AO13" s="262"/>
      <c r="AP13" s="263" t="str">
        <f t="shared" ca="1" si="5"/>
        <v/>
      </c>
      <c r="AQ13" s="264"/>
      <c r="AR13" s="264"/>
      <c r="AS13" s="265"/>
    </row>
    <row r="14" spans="1:62" ht="21.75" customHeight="1" x14ac:dyDescent="0.25">
      <c r="C14" s="336" t="s">
        <v>874</v>
      </c>
      <c r="D14" s="337"/>
      <c r="E14" s="337"/>
      <c r="F14" s="337"/>
      <c r="G14" s="337"/>
      <c r="H14" s="337"/>
      <c r="I14" s="337"/>
      <c r="J14" s="338"/>
      <c r="K14" s="24"/>
      <c r="M14" s="300" t="s">
        <v>396</v>
      </c>
      <c r="N14" s="301"/>
      <c r="O14" s="196"/>
      <c r="P14" s="196"/>
      <c r="Q14" s="197"/>
      <c r="R14" s="312"/>
      <c r="S14" s="312"/>
      <c r="T14" s="312"/>
      <c r="U14" s="312"/>
      <c r="V14" s="312"/>
      <c r="W14" s="313"/>
      <c r="X14" s="28"/>
      <c r="Y14" s="72" t="str">
        <f t="shared" ca="1" si="0"/>
        <v/>
      </c>
      <c r="Z14" s="73" t="str">
        <f t="shared" ca="1" si="1"/>
        <v/>
      </c>
      <c r="AA14" s="256"/>
      <c r="AB14" s="256"/>
      <c r="AC14" s="256"/>
      <c r="AD14" s="256"/>
      <c r="AE14" s="257" t="str">
        <f t="shared" ca="1" si="2"/>
        <v/>
      </c>
      <c r="AF14" s="257"/>
      <c r="AG14" s="258" t="str">
        <f t="shared" ca="1" si="3"/>
        <v/>
      </c>
      <c r="AH14" s="259"/>
      <c r="AI14" s="260" t="str">
        <f t="shared" ca="1" si="4"/>
        <v/>
      </c>
      <c r="AJ14" s="261"/>
      <c r="AK14" s="261"/>
      <c r="AL14" s="261"/>
      <c r="AM14" s="261"/>
      <c r="AN14" s="261"/>
      <c r="AO14" s="262"/>
      <c r="AP14" s="263" t="str">
        <f t="shared" ca="1" si="5"/>
        <v/>
      </c>
      <c r="AQ14" s="264"/>
      <c r="AR14" s="264"/>
      <c r="AS14" s="265"/>
    </row>
    <row r="15" spans="1:62" ht="21.75" customHeight="1" thickBot="1" x14ac:dyDescent="0.3">
      <c r="C15" s="339"/>
      <c r="D15" s="340"/>
      <c r="E15" s="340"/>
      <c r="F15" s="340"/>
      <c r="G15" s="340"/>
      <c r="H15" s="340"/>
      <c r="I15" s="340"/>
      <c r="J15" s="341"/>
      <c r="K15" s="24"/>
      <c r="M15" s="300" t="s">
        <v>397</v>
      </c>
      <c r="N15" s="301"/>
      <c r="O15" s="196"/>
      <c r="P15" s="196"/>
      <c r="Q15" s="197"/>
      <c r="R15" s="312"/>
      <c r="S15" s="312"/>
      <c r="T15" s="312"/>
      <c r="U15" s="312"/>
      <c r="V15" s="312"/>
      <c r="W15" s="313"/>
      <c r="X15" s="28"/>
      <c r="Y15" s="74" t="str">
        <f t="shared" ca="1" si="0"/>
        <v/>
      </c>
      <c r="Z15" s="75" t="str">
        <f t="shared" ca="1" si="1"/>
        <v/>
      </c>
      <c r="AA15" s="246"/>
      <c r="AB15" s="246"/>
      <c r="AC15" s="246"/>
      <c r="AD15" s="246"/>
      <c r="AE15" s="247" t="str">
        <f t="shared" ca="1" si="2"/>
        <v/>
      </c>
      <c r="AF15" s="247"/>
      <c r="AG15" s="248" t="str">
        <f t="shared" ca="1" si="3"/>
        <v/>
      </c>
      <c r="AH15" s="249"/>
      <c r="AI15" s="250" t="str">
        <f t="shared" ca="1" si="4"/>
        <v/>
      </c>
      <c r="AJ15" s="251"/>
      <c r="AK15" s="251"/>
      <c r="AL15" s="251"/>
      <c r="AM15" s="251"/>
      <c r="AN15" s="251"/>
      <c r="AO15" s="252"/>
      <c r="AP15" s="253" t="str">
        <f t="shared" ca="1" si="5"/>
        <v/>
      </c>
      <c r="AQ15" s="254"/>
      <c r="AR15" s="254"/>
      <c r="AS15" s="255"/>
    </row>
    <row r="16" spans="1:62" ht="21.75" customHeight="1" x14ac:dyDescent="0.25">
      <c r="C16" s="339"/>
      <c r="D16" s="340"/>
      <c r="E16" s="340"/>
      <c r="F16" s="340"/>
      <c r="G16" s="340"/>
      <c r="H16" s="340"/>
      <c r="I16" s="340"/>
      <c r="J16" s="341"/>
      <c r="K16" s="24"/>
      <c r="M16" s="300" t="s">
        <v>398</v>
      </c>
      <c r="N16" s="301"/>
      <c r="O16" s="196"/>
      <c r="P16" s="196"/>
      <c r="Q16" s="197"/>
      <c r="R16" s="312"/>
      <c r="S16" s="312"/>
      <c r="T16" s="312"/>
      <c r="U16" s="312"/>
      <c r="V16" s="312"/>
      <c r="W16" s="313"/>
      <c r="X16" s="28"/>
      <c r="Y16" s="60" t="s">
        <v>15</v>
      </c>
      <c r="Z16" s="59"/>
      <c r="AA16" s="59"/>
      <c r="AB16" s="59"/>
      <c r="AC16" s="59"/>
      <c r="AD16" s="59"/>
      <c r="AE16" s="59"/>
      <c r="AF16" s="59"/>
      <c r="AG16" s="59"/>
      <c r="AH16" s="59"/>
      <c r="AI16" s="59"/>
      <c r="AJ16" s="59"/>
      <c r="AK16" s="59"/>
      <c r="AL16" s="59"/>
      <c r="AM16" s="59"/>
      <c r="AN16" s="59"/>
      <c r="AO16" s="59"/>
      <c r="AP16" s="59"/>
      <c r="AQ16" s="61"/>
      <c r="AR16" s="61"/>
      <c r="AS16" s="62"/>
    </row>
    <row r="17" spans="1:45" ht="21.75" customHeight="1" x14ac:dyDescent="0.25">
      <c r="C17" s="339"/>
      <c r="D17" s="340"/>
      <c r="E17" s="340"/>
      <c r="F17" s="340"/>
      <c r="G17" s="340"/>
      <c r="H17" s="340"/>
      <c r="I17" s="340"/>
      <c r="J17" s="341"/>
      <c r="K17" s="24"/>
      <c r="M17" s="300" t="s">
        <v>399</v>
      </c>
      <c r="N17" s="301"/>
      <c r="O17" s="196"/>
      <c r="P17" s="196"/>
      <c r="Q17" s="197"/>
      <c r="R17" s="312"/>
      <c r="S17" s="312"/>
      <c r="T17" s="312"/>
      <c r="U17" s="312"/>
      <c r="V17" s="312"/>
      <c r="W17" s="313"/>
      <c r="X17" s="28"/>
      <c r="Y17" s="221" t="str">
        <f ca="1">IFERROR(INDEX(INDIRECT("'" &amp; E$4 &amp; " Troops'!J$2:J$200"), MATCH(AA2, INDIRECT("'" &amp; E$4 &amp; " Troops'!C$2:C$200"), 0)), "")</f>
        <v/>
      </c>
      <c r="Z17" s="222"/>
      <c r="AA17" s="222"/>
      <c r="AB17" s="222"/>
      <c r="AC17" s="222"/>
      <c r="AD17" s="222"/>
      <c r="AE17" s="222"/>
      <c r="AF17" s="222"/>
      <c r="AG17" s="222"/>
      <c r="AH17" s="222"/>
      <c r="AI17" s="222"/>
      <c r="AJ17" s="222"/>
      <c r="AK17" s="222"/>
      <c r="AL17" s="222"/>
      <c r="AM17" s="222"/>
      <c r="AN17" s="222"/>
      <c r="AO17" s="222"/>
      <c r="AP17" s="222"/>
      <c r="AQ17" s="222"/>
      <c r="AR17" s="222"/>
      <c r="AS17" s="223"/>
    </row>
    <row r="18" spans="1:45" ht="21.75" customHeight="1" x14ac:dyDescent="0.25">
      <c r="C18" s="339"/>
      <c r="D18" s="340"/>
      <c r="E18" s="340"/>
      <c r="F18" s="340"/>
      <c r="G18" s="340"/>
      <c r="H18" s="340"/>
      <c r="I18" s="340"/>
      <c r="J18" s="341"/>
      <c r="K18" s="24"/>
      <c r="M18" s="300" t="s">
        <v>400</v>
      </c>
      <c r="N18" s="301"/>
      <c r="O18" s="196"/>
      <c r="P18" s="196"/>
      <c r="Q18" s="197"/>
      <c r="R18" s="312"/>
      <c r="S18" s="312"/>
      <c r="T18" s="312"/>
      <c r="U18" s="312"/>
      <c r="V18" s="312"/>
      <c r="W18" s="313"/>
      <c r="X18" s="28"/>
      <c r="Y18" s="221"/>
      <c r="Z18" s="222"/>
      <c r="AA18" s="222"/>
      <c r="AB18" s="222"/>
      <c r="AC18" s="222"/>
      <c r="AD18" s="222"/>
      <c r="AE18" s="222"/>
      <c r="AF18" s="222"/>
      <c r="AG18" s="222"/>
      <c r="AH18" s="222"/>
      <c r="AI18" s="222"/>
      <c r="AJ18" s="222"/>
      <c r="AK18" s="222"/>
      <c r="AL18" s="222"/>
      <c r="AM18" s="222"/>
      <c r="AN18" s="222"/>
      <c r="AO18" s="222"/>
      <c r="AP18" s="222"/>
      <c r="AQ18" s="222"/>
      <c r="AR18" s="222"/>
      <c r="AS18" s="223"/>
    </row>
    <row r="19" spans="1:45" ht="21.75" customHeight="1" x14ac:dyDescent="0.25">
      <c r="C19" s="339"/>
      <c r="D19" s="340"/>
      <c r="E19" s="340"/>
      <c r="F19" s="340"/>
      <c r="G19" s="340"/>
      <c r="H19" s="340"/>
      <c r="I19" s="340"/>
      <c r="J19" s="341"/>
      <c r="K19" s="24"/>
      <c r="M19" s="300" t="s">
        <v>401</v>
      </c>
      <c r="N19" s="301"/>
      <c r="O19" s="196"/>
      <c r="P19" s="196"/>
      <c r="Q19" s="197"/>
      <c r="R19" s="312"/>
      <c r="S19" s="312"/>
      <c r="T19" s="312"/>
      <c r="U19" s="312"/>
      <c r="V19" s="312"/>
      <c r="W19" s="313"/>
      <c r="X19" s="28"/>
      <c r="Y19" s="221"/>
      <c r="Z19" s="222"/>
      <c r="AA19" s="222"/>
      <c r="AB19" s="222"/>
      <c r="AC19" s="222"/>
      <c r="AD19" s="222"/>
      <c r="AE19" s="222"/>
      <c r="AF19" s="222"/>
      <c r="AG19" s="222"/>
      <c r="AH19" s="222"/>
      <c r="AI19" s="222"/>
      <c r="AJ19" s="222"/>
      <c r="AK19" s="222"/>
      <c r="AL19" s="222"/>
      <c r="AM19" s="222"/>
      <c r="AN19" s="222"/>
      <c r="AO19" s="222"/>
      <c r="AP19" s="222"/>
      <c r="AQ19" s="222"/>
      <c r="AR19" s="222"/>
      <c r="AS19" s="223"/>
    </row>
    <row r="20" spans="1:45" ht="21.75" customHeight="1" x14ac:dyDescent="0.25">
      <c r="C20" s="339"/>
      <c r="D20" s="340"/>
      <c r="E20" s="340"/>
      <c r="F20" s="340"/>
      <c r="G20" s="340"/>
      <c r="H20" s="340"/>
      <c r="I20" s="340"/>
      <c r="J20" s="341"/>
      <c r="K20" s="24"/>
      <c r="M20" s="348" t="s">
        <v>402</v>
      </c>
      <c r="N20" s="349"/>
      <c r="O20" s="198"/>
      <c r="P20" s="198"/>
      <c r="Q20" s="199"/>
      <c r="R20" s="345"/>
      <c r="S20" s="345"/>
      <c r="T20" s="345"/>
      <c r="U20" s="345"/>
      <c r="V20" s="345"/>
      <c r="W20" s="346"/>
      <c r="X20" s="28"/>
      <c r="Y20" s="221"/>
      <c r="Z20" s="222"/>
      <c r="AA20" s="222"/>
      <c r="AB20" s="222"/>
      <c r="AC20" s="222"/>
      <c r="AD20" s="222"/>
      <c r="AE20" s="222"/>
      <c r="AF20" s="222"/>
      <c r="AG20" s="222"/>
      <c r="AH20" s="222"/>
      <c r="AI20" s="222"/>
      <c r="AJ20" s="222"/>
      <c r="AK20" s="222"/>
      <c r="AL20" s="222"/>
      <c r="AM20" s="222"/>
      <c r="AN20" s="222"/>
      <c r="AO20" s="222"/>
      <c r="AP20" s="222"/>
      <c r="AQ20" s="222"/>
      <c r="AR20" s="222"/>
      <c r="AS20" s="223"/>
    </row>
    <row r="21" spans="1:45" ht="21.75" customHeight="1" thickBot="1" x14ac:dyDescent="0.25">
      <c r="C21" s="339"/>
      <c r="D21" s="340"/>
      <c r="E21" s="340"/>
      <c r="F21" s="340"/>
      <c r="G21" s="340"/>
      <c r="H21" s="340"/>
      <c r="I21" s="340"/>
      <c r="J21" s="341"/>
      <c r="K21" s="24"/>
      <c r="R21" s="347"/>
      <c r="S21" s="347"/>
      <c r="T21" s="347"/>
      <c r="U21" s="347"/>
      <c r="V21" s="347"/>
      <c r="W21" s="347"/>
      <c r="X21" s="28"/>
      <c r="Y21" s="224"/>
      <c r="Z21" s="225"/>
      <c r="AA21" s="225"/>
      <c r="AB21" s="225"/>
      <c r="AC21" s="225"/>
      <c r="AD21" s="225"/>
      <c r="AE21" s="225"/>
      <c r="AF21" s="225"/>
      <c r="AG21" s="225"/>
      <c r="AH21" s="225"/>
      <c r="AI21" s="225"/>
      <c r="AJ21" s="225"/>
      <c r="AK21" s="225"/>
      <c r="AL21" s="225"/>
      <c r="AM21" s="225"/>
      <c r="AN21" s="225"/>
      <c r="AO21" s="225"/>
      <c r="AP21" s="225"/>
      <c r="AQ21" s="225"/>
      <c r="AR21" s="225"/>
      <c r="AS21" s="226"/>
    </row>
    <row r="22" spans="1:45" ht="21.75" customHeight="1" x14ac:dyDescent="0.2">
      <c r="C22" s="339"/>
      <c r="D22" s="340"/>
      <c r="E22" s="340"/>
      <c r="F22" s="340"/>
      <c r="G22" s="340"/>
      <c r="H22" s="340"/>
      <c r="I22" s="340"/>
      <c r="J22" s="341"/>
      <c r="K22" s="24"/>
      <c r="L22" s="29"/>
      <c r="M22" s="299" t="s">
        <v>750</v>
      </c>
      <c r="N22" s="299"/>
      <c r="O22" s="38">
        <f ca="1">COUNT(A26:A56)</f>
        <v>1</v>
      </c>
      <c r="P22" s="39" t="s">
        <v>751</v>
      </c>
      <c r="Q22" s="39">
        <v>6</v>
      </c>
      <c r="R22" s="40"/>
      <c r="S22" s="38">
        <f ca="1">COUNT(A:A)</f>
        <v>3</v>
      </c>
      <c r="T22" s="39" t="s">
        <v>751</v>
      </c>
      <c r="U22" s="39">
        <f>COUNT(O9:O20)+10</f>
        <v>10</v>
      </c>
      <c r="V22" s="25"/>
      <c r="W22" s="28"/>
      <c r="X22" s="28"/>
      <c r="Y22" s="63" t="s">
        <v>16</v>
      </c>
      <c r="Z22" s="64"/>
      <c r="AA22" s="64"/>
      <c r="AB22" s="64"/>
      <c r="AC22" s="65"/>
      <c r="AD22" s="66"/>
      <c r="AE22" s="64"/>
      <c r="AF22" s="64"/>
      <c r="AG22" s="64"/>
      <c r="AH22" s="65"/>
      <c r="AI22" s="63" t="s">
        <v>17</v>
      </c>
      <c r="AJ22" s="67"/>
      <c r="AK22" s="68"/>
      <c r="AL22" s="67"/>
      <c r="AM22" s="69"/>
      <c r="AN22" s="61"/>
      <c r="AO22" s="70"/>
      <c r="AP22" s="71"/>
      <c r="AQ22" s="61"/>
      <c r="AR22" s="61"/>
      <c r="AS22" s="62"/>
    </row>
    <row r="23" spans="1:45" ht="21.75" customHeight="1" thickBot="1" x14ac:dyDescent="0.25">
      <c r="C23" s="342"/>
      <c r="D23" s="343"/>
      <c r="E23" s="343"/>
      <c r="F23" s="343"/>
      <c r="G23" s="343"/>
      <c r="H23" s="343"/>
      <c r="I23" s="343"/>
      <c r="J23" s="344"/>
      <c r="K23" s="24"/>
      <c r="L23" s="27"/>
      <c r="M23" s="36"/>
      <c r="N23" s="37"/>
      <c r="O23" s="354" t="s">
        <v>752</v>
      </c>
      <c r="P23" s="354"/>
      <c r="Q23" s="354"/>
      <c r="R23" s="41"/>
      <c r="S23" s="354" t="s">
        <v>753</v>
      </c>
      <c r="T23" s="354"/>
      <c r="U23" s="354"/>
      <c r="V23" s="25"/>
      <c r="Y23" s="243"/>
      <c r="Z23" s="244"/>
      <c r="AA23" s="244"/>
      <c r="AB23" s="244"/>
      <c r="AC23" s="245"/>
      <c r="AD23" s="243"/>
      <c r="AE23" s="244"/>
      <c r="AF23" s="244"/>
      <c r="AG23" s="244"/>
      <c r="AH23" s="245"/>
      <c r="AI23" s="243"/>
      <c r="AJ23" s="244"/>
      <c r="AK23" s="244"/>
      <c r="AL23" s="244"/>
      <c r="AM23" s="245"/>
      <c r="AN23" s="244"/>
      <c r="AO23" s="244"/>
      <c r="AP23" s="244"/>
      <c r="AQ23" s="244"/>
      <c r="AR23" s="244"/>
      <c r="AS23" s="43"/>
    </row>
    <row r="24" spans="1:45" ht="21.75" customHeight="1" thickBot="1" x14ac:dyDescent="0.25">
      <c r="C24" s="24"/>
      <c r="D24" s="24"/>
      <c r="E24" s="24"/>
      <c r="F24" s="24"/>
      <c r="G24" s="24"/>
      <c r="H24" s="24"/>
      <c r="I24" s="24"/>
      <c r="J24" s="24"/>
      <c r="K24" s="24"/>
      <c r="N24" s="25"/>
      <c r="O24" s="26"/>
      <c r="P24" s="26"/>
      <c r="Q24" s="26"/>
      <c r="R24" s="26"/>
      <c r="Y24" s="243"/>
      <c r="Z24" s="244"/>
      <c r="AA24" s="244"/>
      <c r="AB24" s="244"/>
      <c r="AC24" s="245"/>
      <c r="AD24" s="243"/>
      <c r="AE24" s="244"/>
      <c r="AF24" s="244"/>
      <c r="AG24" s="244"/>
      <c r="AH24" s="245"/>
      <c r="AI24" s="243"/>
      <c r="AJ24" s="244"/>
      <c r="AK24" s="244"/>
      <c r="AL24" s="244"/>
      <c r="AM24" s="245"/>
      <c r="AN24" s="244"/>
      <c r="AO24" s="244"/>
      <c r="AP24" s="244"/>
      <c r="AQ24" s="244"/>
      <c r="AR24" s="244"/>
      <c r="AS24" s="43"/>
    </row>
    <row r="25" spans="1:45" ht="21.75" customHeight="1" thickBot="1" x14ac:dyDescent="0.25">
      <c r="N25" s="25"/>
      <c r="O25" s="26"/>
      <c r="P25" s="26"/>
      <c r="Q25" s="26"/>
      <c r="R25" s="26"/>
      <c r="U25" s="183"/>
      <c r="Y25" s="215"/>
      <c r="Z25" s="216"/>
      <c r="AA25" s="216"/>
      <c r="AB25" s="216"/>
      <c r="AC25" s="217"/>
      <c r="AD25" s="215"/>
      <c r="AE25" s="216"/>
      <c r="AF25" s="216"/>
      <c r="AG25" s="216"/>
      <c r="AH25" s="217"/>
      <c r="AI25" s="215"/>
      <c r="AJ25" s="216"/>
      <c r="AK25" s="216"/>
      <c r="AL25" s="216"/>
      <c r="AM25" s="217"/>
      <c r="AN25" s="216"/>
      <c r="AO25" s="216"/>
      <c r="AP25" s="216"/>
      <c r="AQ25" s="216"/>
      <c r="AR25" s="216"/>
      <c r="AS25" s="44"/>
    </row>
    <row r="26" spans="1:45" ht="21.75" customHeight="1" thickBot="1" x14ac:dyDescent="0.35">
      <c r="C26" s="266" t="s">
        <v>828</v>
      </c>
      <c r="D26" s="267"/>
      <c r="E26" s="268"/>
      <c r="F26" s="268"/>
      <c r="G26" s="268"/>
      <c r="H26" s="268"/>
      <c r="I26" s="268"/>
      <c r="J26" s="268"/>
      <c r="K26" s="268"/>
      <c r="L26" s="268"/>
      <c r="M26" s="268"/>
      <c r="N26" s="268"/>
      <c r="O26" s="268"/>
      <c r="P26" s="268"/>
      <c r="Q26" s="268"/>
      <c r="R26" s="268"/>
      <c r="S26" s="268"/>
      <c r="T26" s="268"/>
      <c r="U26" s="268"/>
      <c r="V26" s="268"/>
      <c r="W26" s="269"/>
      <c r="Y26" s="266" t="s">
        <v>828</v>
      </c>
      <c r="Z26" s="267"/>
      <c r="AA26" s="268"/>
      <c r="AB26" s="268"/>
      <c r="AC26" s="268"/>
      <c r="AD26" s="268"/>
      <c r="AE26" s="268"/>
      <c r="AF26" s="268"/>
      <c r="AG26" s="268"/>
      <c r="AH26" s="268"/>
      <c r="AI26" s="268"/>
      <c r="AJ26" s="268"/>
      <c r="AK26" s="268"/>
      <c r="AL26" s="268"/>
      <c r="AM26" s="268"/>
      <c r="AN26" s="268"/>
      <c r="AO26" s="268"/>
      <c r="AP26" s="268"/>
      <c r="AQ26" s="268"/>
      <c r="AR26" s="268"/>
      <c r="AS26" s="269"/>
    </row>
    <row r="27" spans="1:45" ht="21.75" customHeight="1" x14ac:dyDescent="0.3">
      <c r="A27" s="175"/>
      <c r="B27" s="175"/>
      <c r="C27" s="234" t="s">
        <v>4</v>
      </c>
      <c r="D27" s="235"/>
      <c r="E27" s="270"/>
      <c r="F27" s="271"/>
      <c r="G27" s="271"/>
      <c r="H27" s="271"/>
      <c r="I27" s="271"/>
      <c r="J27" s="271"/>
      <c r="K27" s="271"/>
      <c r="L27" s="271"/>
      <c r="M27" s="271"/>
      <c r="N27" s="271"/>
      <c r="O27" s="271"/>
      <c r="P27" s="271"/>
      <c r="Q27" s="271"/>
      <c r="R27" s="271"/>
      <c r="S27" s="271"/>
      <c r="T27" s="271"/>
      <c r="U27" s="271"/>
      <c r="V27" s="271"/>
      <c r="W27" s="272"/>
      <c r="Y27" s="234" t="s">
        <v>4</v>
      </c>
      <c r="Z27" s="235"/>
      <c r="AA27" s="270"/>
      <c r="AB27" s="271"/>
      <c r="AC27" s="271"/>
      <c r="AD27" s="271"/>
      <c r="AE27" s="271"/>
      <c r="AF27" s="271"/>
      <c r="AG27" s="271"/>
      <c r="AH27" s="271"/>
      <c r="AI27" s="271"/>
      <c r="AJ27" s="271"/>
      <c r="AK27" s="271"/>
      <c r="AL27" s="271"/>
      <c r="AM27" s="271"/>
      <c r="AN27" s="271"/>
      <c r="AO27" s="271"/>
      <c r="AP27" s="271"/>
      <c r="AQ27" s="271"/>
      <c r="AR27" s="271"/>
      <c r="AS27" s="271"/>
    </row>
    <row r="28" spans="1:45" ht="21.75" customHeight="1" x14ac:dyDescent="0.2">
      <c r="A28" s="176"/>
      <c r="B28" s="176"/>
      <c r="C28" s="239" t="s">
        <v>5</v>
      </c>
      <c r="D28" s="240"/>
      <c r="E28" s="241" t="str">
        <f ca="1">IFERROR(INDEX(INDIRECT("'" &amp; E$4 &amp; " Troops'!M$2:M$200"), MATCH(E27, INDIRECT("'" &amp; E$4 &amp; " Troops'!C$2:C$200"), 0)), "")</f>
        <v/>
      </c>
      <c r="F28" s="242"/>
      <c r="G28" s="242"/>
      <c r="H28" s="242"/>
      <c r="I28" s="242"/>
      <c r="J28" s="242"/>
      <c r="K28" s="242"/>
      <c r="L28" s="242"/>
      <c r="M28" s="242"/>
      <c r="N28" s="242"/>
      <c r="O28" s="242"/>
      <c r="P28" s="242"/>
      <c r="Q28" s="242"/>
      <c r="R28" s="242"/>
      <c r="S28" s="242"/>
      <c r="T28" s="242"/>
      <c r="U28" s="242"/>
      <c r="V28" s="242"/>
      <c r="W28" s="273"/>
      <c r="Y28" s="239" t="s">
        <v>5</v>
      </c>
      <c r="Z28" s="240"/>
      <c r="AA28" s="241" t="str">
        <f ca="1">IFERROR(INDEX(INDIRECT("'" &amp; E$4 &amp; " Troops'!M$2:M$200"), MATCH(AA27, INDIRECT("'" &amp; E$4 &amp; " Troops'!C$2:C$200"), 0)), "")</f>
        <v/>
      </c>
      <c r="AB28" s="242"/>
      <c r="AC28" s="242"/>
      <c r="AD28" s="242"/>
      <c r="AE28" s="242"/>
      <c r="AF28" s="242"/>
      <c r="AG28" s="242"/>
      <c r="AH28" s="242"/>
      <c r="AI28" s="242"/>
      <c r="AJ28" s="242"/>
      <c r="AK28" s="242"/>
      <c r="AL28" s="242"/>
      <c r="AM28" s="242"/>
      <c r="AN28" s="242"/>
      <c r="AO28" s="242"/>
      <c r="AP28" s="242"/>
      <c r="AQ28" s="242"/>
      <c r="AR28" s="242"/>
      <c r="AS28" s="242"/>
    </row>
    <row r="29" spans="1:45" ht="21.75" customHeight="1" thickBot="1" x14ac:dyDescent="0.25">
      <c r="A29" s="176"/>
      <c r="B29" s="176"/>
      <c r="C29" s="239" t="s">
        <v>6</v>
      </c>
      <c r="D29" s="240"/>
      <c r="E29" s="274" t="str">
        <f ca="1">IFERROR(INDEX(INDIRECT("'" &amp; E$4 &amp; " Troops'!K$2:K$200"), MATCH(E27, INDIRECT("'" &amp; E$4 &amp; " Troops'!C$2:C$200"), 0)), "")</f>
        <v/>
      </c>
      <c r="F29" s="275"/>
      <c r="G29" s="242"/>
      <c r="H29" s="275"/>
      <c r="I29" s="275"/>
      <c r="J29" s="242"/>
      <c r="K29" s="275"/>
      <c r="L29" s="275"/>
      <c r="M29" s="242"/>
      <c r="N29" s="275"/>
      <c r="O29" s="275"/>
      <c r="P29" s="242"/>
      <c r="Q29" s="275"/>
      <c r="R29" s="275"/>
      <c r="S29" s="275"/>
      <c r="T29" s="242"/>
      <c r="U29" s="242"/>
      <c r="V29" s="242"/>
      <c r="W29" s="273"/>
      <c r="Y29" s="239" t="s">
        <v>6</v>
      </c>
      <c r="Z29" s="240"/>
      <c r="AA29" s="274" t="str">
        <f ca="1">IFERROR(INDEX(INDIRECT("'" &amp; E$4 &amp; " Troops'!K$2:K$200"), MATCH(AA27, INDIRECT("'" &amp; E$4 &amp; " Troops'!C$2:C$200"), 0)), "")</f>
        <v/>
      </c>
      <c r="AB29" s="275"/>
      <c r="AC29" s="242"/>
      <c r="AD29" s="275"/>
      <c r="AE29" s="275"/>
      <c r="AF29" s="242"/>
      <c r="AG29" s="275"/>
      <c r="AH29" s="275"/>
      <c r="AI29" s="242"/>
      <c r="AJ29" s="275"/>
      <c r="AK29" s="275"/>
      <c r="AL29" s="242"/>
      <c r="AM29" s="275"/>
      <c r="AN29" s="275"/>
      <c r="AO29" s="275"/>
      <c r="AP29" s="242"/>
      <c r="AQ29" s="242"/>
      <c r="AR29" s="242"/>
      <c r="AS29" s="242"/>
    </row>
    <row r="30" spans="1:45" ht="21.75" customHeight="1" x14ac:dyDescent="0.2">
      <c r="C30" s="49"/>
      <c r="D30" s="54"/>
      <c r="E30" s="276" t="s">
        <v>7</v>
      </c>
      <c r="F30" s="277"/>
      <c r="G30" s="51"/>
      <c r="H30" s="278" t="s">
        <v>8</v>
      </c>
      <c r="I30" s="277"/>
      <c r="J30" s="51"/>
      <c r="K30" s="278" t="s">
        <v>9</v>
      </c>
      <c r="L30" s="277"/>
      <c r="M30" s="51"/>
      <c r="N30" s="278" t="s">
        <v>10</v>
      </c>
      <c r="O30" s="277"/>
      <c r="P30" s="51"/>
      <c r="Q30" s="278" t="s">
        <v>11</v>
      </c>
      <c r="R30" s="277"/>
      <c r="S30" s="56" t="s">
        <v>3</v>
      </c>
      <c r="T30" s="53"/>
      <c r="U30" s="50"/>
      <c r="V30" s="50"/>
      <c r="W30" s="54"/>
      <c r="Y30" s="49"/>
      <c r="Z30" s="54"/>
      <c r="AA30" s="276" t="s">
        <v>7</v>
      </c>
      <c r="AB30" s="277"/>
      <c r="AC30" s="51"/>
      <c r="AD30" s="278" t="s">
        <v>8</v>
      </c>
      <c r="AE30" s="277"/>
      <c r="AF30" s="51"/>
      <c r="AG30" s="278" t="s">
        <v>9</v>
      </c>
      <c r="AH30" s="277"/>
      <c r="AI30" s="51"/>
      <c r="AJ30" s="278" t="s">
        <v>10</v>
      </c>
      <c r="AK30" s="277"/>
      <c r="AL30" s="51"/>
      <c r="AM30" s="278" t="s">
        <v>11</v>
      </c>
      <c r="AN30" s="277"/>
      <c r="AO30" s="56" t="s">
        <v>3</v>
      </c>
      <c r="AP30" s="53"/>
      <c r="AQ30" s="50"/>
      <c r="AR30" s="50"/>
      <c r="AS30" s="54"/>
    </row>
    <row r="31" spans="1:45" ht="21.75" customHeight="1" thickBot="1" x14ac:dyDescent="0.25">
      <c r="C31" s="184"/>
      <c r="D31" s="185"/>
      <c r="E31" s="284" t="str">
        <f ca="1">IFERROR(INDEX(INDIRECT("'" &amp; E$4 &amp; " Troops'!D$2:D$200"), MATCH(E27, INDIRECT("'" &amp; E$4 &amp; " Troops'!C$2:C$200"), 0)), "")</f>
        <v/>
      </c>
      <c r="F31" s="285"/>
      <c r="G31" s="52"/>
      <c r="H31" s="286" t="str">
        <f ca="1">IFERROR(INDEX(INDIRECT("'" &amp; E$4 &amp; " Troops'!E$2:E$200"), MATCH(E27, INDIRECT("'" &amp; E$4 &amp; " Troops'!C$2:C$200"), 0)), "")</f>
        <v/>
      </c>
      <c r="I31" s="287"/>
      <c r="J31" s="52"/>
      <c r="K31" s="288" t="str">
        <f ca="1">IFERROR(INDEX(INDIRECT("'" &amp; E$4 &amp; " Troops'!F$2:F$200"), MATCH(E27, INDIRECT("'" &amp; E$4 &amp; " Troops'!C$2:C$200"), 0)), "")</f>
        <v/>
      </c>
      <c r="L31" s="285"/>
      <c r="M31" s="52"/>
      <c r="N31" s="288" t="str">
        <f ca="1">IFERROR(INDEX(INDIRECT("'" &amp; E$4 &amp; " Troops'!G$2:G$200"), MATCH(E27, INDIRECT("'" &amp; E$4 &amp; " Troops'!C$2:C$200"), 0)), "")</f>
        <v/>
      </c>
      <c r="O31" s="285"/>
      <c r="P31" s="52"/>
      <c r="Q31" s="288" t="str">
        <f ca="1">IFERROR(INDEX(INDIRECT("'" &amp; E$4 &amp; " Troops'!A$2:A$200"), MATCH(E27, INDIRECT("'" &amp; E$4 &amp; " Troops'!C$2:C$200"), 0)), "")</f>
        <v/>
      </c>
      <c r="R31" s="285"/>
      <c r="S31" s="48" t="str">
        <f ca="1">IFERROR(INDEX(INDIRECT("'" &amp; E$4 &amp; " Troops'!B$2:B$200"), MATCH(E27, INDIRECT("'" &amp; E$4 &amp; " Troops'!C$2:C$200"), 0)), "")</f>
        <v/>
      </c>
      <c r="T31" s="55"/>
      <c r="U31" s="50"/>
      <c r="V31" s="50"/>
      <c r="W31" s="54"/>
      <c r="Y31" s="184"/>
      <c r="Z31" s="185"/>
      <c r="AA31" s="284" t="str">
        <f ca="1">IFERROR(INDEX(INDIRECT("'" &amp; E$4 &amp; " Troops'!D$2:D$200"), MATCH(AA27, INDIRECT("'" &amp; E$4 &amp; " Troops'!C$2:C$200"), 0)), "")</f>
        <v/>
      </c>
      <c r="AB31" s="285"/>
      <c r="AC31" s="52"/>
      <c r="AD31" s="286" t="str">
        <f ca="1">IFERROR(INDEX(INDIRECT("'" &amp; E$4 &amp; " Troops'!E$2:E$200"), MATCH(AA27, INDIRECT("'" &amp; E$4 &amp; " Troops'!C$2:C$200"), 0)), "")</f>
        <v/>
      </c>
      <c r="AE31" s="287"/>
      <c r="AF31" s="52"/>
      <c r="AG31" s="288" t="str">
        <f ca="1">IFERROR(INDEX(INDIRECT("'" &amp; E$4 &amp; " Troops'!F$2:F$200"), MATCH(AA27, INDIRECT("'" &amp; E$4 &amp; " Troops'!C$2:C$200"), 0)), "")</f>
        <v/>
      </c>
      <c r="AH31" s="285"/>
      <c r="AI31" s="52"/>
      <c r="AJ31" s="288" t="str">
        <f ca="1">IFERROR(INDEX(INDIRECT("'" &amp; E$4 &amp; " Troops'!G$2:G$200"), MATCH(AA27, INDIRECT("'" &amp; E$4 &amp; " Troops'!C$2:C$200"), 0)), "")</f>
        <v/>
      </c>
      <c r="AK31" s="285"/>
      <c r="AL31" s="52"/>
      <c r="AM31" s="288" t="str">
        <f ca="1">IFERROR(INDEX(INDIRECT("'" &amp; E$4 &amp; " Troops'!A$2:A$200"), MATCH(AA27, INDIRECT("'" &amp; E$4 &amp; " Troops'!C$2:C$200"), 0)), "")</f>
        <v/>
      </c>
      <c r="AN31" s="285"/>
      <c r="AO31" s="48" t="str">
        <f ca="1">IFERROR(INDEX(INDIRECT("'" &amp; E$4 &amp; " Troops'!B$2:B$200"), MATCH(AA27, INDIRECT("'" &amp; E$4 &amp; " Troops'!C$2:C$200"), 0)), "")</f>
        <v/>
      </c>
      <c r="AP31" s="55"/>
      <c r="AQ31" s="50"/>
      <c r="AR31" s="50"/>
      <c r="AS31" s="54"/>
    </row>
    <row r="32" spans="1:45" ht="21.75" customHeight="1" thickBot="1" x14ac:dyDescent="0.25">
      <c r="A32" s="175">
        <f ca="1">SUM(C34:C40, Q31, Y34:Y40,AM31,AM6,Y9:Y15)</f>
        <v>0</v>
      </c>
      <c r="B32" s="175">
        <f ca="1">SUM(S31, D34:D40, Z34:Z40, AO31, AO6, Z9:Z15)</f>
        <v>0</v>
      </c>
      <c r="C32" s="227" t="s">
        <v>826</v>
      </c>
      <c r="D32" s="228"/>
      <c r="E32" s="228"/>
      <c r="F32" s="45"/>
      <c r="G32" s="169"/>
      <c r="H32" s="45"/>
      <c r="I32" s="169"/>
      <c r="J32" s="45"/>
      <c r="K32" s="45"/>
      <c r="L32" s="169"/>
      <c r="M32" s="45"/>
      <c r="N32" s="45"/>
      <c r="O32" s="169"/>
      <c r="P32" s="45"/>
      <c r="Q32" s="45"/>
      <c r="R32" s="45"/>
      <c r="S32" s="169"/>
      <c r="T32" s="45"/>
      <c r="U32" s="45"/>
      <c r="V32" s="45"/>
      <c r="W32" s="170"/>
      <c r="Y32" s="227" t="s">
        <v>826</v>
      </c>
      <c r="Z32" s="228"/>
      <c r="AA32" s="228"/>
      <c r="AB32" s="45"/>
      <c r="AC32" s="169"/>
      <c r="AD32" s="45"/>
      <c r="AE32" s="169"/>
      <c r="AF32" s="45"/>
      <c r="AG32" s="45"/>
      <c r="AH32" s="169"/>
      <c r="AI32" s="45"/>
      <c r="AJ32" s="45"/>
      <c r="AK32" s="169"/>
      <c r="AL32" s="45"/>
      <c r="AM32" s="45"/>
      <c r="AN32" s="45"/>
      <c r="AO32" s="169"/>
      <c r="AP32" s="45"/>
      <c r="AQ32" s="45"/>
      <c r="AR32" s="45"/>
      <c r="AS32" s="170"/>
    </row>
    <row r="33" spans="1:45" ht="21.75" customHeight="1" x14ac:dyDescent="0.2">
      <c r="A33" s="176"/>
      <c r="B33" s="176"/>
      <c r="C33" s="57" t="s">
        <v>12</v>
      </c>
      <c r="D33" s="58" t="s">
        <v>3</v>
      </c>
      <c r="E33" s="218" t="s">
        <v>870</v>
      </c>
      <c r="F33" s="218"/>
      <c r="G33" s="218"/>
      <c r="H33" s="218"/>
      <c r="I33" s="218" t="s">
        <v>5</v>
      </c>
      <c r="J33" s="218"/>
      <c r="K33" s="218" t="s">
        <v>13</v>
      </c>
      <c r="L33" s="218"/>
      <c r="M33" s="218" t="s">
        <v>14</v>
      </c>
      <c r="N33" s="218"/>
      <c r="O33" s="218"/>
      <c r="P33" s="218"/>
      <c r="Q33" s="218"/>
      <c r="R33" s="218"/>
      <c r="S33" s="218"/>
      <c r="T33" s="186"/>
      <c r="U33" s="187" t="s">
        <v>6</v>
      </c>
      <c r="V33" s="187"/>
      <c r="W33" s="188"/>
      <c r="Y33" s="57" t="s">
        <v>12</v>
      </c>
      <c r="Z33" s="58" t="s">
        <v>3</v>
      </c>
      <c r="AA33" s="218" t="s">
        <v>870</v>
      </c>
      <c r="AB33" s="218"/>
      <c r="AC33" s="218"/>
      <c r="AD33" s="218"/>
      <c r="AE33" s="218" t="s">
        <v>5</v>
      </c>
      <c r="AF33" s="218"/>
      <c r="AG33" s="218" t="s">
        <v>13</v>
      </c>
      <c r="AH33" s="218"/>
      <c r="AI33" s="218" t="s">
        <v>14</v>
      </c>
      <c r="AJ33" s="218"/>
      <c r="AK33" s="218"/>
      <c r="AL33" s="218"/>
      <c r="AM33" s="218"/>
      <c r="AN33" s="218"/>
      <c r="AO33" s="218"/>
      <c r="AP33" s="186"/>
      <c r="AQ33" s="187" t="s">
        <v>6</v>
      </c>
      <c r="AR33" s="187"/>
      <c r="AS33" s="188"/>
    </row>
    <row r="34" spans="1:45" ht="21.75" customHeight="1" x14ac:dyDescent="0.2">
      <c r="A34" s="178"/>
      <c r="B34" s="178"/>
      <c r="C34" s="72" t="str">
        <f t="shared" ref="C34:C40" ca="1" si="6">IFERROR(INDEX(INDIRECT("'" &amp; E$4 &amp; " Equipment'!A$2:A$200"), MATCH(E34, INDIRECT("'" &amp; E$4 &amp; " Equipment'!C$2:C$200"), 0)), "")</f>
        <v/>
      </c>
      <c r="D34" s="73" t="str">
        <f t="shared" ref="D34:D40" ca="1" si="7">IFERROR(INDEX(INDIRECT("'" &amp; E$4 &amp; " Equipment'!B$2:B$200"), MATCH(E34, INDIRECT("'" &amp; E$4 &amp; " Equipment'!C$2:C$200"), 0)), "")</f>
        <v/>
      </c>
      <c r="E34" s="256"/>
      <c r="F34" s="256"/>
      <c r="G34" s="256"/>
      <c r="H34" s="256"/>
      <c r="I34" s="257" t="str">
        <f t="shared" ref="I34:I40" ca="1" si="8">IFERROR(INDEX(INDIRECT("'" &amp; E$4 &amp; " Equipment'!D$2:D$200"), MATCH(E34, INDIRECT("'" &amp; E$4 &amp; " Equipment'!C$2:C$200"), 0)), "")</f>
        <v/>
      </c>
      <c r="J34" s="257"/>
      <c r="K34" s="258" t="str">
        <f t="shared" ref="K34:K40" ca="1" si="9">IFERROR(INDEX(INDIRECT("'" &amp; E$4 &amp; " Equipment'!E$2:E$200"), MATCH(E34, INDIRECT("'" &amp; E$4 &amp; " Equipment'!C$2:C$200"), 0)), "")</f>
        <v/>
      </c>
      <c r="L34" s="259"/>
      <c r="M34" s="260" t="str">
        <f t="shared" ref="M34:M40" ca="1" si="10">IFERROR(INDEX(INDIRECT("'" &amp; E$4 &amp; " Equipment'!F$2:F$200"), MATCH(E34, INDIRECT("'" &amp; E$4 &amp; " Equipment'!C$2:C$200"), 0)), "")</f>
        <v/>
      </c>
      <c r="N34" s="261"/>
      <c r="O34" s="261"/>
      <c r="P34" s="261"/>
      <c r="Q34" s="261"/>
      <c r="R34" s="261"/>
      <c r="S34" s="262"/>
      <c r="T34" s="263" t="str">
        <f t="shared" ref="T34:T40" ca="1" si="11">IFERROR(INDEX(INDIRECT("'" &amp; E$4 &amp; " Equipment'!G$2:G$200"), MATCH(E34, INDIRECT("'" &amp; E$4 &amp; " Equipment'!C$2:C$200"), 0)), "")</f>
        <v/>
      </c>
      <c r="U34" s="264"/>
      <c r="V34" s="264"/>
      <c r="W34" s="265"/>
      <c r="Y34" s="72" t="str">
        <f ca="1">IFERROR(INDEX(INDIRECT("'" &amp;E$4 &amp; " Equipment'!A$2:A$200"), MATCH(AA34, INDIRECT("'" &amp;E$4 &amp; " Equipment'!C$2:C$200"), 0)), "")</f>
        <v/>
      </c>
      <c r="Z34" s="73" t="str">
        <f ca="1">IFERROR(INDEX(INDIRECT("'" &amp;E$4 &amp; " Equipment'!B$2:B$200"), MATCH(AA34, INDIRECT("'" &amp;E$4 &amp; " Equipment'!C$2:C$200"), 0)), "")</f>
        <v/>
      </c>
      <c r="AA34" s="256"/>
      <c r="AB34" s="256"/>
      <c r="AC34" s="256"/>
      <c r="AD34" s="256"/>
      <c r="AE34" s="257" t="str">
        <f ca="1">IFERROR(INDEX(INDIRECT("'" &amp;E$4 &amp; " Equipment'!D$2:D$200"), MATCH(AA34, INDIRECT("'" &amp;E$4 &amp; " Equipment'!C$2:C$200"), 0)), "")</f>
        <v/>
      </c>
      <c r="AF34" s="257"/>
      <c r="AG34" s="258" t="str">
        <f ca="1">IFERROR(INDEX(INDIRECT("'" &amp;E$4 &amp; " Equipment'!E$2:E$200"), MATCH(AA34, INDIRECT("'" &amp;E$4 &amp; " Equipment'!C$2:C$200"), 0)), "")</f>
        <v/>
      </c>
      <c r="AH34" s="259"/>
      <c r="AI34" s="260" t="str">
        <f ca="1">IFERROR(INDEX(INDIRECT("'" &amp;E$4 &amp; " Equipment'!F$2:F$200"), MATCH(AA34, INDIRECT("'" &amp;E$4 &amp; " Equipment'!C$2:C$200"), 0)), "")</f>
        <v/>
      </c>
      <c r="AJ34" s="261"/>
      <c r="AK34" s="261"/>
      <c r="AL34" s="261"/>
      <c r="AM34" s="261"/>
      <c r="AN34" s="261"/>
      <c r="AO34" s="262"/>
      <c r="AP34" s="263" t="str">
        <f ca="1">IFERROR(INDEX(INDIRECT("'" &amp;E$4 &amp; " Equipment'!G$2:G$200"), MATCH(AA34, INDIRECT("'" &amp;E$4 &amp; " Equipment'!C$2:C$200"), 0)), "")</f>
        <v/>
      </c>
      <c r="AQ34" s="264"/>
      <c r="AR34" s="264"/>
      <c r="AS34" s="265"/>
    </row>
    <row r="35" spans="1:45" ht="21.75" customHeight="1" x14ac:dyDescent="0.2">
      <c r="A35" s="179"/>
      <c r="B35" s="179"/>
      <c r="C35" s="72" t="str">
        <f t="shared" ca="1" si="6"/>
        <v/>
      </c>
      <c r="D35" s="73" t="str">
        <f t="shared" ca="1" si="7"/>
        <v/>
      </c>
      <c r="E35" s="256"/>
      <c r="F35" s="256"/>
      <c r="G35" s="256"/>
      <c r="H35" s="256"/>
      <c r="I35" s="257" t="str">
        <f t="shared" ca="1" si="8"/>
        <v/>
      </c>
      <c r="J35" s="257"/>
      <c r="K35" s="258" t="str">
        <f t="shared" ca="1" si="9"/>
        <v/>
      </c>
      <c r="L35" s="259"/>
      <c r="M35" s="260" t="str">
        <f t="shared" ca="1" si="10"/>
        <v/>
      </c>
      <c r="N35" s="261"/>
      <c r="O35" s="261"/>
      <c r="P35" s="261"/>
      <c r="Q35" s="261"/>
      <c r="R35" s="261"/>
      <c r="S35" s="262"/>
      <c r="T35" s="263" t="str">
        <f t="shared" ca="1" si="11"/>
        <v/>
      </c>
      <c r="U35" s="264"/>
      <c r="V35" s="264"/>
      <c r="W35" s="265"/>
      <c r="Y35" s="72" t="str">
        <f t="shared" ref="Y35:Y40" ca="1" si="12">IFERROR(INDEX(INDIRECT("'" &amp;E$4 &amp; " Equipment'!A$2:A$200"), MATCH(AA35, INDIRECT("'" &amp;E$4 &amp; " Equipment'!C$2:C$200"), 0)), "")</f>
        <v/>
      </c>
      <c r="Z35" s="73" t="str">
        <f t="shared" ref="Z35:Z40" ca="1" si="13">IFERROR(INDEX(INDIRECT("'" &amp;E$4 &amp; " Equipment'!B$2:B$200"), MATCH(AA35, INDIRECT("'" &amp;E$4 &amp; " Equipment'!C$2:C$200"), 0)), "")</f>
        <v/>
      </c>
      <c r="AA35" s="256"/>
      <c r="AB35" s="256"/>
      <c r="AC35" s="256"/>
      <c r="AD35" s="256"/>
      <c r="AE35" s="257" t="str">
        <f t="shared" ref="AE35:AE40" ca="1" si="14">IFERROR(INDEX(INDIRECT("'" &amp;E$4 &amp; " Equipment'!D$2:D$200"), MATCH(AA35, INDIRECT("'" &amp;E$4 &amp; " Equipment'!C$2:C$200"), 0)), "")</f>
        <v/>
      </c>
      <c r="AF35" s="257"/>
      <c r="AG35" s="258" t="str">
        <f t="shared" ref="AG35:AG40" ca="1" si="15">IFERROR(INDEX(INDIRECT("'" &amp;E$4 &amp; " Equipment'!E$2:E$200"), MATCH(AA35, INDIRECT("'" &amp;E$4 &amp; " Equipment'!C$2:C$200"), 0)), "")</f>
        <v/>
      </c>
      <c r="AH35" s="259"/>
      <c r="AI35" s="260" t="str">
        <f t="shared" ref="AI35:AI40" ca="1" si="16">IFERROR(INDEX(INDIRECT("'" &amp;E$4 &amp; " Equipment'!F$2:F$200"), MATCH(AA35, INDIRECT("'" &amp;E$4 &amp; " Equipment'!C$2:C$200"), 0)), "")</f>
        <v/>
      </c>
      <c r="AJ35" s="261"/>
      <c r="AK35" s="261"/>
      <c r="AL35" s="261"/>
      <c r="AM35" s="261"/>
      <c r="AN35" s="261"/>
      <c r="AO35" s="262"/>
      <c r="AP35" s="263" t="str">
        <f t="shared" ref="AP35:AP40" ca="1" si="17">IFERROR(INDEX(INDIRECT("'" &amp;E$4 &amp; " Equipment'!G$2:G$200"), MATCH(AA35, INDIRECT("'" &amp;E$4 &amp; " Equipment'!C$2:C$200"), 0)), "")</f>
        <v/>
      </c>
      <c r="AQ35" s="264"/>
      <c r="AR35" s="264"/>
      <c r="AS35" s="265"/>
    </row>
    <row r="36" spans="1:45" ht="21.75" customHeight="1" x14ac:dyDescent="0.2">
      <c r="C36" s="72" t="str">
        <f ca="1">IFERROR(INDEX(INDIRECT("'" &amp; E$4 &amp; " Equipment'!A$2:A$200"), MATCH(E36, INDIRECT("'" &amp; E$4 &amp; " Equipment'!C$2:C$200"), 0)), "")</f>
        <v/>
      </c>
      <c r="D36" s="73" t="str">
        <f ca="1">IFERROR(INDEX(INDIRECT("'" &amp; E$4 &amp; " Equipment'!B$2:B$200"), MATCH(E36, INDIRECT("'" &amp; E$4 &amp; " Equipment'!C$2:C$200"), 0)), "")</f>
        <v/>
      </c>
      <c r="E36" s="260"/>
      <c r="F36" s="261"/>
      <c r="G36" s="261"/>
      <c r="H36" s="262"/>
      <c r="I36" s="257" t="str">
        <f ca="1">IFERROR(INDEX(INDIRECT("'" &amp; E$4 &amp; " Equipment'!D$2:D$200"), MATCH(E36, INDIRECT("'" &amp; E$4 &amp; " Equipment'!C$2:C$200"), 0)), "")</f>
        <v/>
      </c>
      <c r="J36" s="257"/>
      <c r="K36" s="258" t="str">
        <f ca="1">IFERROR(INDEX(INDIRECT("'" &amp; E$4 &amp; " Equipment'!E$2:E$200"), MATCH(E36, INDIRECT("'" &amp; E$4 &amp; " Equipment'!C$2:C$200"), 0)), "")</f>
        <v/>
      </c>
      <c r="L36" s="259"/>
      <c r="M36" s="260" t="str">
        <f ca="1">IFERROR(INDEX(INDIRECT("'" &amp; E$4 &amp; " Equipment'!F$2:F$200"), MATCH(E36, INDIRECT("'" &amp; E$4 &amp; " Equipment'!C$2:C$200"), 0)), "")</f>
        <v/>
      </c>
      <c r="N36" s="261"/>
      <c r="O36" s="261"/>
      <c r="P36" s="261"/>
      <c r="Q36" s="261"/>
      <c r="R36" s="261"/>
      <c r="S36" s="262"/>
      <c r="T36" s="263" t="str">
        <f ca="1">IFERROR(INDEX(INDIRECT("'" &amp; E$4 &amp; " Equipment'!G$2:G$200"), MATCH(E36, INDIRECT("'" &amp; E$4 &amp; " Equipment'!C$2:C$200"), 0)), "")</f>
        <v/>
      </c>
      <c r="U36" s="264"/>
      <c r="V36" s="264"/>
      <c r="W36" s="265"/>
      <c r="Y36" s="72" t="str">
        <f t="shared" ca="1" si="12"/>
        <v/>
      </c>
      <c r="Z36" s="73" t="str">
        <f t="shared" ca="1" si="13"/>
        <v/>
      </c>
      <c r="AA36" s="256"/>
      <c r="AB36" s="256"/>
      <c r="AC36" s="256"/>
      <c r="AD36" s="256"/>
      <c r="AE36" s="257" t="str">
        <f t="shared" ca="1" si="14"/>
        <v/>
      </c>
      <c r="AF36" s="257"/>
      <c r="AG36" s="258" t="str">
        <f t="shared" ca="1" si="15"/>
        <v/>
      </c>
      <c r="AH36" s="259"/>
      <c r="AI36" s="260" t="str">
        <f t="shared" ca="1" si="16"/>
        <v/>
      </c>
      <c r="AJ36" s="261"/>
      <c r="AK36" s="261"/>
      <c r="AL36" s="261"/>
      <c r="AM36" s="261"/>
      <c r="AN36" s="261"/>
      <c r="AO36" s="262"/>
      <c r="AP36" s="263" t="str">
        <f t="shared" ca="1" si="17"/>
        <v/>
      </c>
      <c r="AQ36" s="264"/>
      <c r="AR36" s="264"/>
      <c r="AS36" s="265"/>
    </row>
    <row r="37" spans="1:45" ht="21.75" customHeight="1" x14ac:dyDescent="0.2">
      <c r="C37" s="72" t="str">
        <f ca="1">IFERROR(INDEX(INDIRECT("'" &amp; E$4 &amp; " Equipment'!A$2:A$200"), MATCH(E37, INDIRECT("'" &amp; E$4 &amp; " Equipment'!C$2:C$200"), 0)), "")</f>
        <v/>
      </c>
      <c r="D37" s="73" t="str">
        <f ca="1">IFERROR(INDEX(INDIRECT("'" &amp; E$4 &amp; " Equipment'!B$2:B$200"), MATCH(E37, INDIRECT("'" &amp; E$4 &amp; " Equipment'!C$2:C$200"), 0)), "")</f>
        <v/>
      </c>
      <c r="E37" s="256"/>
      <c r="F37" s="256"/>
      <c r="G37" s="256"/>
      <c r="H37" s="256"/>
      <c r="I37" s="257" t="str">
        <f ca="1">IFERROR(INDEX(INDIRECT("'" &amp; E$4 &amp; " Equipment'!D$2:D$200"), MATCH(E37, INDIRECT("'" &amp; E$4 &amp; " Equipment'!C$2:C$200"), 0)), "")</f>
        <v/>
      </c>
      <c r="J37" s="257"/>
      <c r="K37" s="258" t="str">
        <f ca="1">IFERROR(INDEX(INDIRECT("'" &amp; E$4 &amp; " Equipment'!E$2:E$200"), MATCH(E37, INDIRECT("'" &amp; E$4 &amp; " Equipment'!C$2:C$200"), 0)), "")</f>
        <v/>
      </c>
      <c r="L37" s="259"/>
      <c r="M37" s="260" t="str">
        <f ca="1">IFERROR(INDEX(INDIRECT("'" &amp; E$4 &amp; " Equipment'!F$2:F$200"), MATCH(E37, INDIRECT("'" &amp; E$4 &amp; " Equipment'!C$2:C$200"), 0)), "")</f>
        <v/>
      </c>
      <c r="N37" s="261"/>
      <c r="O37" s="261"/>
      <c r="P37" s="261"/>
      <c r="Q37" s="261"/>
      <c r="R37" s="261"/>
      <c r="S37" s="262"/>
      <c r="T37" s="263" t="str">
        <f ca="1">IFERROR(INDEX(INDIRECT("'" &amp; E$4 &amp; " Equipment'!G$2:G$200"), MATCH(E37, INDIRECT("'" &amp; E$4 &amp; " Equipment'!C$2:C$200"), 0)), "")</f>
        <v/>
      </c>
      <c r="U37" s="264"/>
      <c r="V37" s="264"/>
      <c r="W37" s="265"/>
      <c r="Y37" s="72" t="str">
        <f t="shared" ca="1" si="12"/>
        <v/>
      </c>
      <c r="Z37" s="73" t="str">
        <f t="shared" ca="1" si="13"/>
        <v/>
      </c>
      <c r="AA37" s="256"/>
      <c r="AB37" s="256"/>
      <c r="AC37" s="256"/>
      <c r="AD37" s="256"/>
      <c r="AE37" s="257" t="str">
        <f t="shared" ca="1" si="14"/>
        <v/>
      </c>
      <c r="AF37" s="257"/>
      <c r="AG37" s="258" t="str">
        <f t="shared" ca="1" si="15"/>
        <v/>
      </c>
      <c r="AH37" s="259"/>
      <c r="AI37" s="260" t="str">
        <f t="shared" ca="1" si="16"/>
        <v/>
      </c>
      <c r="AJ37" s="261"/>
      <c r="AK37" s="261"/>
      <c r="AL37" s="261"/>
      <c r="AM37" s="261"/>
      <c r="AN37" s="261"/>
      <c r="AO37" s="262"/>
      <c r="AP37" s="263" t="str">
        <f t="shared" ca="1" si="17"/>
        <v/>
      </c>
      <c r="AQ37" s="264"/>
      <c r="AR37" s="264"/>
      <c r="AS37" s="265"/>
    </row>
    <row r="38" spans="1:45" ht="21.75" customHeight="1" x14ac:dyDescent="0.2">
      <c r="A38" s="180"/>
      <c r="B38" s="180"/>
      <c r="C38" s="72" t="str">
        <f t="shared" ca="1" si="6"/>
        <v/>
      </c>
      <c r="D38" s="73" t="str">
        <f t="shared" ca="1" si="7"/>
        <v/>
      </c>
      <c r="E38" s="256"/>
      <c r="F38" s="256"/>
      <c r="G38" s="256"/>
      <c r="H38" s="256"/>
      <c r="I38" s="257" t="str">
        <f t="shared" ca="1" si="8"/>
        <v/>
      </c>
      <c r="J38" s="257"/>
      <c r="K38" s="258" t="str">
        <f t="shared" ca="1" si="9"/>
        <v/>
      </c>
      <c r="L38" s="259"/>
      <c r="M38" s="260" t="str">
        <f t="shared" ca="1" si="10"/>
        <v/>
      </c>
      <c r="N38" s="261"/>
      <c r="O38" s="261"/>
      <c r="P38" s="261"/>
      <c r="Q38" s="261"/>
      <c r="R38" s="261"/>
      <c r="S38" s="262"/>
      <c r="T38" s="263" t="str">
        <f t="shared" ca="1" si="11"/>
        <v/>
      </c>
      <c r="U38" s="264"/>
      <c r="V38" s="264"/>
      <c r="W38" s="265"/>
      <c r="Y38" s="72" t="str">
        <f t="shared" ca="1" si="12"/>
        <v/>
      </c>
      <c r="Z38" s="73" t="str">
        <f t="shared" ca="1" si="13"/>
        <v/>
      </c>
      <c r="AA38" s="256"/>
      <c r="AB38" s="256"/>
      <c r="AC38" s="256"/>
      <c r="AD38" s="256"/>
      <c r="AE38" s="257" t="str">
        <f t="shared" ca="1" si="14"/>
        <v/>
      </c>
      <c r="AF38" s="257"/>
      <c r="AG38" s="258" t="str">
        <f t="shared" ca="1" si="15"/>
        <v/>
      </c>
      <c r="AH38" s="259"/>
      <c r="AI38" s="260" t="str">
        <f t="shared" ca="1" si="16"/>
        <v/>
      </c>
      <c r="AJ38" s="261"/>
      <c r="AK38" s="261"/>
      <c r="AL38" s="261"/>
      <c r="AM38" s="261"/>
      <c r="AN38" s="261"/>
      <c r="AO38" s="262"/>
      <c r="AP38" s="263" t="str">
        <f t="shared" ca="1" si="17"/>
        <v/>
      </c>
      <c r="AQ38" s="264"/>
      <c r="AR38" s="264"/>
      <c r="AS38" s="265"/>
    </row>
    <row r="39" spans="1:45" ht="21.75" customHeight="1" x14ac:dyDescent="0.2">
      <c r="A39" s="180"/>
      <c r="B39" s="180"/>
      <c r="C39" s="72" t="str">
        <f t="shared" ca="1" si="6"/>
        <v/>
      </c>
      <c r="D39" s="73" t="str">
        <f t="shared" ca="1" si="7"/>
        <v/>
      </c>
      <c r="E39" s="256"/>
      <c r="F39" s="256"/>
      <c r="G39" s="256"/>
      <c r="H39" s="256"/>
      <c r="I39" s="257" t="str">
        <f t="shared" ca="1" si="8"/>
        <v/>
      </c>
      <c r="J39" s="257"/>
      <c r="K39" s="258" t="str">
        <f t="shared" ca="1" si="9"/>
        <v/>
      </c>
      <c r="L39" s="259"/>
      <c r="M39" s="260" t="str">
        <f t="shared" ca="1" si="10"/>
        <v/>
      </c>
      <c r="N39" s="261"/>
      <c r="O39" s="261"/>
      <c r="P39" s="261"/>
      <c r="Q39" s="261"/>
      <c r="R39" s="261"/>
      <c r="S39" s="262"/>
      <c r="T39" s="263" t="str">
        <f t="shared" ca="1" si="11"/>
        <v/>
      </c>
      <c r="U39" s="264"/>
      <c r="V39" s="264"/>
      <c r="W39" s="265"/>
      <c r="Y39" s="72" t="str">
        <f t="shared" ca="1" si="12"/>
        <v/>
      </c>
      <c r="Z39" s="73" t="str">
        <f t="shared" ca="1" si="13"/>
        <v/>
      </c>
      <c r="AA39" s="256"/>
      <c r="AB39" s="256"/>
      <c r="AC39" s="256"/>
      <c r="AD39" s="256"/>
      <c r="AE39" s="257" t="str">
        <f t="shared" ca="1" si="14"/>
        <v/>
      </c>
      <c r="AF39" s="257"/>
      <c r="AG39" s="258" t="str">
        <f t="shared" ca="1" si="15"/>
        <v/>
      </c>
      <c r="AH39" s="259"/>
      <c r="AI39" s="260" t="str">
        <f t="shared" ca="1" si="16"/>
        <v/>
      </c>
      <c r="AJ39" s="261"/>
      <c r="AK39" s="261"/>
      <c r="AL39" s="261"/>
      <c r="AM39" s="261"/>
      <c r="AN39" s="261"/>
      <c r="AO39" s="262"/>
      <c r="AP39" s="263" t="str">
        <f t="shared" ca="1" si="17"/>
        <v/>
      </c>
      <c r="AQ39" s="264"/>
      <c r="AR39" s="264"/>
      <c r="AS39" s="265"/>
    </row>
    <row r="40" spans="1:45" ht="21.75" customHeight="1" thickBot="1" x14ac:dyDescent="0.25">
      <c r="C40" s="74" t="str">
        <f t="shared" ca="1" si="6"/>
        <v/>
      </c>
      <c r="D40" s="75" t="str">
        <f t="shared" ca="1" si="7"/>
        <v/>
      </c>
      <c r="E40" s="246"/>
      <c r="F40" s="246"/>
      <c r="G40" s="246"/>
      <c r="H40" s="246"/>
      <c r="I40" s="247" t="str">
        <f t="shared" ca="1" si="8"/>
        <v/>
      </c>
      <c r="J40" s="247"/>
      <c r="K40" s="248" t="str">
        <f t="shared" ca="1" si="9"/>
        <v/>
      </c>
      <c r="L40" s="249"/>
      <c r="M40" s="250" t="str">
        <f t="shared" ca="1" si="10"/>
        <v/>
      </c>
      <c r="N40" s="251"/>
      <c r="O40" s="251"/>
      <c r="P40" s="251"/>
      <c r="Q40" s="251"/>
      <c r="R40" s="251"/>
      <c r="S40" s="252"/>
      <c r="T40" s="253" t="str">
        <f t="shared" ca="1" si="11"/>
        <v/>
      </c>
      <c r="U40" s="254"/>
      <c r="V40" s="254"/>
      <c r="W40" s="255"/>
      <c r="Y40" s="74" t="str">
        <f t="shared" ca="1" si="12"/>
        <v/>
      </c>
      <c r="Z40" s="75" t="str">
        <f t="shared" ca="1" si="13"/>
        <v/>
      </c>
      <c r="AA40" s="246"/>
      <c r="AB40" s="246"/>
      <c r="AC40" s="246"/>
      <c r="AD40" s="246"/>
      <c r="AE40" s="247" t="str">
        <f t="shared" ca="1" si="14"/>
        <v/>
      </c>
      <c r="AF40" s="247"/>
      <c r="AG40" s="248" t="str">
        <f t="shared" ca="1" si="15"/>
        <v/>
      </c>
      <c r="AH40" s="249"/>
      <c r="AI40" s="250" t="str">
        <f t="shared" ca="1" si="16"/>
        <v/>
      </c>
      <c r="AJ40" s="251"/>
      <c r="AK40" s="251"/>
      <c r="AL40" s="251"/>
      <c r="AM40" s="251"/>
      <c r="AN40" s="251"/>
      <c r="AO40" s="252"/>
      <c r="AP40" s="253" t="str">
        <f t="shared" ca="1" si="17"/>
        <v/>
      </c>
      <c r="AQ40" s="254"/>
      <c r="AR40" s="254"/>
      <c r="AS40" s="255"/>
    </row>
    <row r="41" spans="1:45" ht="21.75" customHeight="1" x14ac:dyDescent="0.2">
      <c r="C41" s="60" t="s">
        <v>15</v>
      </c>
      <c r="D41" s="59"/>
      <c r="E41" s="59"/>
      <c r="F41" s="59"/>
      <c r="G41" s="59"/>
      <c r="H41" s="59"/>
      <c r="I41" s="59"/>
      <c r="J41" s="59"/>
      <c r="K41" s="59"/>
      <c r="L41" s="59"/>
      <c r="M41" s="59"/>
      <c r="N41" s="59"/>
      <c r="O41" s="59"/>
      <c r="P41" s="59"/>
      <c r="Q41" s="59"/>
      <c r="R41" s="59"/>
      <c r="S41" s="59"/>
      <c r="T41" s="59"/>
      <c r="U41" s="61"/>
      <c r="V41" s="61"/>
      <c r="W41" s="62"/>
      <c r="Y41" s="60" t="s">
        <v>15</v>
      </c>
      <c r="Z41" s="59"/>
      <c r="AA41" s="59"/>
      <c r="AB41" s="59"/>
      <c r="AC41" s="59"/>
      <c r="AD41" s="59"/>
      <c r="AE41" s="59"/>
      <c r="AF41" s="59"/>
      <c r="AG41" s="59"/>
      <c r="AH41" s="59"/>
      <c r="AI41" s="59"/>
      <c r="AJ41" s="59"/>
      <c r="AK41" s="59"/>
      <c r="AL41" s="59"/>
      <c r="AM41" s="59"/>
      <c r="AN41" s="59"/>
      <c r="AO41" s="59"/>
      <c r="AP41" s="59"/>
      <c r="AQ41" s="61"/>
      <c r="AR41" s="61"/>
      <c r="AS41" s="62"/>
    </row>
    <row r="42" spans="1:45" ht="21.75" customHeight="1" x14ac:dyDescent="0.2">
      <c r="C42" s="221" t="str">
        <f ca="1">IFERROR(INDEX(INDIRECT("'" &amp; E$4 &amp; " Troops'!J$2:J$200"), MATCH(E27, INDIRECT("'" &amp; E$4 &amp; " Troops'!C$2:C$200"), 0)), "")</f>
        <v/>
      </c>
      <c r="D42" s="222"/>
      <c r="E42" s="222"/>
      <c r="F42" s="222"/>
      <c r="G42" s="222"/>
      <c r="H42" s="222"/>
      <c r="I42" s="222"/>
      <c r="J42" s="222"/>
      <c r="K42" s="222"/>
      <c r="L42" s="222"/>
      <c r="M42" s="222"/>
      <c r="N42" s="222"/>
      <c r="O42" s="222"/>
      <c r="P42" s="222"/>
      <c r="Q42" s="222"/>
      <c r="R42" s="222"/>
      <c r="S42" s="222"/>
      <c r="T42" s="222"/>
      <c r="U42" s="222"/>
      <c r="V42" s="222"/>
      <c r="W42" s="223"/>
      <c r="Y42" s="221" t="str">
        <f ca="1">IFERROR(INDEX(INDIRECT("'" &amp; E$4 &amp; " Troops'!J$2:J$200"), MATCH(AA27, INDIRECT("'" &amp; E$4 &amp; " Troops'!C$2:C$200"), 0)), "")</f>
        <v/>
      </c>
      <c r="Z42" s="222"/>
      <c r="AA42" s="222"/>
      <c r="AB42" s="222"/>
      <c r="AC42" s="222"/>
      <c r="AD42" s="222"/>
      <c r="AE42" s="222"/>
      <c r="AF42" s="222"/>
      <c r="AG42" s="222"/>
      <c r="AH42" s="222"/>
      <c r="AI42" s="222"/>
      <c r="AJ42" s="222"/>
      <c r="AK42" s="222"/>
      <c r="AL42" s="222"/>
      <c r="AM42" s="222"/>
      <c r="AN42" s="222"/>
      <c r="AO42" s="222"/>
      <c r="AP42" s="222"/>
      <c r="AQ42" s="222"/>
      <c r="AR42" s="222"/>
      <c r="AS42" s="223"/>
    </row>
    <row r="43" spans="1:45" ht="21.75" customHeight="1" x14ac:dyDescent="0.2">
      <c r="C43" s="221"/>
      <c r="D43" s="222"/>
      <c r="E43" s="222"/>
      <c r="F43" s="222"/>
      <c r="G43" s="222"/>
      <c r="H43" s="222"/>
      <c r="I43" s="222"/>
      <c r="J43" s="222"/>
      <c r="K43" s="222"/>
      <c r="L43" s="222"/>
      <c r="M43" s="222"/>
      <c r="N43" s="222"/>
      <c r="O43" s="222"/>
      <c r="P43" s="222"/>
      <c r="Q43" s="222"/>
      <c r="R43" s="222"/>
      <c r="S43" s="222"/>
      <c r="T43" s="222"/>
      <c r="U43" s="222"/>
      <c r="V43" s="222"/>
      <c r="W43" s="223"/>
      <c r="Y43" s="221"/>
      <c r="Z43" s="222"/>
      <c r="AA43" s="222"/>
      <c r="AB43" s="222"/>
      <c r="AC43" s="222"/>
      <c r="AD43" s="222"/>
      <c r="AE43" s="222"/>
      <c r="AF43" s="222"/>
      <c r="AG43" s="222"/>
      <c r="AH43" s="222"/>
      <c r="AI43" s="222"/>
      <c r="AJ43" s="222"/>
      <c r="AK43" s="222"/>
      <c r="AL43" s="222"/>
      <c r="AM43" s="222"/>
      <c r="AN43" s="222"/>
      <c r="AO43" s="222"/>
      <c r="AP43" s="222"/>
      <c r="AQ43" s="222"/>
      <c r="AR43" s="222"/>
      <c r="AS43" s="223"/>
    </row>
    <row r="44" spans="1:45" ht="21.75" customHeight="1" x14ac:dyDescent="0.2">
      <c r="C44" s="221"/>
      <c r="D44" s="222"/>
      <c r="E44" s="222"/>
      <c r="F44" s="222"/>
      <c r="G44" s="222"/>
      <c r="H44" s="222"/>
      <c r="I44" s="222"/>
      <c r="J44" s="222"/>
      <c r="K44" s="222"/>
      <c r="L44" s="222"/>
      <c r="M44" s="222"/>
      <c r="N44" s="222"/>
      <c r="O44" s="222"/>
      <c r="P44" s="222"/>
      <c r="Q44" s="222"/>
      <c r="R44" s="222"/>
      <c r="S44" s="222"/>
      <c r="T44" s="222"/>
      <c r="U44" s="222"/>
      <c r="V44" s="222"/>
      <c r="W44" s="223"/>
      <c r="Y44" s="221"/>
      <c r="Z44" s="222"/>
      <c r="AA44" s="222"/>
      <c r="AB44" s="222"/>
      <c r="AC44" s="222"/>
      <c r="AD44" s="222"/>
      <c r="AE44" s="222"/>
      <c r="AF44" s="222"/>
      <c r="AG44" s="222"/>
      <c r="AH44" s="222"/>
      <c r="AI44" s="222"/>
      <c r="AJ44" s="222"/>
      <c r="AK44" s="222"/>
      <c r="AL44" s="222"/>
      <c r="AM44" s="222"/>
      <c r="AN44" s="222"/>
      <c r="AO44" s="222"/>
      <c r="AP44" s="222"/>
      <c r="AQ44" s="222"/>
      <c r="AR44" s="222"/>
      <c r="AS44" s="223"/>
    </row>
    <row r="45" spans="1:45" ht="21.75" customHeight="1" x14ac:dyDescent="0.2">
      <c r="A45" s="180"/>
      <c r="B45" s="180"/>
      <c r="C45" s="221"/>
      <c r="D45" s="222"/>
      <c r="E45" s="222"/>
      <c r="F45" s="222"/>
      <c r="G45" s="222"/>
      <c r="H45" s="222"/>
      <c r="I45" s="222"/>
      <c r="J45" s="222"/>
      <c r="K45" s="222"/>
      <c r="L45" s="222"/>
      <c r="M45" s="222"/>
      <c r="N45" s="222"/>
      <c r="O45" s="222"/>
      <c r="P45" s="222"/>
      <c r="Q45" s="222"/>
      <c r="R45" s="222"/>
      <c r="S45" s="222"/>
      <c r="T45" s="222"/>
      <c r="U45" s="222"/>
      <c r="V45" s="222"/>
      <c r="W45" s="223"/>
      <c r="Y45" s="221"/>
      <c r="Z45" s="222"/>
      <c r="AA45" s="222"/>
      <c r="AB45" s="222"/>
      <c r="AC45" s="222"/>
      <c r="AD45" s="222"/>
      <c r="AE45" s="222"/>
      <c r="AF45" s="222"/>
      <c r="AG45" s="222"/>
      <c r="AH45" s="222"/>
      <c r="AI45" s="222"/>
      <c r="AJ45" s="222"/>
      <c r="AK45" s="222"/>
      <c r="AL45" s="222"/>
      <c r="AM45" s="222"/>
      <c r="AN45" s="222"/>
      <c r="AO45" s="222"/>
      <c r="AP45" s="222"/>
      <c r="AQ45" s="222"/>
      <c r="AR45" s="222"/>
      <c r="AS45" s="223"/>
    </row>
    <row r="46" spans="1:45" ht="21.75" customHeight="1" thickBot="1" x14ac:dyDescent="0.25">
      <c r="A46" s="180"/>
      <c r="B46" s="180"/>
      <c r="C46" s="224"/>
      <c r="D46" s="225"/>
      <c r="E46" s="225"/>
      <c r="F46" s="225"/>
      <c r="G46" s="225"/>
      <c r="H46" s="225"/>
      <c r="I46" s="225"/>
      <c r="J46" s="225"/>
      <c r="K46" s="225"/>
      <c r="L46" s="225"/>
      <c r="M46" s="225"/>
      <c r="N46" s="225"/>
      <c r="O46" s="225"/>
      <c r="P46" s="225"/>
      <c r="Q46" s="225"/>
      <c r="R46" s="225"/>
      <c r="S46" s="225"/>
      <c r="T46" s="225"/>
      <c r="U46" s="225"/>
      <c r="V46" s="225"/>
      <c r="W46" s="226"/>
      <c r="Y46" s="224"/>
      <c r="Z46" s="225"/>
      <c r="AA46" s="225"/>
      <c r="AB46" s="225"/>
      <c r="AC46" s="225"/>
      <c r="AD46" s="225"/>
      <c r="AE46" s="225"/>
      <c r="AF46" s="225"/>
      <c r="AG46" s="225"/>
      <c r="AH46" s="225"/>
      <c r="AI46" s="225"/>
      <c r="AJ46" s="225"/>
      <c r="AK46" s="225"/>
      <c r="AL46" s="225"/>
      <c r="AM46" s="225"/>
      <c r="AN46" s="225"/>
      <c r="AO46" s="225"/>
      <c r="AP46" s="225"/>
      <c r="AQ46" s="225"/>
      <c r="AR46" s="225"/>
      <c r="AS46" s="226"/>
    </row>
    <row r="47" spans="1:45" ht="21.75" customHeight="1" x14ac:dyDescent="0.2">
      <c r="A47" s="180"/>
      <c r="B47" s="180"/>
      <c r="C47" s="63" t="s">
        <v>16</v>
      </c>
      <c r="D47" s="64"/>
      <c r="E47" s="64"/>
      <c r="F47" s="64"/>
      <c r="G47" s="65"/>
      <c r="H47" s="66"/>
      <c r="I47" s="64"/>
      <c r="J47" s="64"/>
      <c r="K47" s="64"/>
      <c r="L47" s="65"/>
      <c r="M47" s="63" t="s">
        <v>17</v>
      </c>
      <c r="N47" s="67"/>
      <c r="O47" s="68"/>
      <c r="P47" s="67"/>
      <c r="Q47" s="69"/>
      <c r="R47" s="61"/>
      <c r="S47" s="70"/>
      <c r="T47" s="71"/>
      <c r="U47" s="61"/>
      <c r="V47" s="61"/>
      <c r="W47" s="62"/>
      <c r="Y47" s="63" t="s">
        <v>16</v>
      </c>
      <c r="Z47" s="64"/>
      <c r="AA47" s="64"/>
      <c r="AB47" s="64"/>
      <c r="AC47" s="65"/>
      <c r="AD47" s="66"/>
      <c r="AE47" s="64"/>
      <c r="AF47" s="64"/>
      <c r="AG47" s="64"/>
      <c r="AH47" s="65"/>
      <c r="AI47" s="63" t="s">
        <v>17</v>
      </c>
      <c r="AJ47" s="67"/>
      <c r="AK47" s="68"/>
      <c r="AL47" s="67"/>
      <c r="AM47" s="69"/>
      <c r="AN47" s="61"/>
      <c r="AO47" s="70"/>
      <c r="AP47" s="71"/>
      <c r="AQ47" s="61"/>
      <c r="AR47" s="61"/>
      <c r="AS47" s="62"/>
    </row>
    <row r="48" spans="1:45" ht="21.75" customHeight="1" x14ac:dyDescent="0.2">
      <c r="A48" s="180"/>
      <c r="B48" s="180"/>
      <c r="C48" s="243"/>
      <c r="D48" s="244"/>
      <c r="E48" s="244"/>
      <c r="F48" s="244"/>
      <c r="G48" s="245"/>
      <c r="H48" s="243"/>
      <c r="I48" s="244"/>
      <c r="J48" s="244"/>
      <c r="K48" s="244"/>
      <c r="L48" s="245"/>
      <c r="M48" s="243"/>
      <c r="N48" s="244"/>
      <c r="O48" s="244"/>
      <c r="P48" s="244"/>
      <c r="Q48" s="245"/>
      <c r="R48" s="244"/>
      <c r="S48" s="244"/>
      <c r="T48" s="244"/>
      <c r="U48" s="244"/>
      <c r="V48" s="244"/>
      <c r="W48" s="43"/>
      <c r="Y48" s="243"/>
      <c r="Z48" s="244"/>
      <c r="AA48" s="244"/>
      <c r="AB48" s="244"/>
      <c r="AC48" s="245"/>
      <c r="AD48" s="243"/>
      <c r="AE48" s="244"/>
      <c r="AF48" s="244"/>
      <c r="AG48" s="244"/>
      <c r="AH48" s="245"/>
      <c r="AI48" s="243"/>
      <c r="AJ48" s="244"/>
      <c r="AK48" s="244"/>
      <c r="AL48" s="244"/>
      <c r="AM48" s="245"/>
      <c r="AN48" s="244"/>
      <c r="AO48" s="244"/>
      <c r="AP48" s="244"/>
      <c r="AQ48" s="244"/>
      <c r="AR48" s="244"/>
      <c r="AS48" s="43"/>
    </row>
    <row r="49" spans="1:45" ht="21.75" customHeight="1" x14ac:dyDescent="0.2">
      <c r="C49" s="243"/>
      <c r="D49" s="244"/>
      <c r="E49" s="244"/>
      <c r="F49" s="244"/>
      <c r="G49" s="245"/>
      <c r="H49" s="243"/>
      <c r="I49" s="244"/>
      <c r="J49" s="244"/>
      <c r="K49" s="244"/>
      <c r="L49" s="245"/>
      <c r="M49" s="243"/>
      <c r="N49" s="244"/>
      <c r="O49" s="244"/>
      <c r="P49" s="244"/>
      <c r="Q49" s="245"/>
      <c r="R49" s="244"/>
      <c r="S49" s="244"/>
      <c r="T49" s="244"/>
      <c r="U49" s="244"/>
      <c r="V49" s="244"/>
      <c r="W49" s="43"/>
      <c r="Y49" s="243"/>
      <c r="Z49" s="244"/>
      <c r="AA49" s="244"/>
      <c r="AB49" s="244"/>
      <c r="AC49" s="245"/>
      <c r="AD49" s="243"/>
      <c r="AE49" s="244"/>
      <c r="AF49" s="244"/>
      <c r="AG49" s="244"/>
      <c r="AH49" s="245"/>
      <c r="AI49" s="243"/>
      <c r="AJ49" s="244"/>
      <c r="AK49" s="244"/>
      <c r="AL49" s="244"/>
      <c r="AM49" s="245"/>
      <c r="AN49" s="244"/>
      <c r="AO49" s="244"/>
      <c r="AP49" s="244"/>
      <c r="AQ49" s="244"/>
      <c r="AR49" s="244"/>
      <c r="AS49" s="43"/>
    </row>
    <row r="50" spans="1:45" ht="21.75" customHeight="1" thickBot="1" x14ac:dyDescent="0.25">
      <c r="C50" s="215"/>
      <c r="D50" s="216"/>
      <c r="E50" s="216"/>
      <c r="F50" s="216"/>
      <c r="G50" s="217"/>
      <c r="H50" s="215"/>
      <c r="I50" s="216"/>
      <c r="J50" s="216"/>
      <c r="K50" s="216"/>
      <c r="L50" s="217"/>
      <c r="M50" s="215"/>
      <c r="N50" s="216"/>
      <c r="O50" s="216"/>
      <c r="P50" s="216"/>
      <c r="Q50" s="217"/>
      <c r="R50" s="216"/>
      <c r="S50" s="216"/>
      <c r="T50" s="216"/>
      <c r="U50" s="216"/>
      <c r="V50" s="216"/>
      <c r="W50" s="44"/>
      <c r="Y50" s="215"/>
      <c r="Z50" s="216"/>
      <c r="AA50" s="216"/>
      <c r="AB50" s="216"/>
      <c r="AC50" s="217"/>
      <c r="AD50" s="215"/>
      <c r="AE50" s="216"/>
      <c r="AF50" s="216"/>
      <c r="AG50" s="216"/>
      <c r="AH50" s="217"/>
      <c r="AI50" s="215"/>
      <c r="AJ50" s="216"/>
      <c r="AK50" s="216"/>
      <c r="AL50" s="216"/>
      <c r="AM50" s="217"/>
      <c r="AN50" s="216"/>
      <c r="AO50" s="216"/>
      <c r="AP50" s="216"/>
      <c r="AQ50" s="216"/>
      <c r="AR50" s="216"/>
      <c r="AS50" s="44"/>
    </row>
    <row r="51" spans="1:45" ht="21.75" customHeight="1" thickBot="1" x14ac:dyDescent="0.25"/>
    <row r="52" spans="1:45" ht="21.75" customHeight="1" thickBot="1" x14ac:dyDescent="0.35">
      <c r="C52" s="230" t="s">
        <v>827</v>
      </c>
      <c r="D52" s="231"/>
      <c r="E52" s="232"/>
      <c r="F52" s="232"/>
      <c r="G52" s="232"/>
      <c r="H52" s="232"/>
      <c r="I52" s="232"/>
      <c r="J52" s="232"/>
      <c r="K52" s="232"/>
      <c r="L52" s="232"/>
      <c r="M52" s="232"/>
      <c r="N52" s="232"/>
      <c r="O52" s="232"/>
      <c r="P52" s="232"/>
      <c r="Q52" s="232"/>
      <c r="R52" s="232"/>
      <c r="S52" s="232"/>
      <c r="T52" s="232"/>
      <c r="U52" s="232"/>
      <c r="V52" s="232"/>
      <c r="W52" s="233"/>
      <c r="Y52" s="230" t="s">
        <v>827</v>
      </c>
      <c r="Z52" s="231"/>
      <c r="AA52" s="232"/>
      <c r="AB52" s="232"/>
      <c r="AC52" s="232"/>
      <c r="AD52" s="232"/>
      <c r="AE52" s="232"/>
      <c r="AF52" s="232"/>
      <c r="AG52" s="232"/>
      <c r="AH52" s="232"/>
      <c r="AI52" s="232"/>
      <c r="AJ52" s="232"/>
      <c r="AK52" s="232"/>
      <c r="AL52" s="232"/>
      <c r="AM52" s="232"/>
      <c r="AN52" s="232"/>
      <c r="AO52" s="232"/>
      <c r="AP52" s="232"/>
      <c r="AQ52" s="232"/>
      <c r="AR52" s="232"/>
      <c r="AS52" s="233"/>
    </row>
    <row r="53" spans="1:45" ht="21.75" customHeight="1" x14ac:dyDescent="0.3">
      <c r="C53" s="234" t="s">
        <v>4</v>
      </c>
      <c r="D53" s="235"/>
      <c r="E53" s="236"/>
      <c r="F53" s="237"/>
      <c r="G53" s="237"/>
      <c r="H53" s="237"/>
      <c r="I53" s="237"/>
      <c r="J53" s="237"/>
      <c r="K53" s="237"/>
      <c r="L53" s="237"/>
      <c r="M53" s="237"/>
      <c r="N53" s="237"/>
      <c r="O53" s="237"/>
      <c r="P53" s="237"/>
      <c r="Q53" s="237"/>
      <c r="R53" s="237"/>
      <c r="S53" s="237"/>
      <c r="T53" s="237"/>
      <c r="U53" s="237"/>
      <c r="V53" s="237"/>
      <c r="W53" s="238"/>
      <c r="Y53" s="234" t="s">
        <v>4</v>
      </c>
      <c r="Z53" s="235"/>
      <c r="AA53" s="236"/>
      <c r="AB53" s="237"/>
      <c r="AC53" s="237"/>
      <c r="AD53" s="237"/>
      <c r="AE53" s="237"/>
      <c r="AF53" s="237"/>
      <c r="AG53" s="237"/>
      <c r="AH53" s="237"/>
      <c r="AI53" s="237"/>
      <c r="AJ53" s="237"/>
      <c r="AK53" s="237"/>
      <c r="AL53" s="237"/>
      <c r="AM53" s="237"/>
      <c r="AN53" s="237"/>
      <c r="AO53" s="237"/>
      <c r="AP53" s="237"/>
      <c r="AQ53" s="237"/>
      <c r="AR53" s="237"/>
      <c r="AS53" s="238"/>
    </row>
    <row r="54" spans="1:45" ht="21.75" customHeight="1" x14ac:dyDescent="0.2">
      <c r="C54" s="239" t="s">
        <v>5</v>
      </c>
      <c r="D54" s="240"/>
      <c r="E54" s="241" t="str">
        <f ca="1">IFERROR(INDEX(INDIRECT("'" &amp; E$4 &amp; " Troops'!M$2:M$200"), MATCH(E53, INDIRECT("'" &amp; E$4 &amp; " Troops'!C$2:C$200"), 0)), "")</f>
        <v/>
      </c>
      <c r="F54" s="242"/>
      <c r="G54" s="242"/>
      <c r="H54" s="242"/>
      <c r="I54" s="242"/>
      <c r="J54" s="242"/>
      <c r="K54" s="242"/>
      <c r="L54" s="242"/>
      <c r="M54" s="242"/>
      <c r="N54" s="242"/>
      <c r="O54" s="242"/>
      <c r="P54" s="242"/>
      <c r="Q54" s="242"/>
      <c r="R54" s="242"/>
      <c r="S54" s="242"/>
      <c r="T54" s="242"/>
      <c r="U54" s="242"/>
      <c r="V54" s="242"/>
      <c r="W54" s="273"/>
      <c r="Y54" s="239" t="s">
        <v>5</v>
      </c>
      <c r="Z54" s="240"/>
      <c r="AA54" s="241" t="str">
        <f ca="1">IFERROR(INDEX(INDIRECT("'" &amp; E$4 &amp; " Troops'!M$2:M$200"), MATCH(AA53, INDIRECT("'" &amp; E$4 &amp; " Troops'!C$2:C$200"), 0)), "")</f>
        <v/>
      </c>
      <c r="AB54" s="242"/>
      <c r="AC54" s="242"/>
      <c r="AD54" s="242"/>
      <c r="AE54" s="242"/>
      <c r="AF54" s="242"/>
      <c r="AG54" s="242"/>
      <c r="AH54" s="242"/>
      <c r="AI54" s="242"/>
      <c r="AJ54" s="242"/>
      <c r="AK54" s="242"/>
      <c r="AL54" s="242"/>
      <c r="AM54" s="242"/>
      <c r="AN54" s="242"/>
      <c r="AO54" s="242"/>
      <c r="AP54" s="242"/>
      <c r="AQ54" s="242"/>
      <c r="AR54" s="242"/>
      <c r="AS54" s="242"/>
    </row>
    <row r="55" spans="1:45" ht="21.75" customHeight="1" thickBot="1" x14ac:dyDescent="0.25">
      <c r="C55" s="239" t="s">
        <v>6</v>
      </c>
      <c r="D55" s="240"/>
      <c r="E55" s="274" t="str">
        <f ca="1">IFERROR(INDEX(INDIRECT("'" &amp; E$4 &amp; " Troops'!K$2:K$200"), MATCH(E53, INDIRECT("'" &amp; E$4 &amp; " Troops'!C$2:C$200"), 0)), "")</f>
        <v/>
      </c>
      <c r="F55" s="275"/>
      <c r="G55" s="242"/>
      <c r="H55" s="275"/>
      <c r="I55" s="275"/>
      <c r="J55" s="242"/>
      <c r="K55" s="275"/>
      <c r="L55" s="275"/>
      <c r="M55" s="242"/>
      <c r="N55" s="275"/>
      <c r="O55" s="275"/>
      <c r="P55" s="242"/>
      <c r="Q55" s="275"/>
      <c r="R55" s="275"/>
      <c r="S55" s="275"/>
      <c r="T55" s="242"/>
      <c r="U55" s="242"/>
      <c r="V55" s="242"/>
      <c r="W55" s="273"/>
      <c r="Y55" s="239" t="s">
        <v>6</v>
      </c>
      <c r="Z55" s="240"/>
      <c r="AA55" s="274" t="str">
        <f ca="1">IFERROR(INDEX(INDIRECT("'" &amp; E$4 &amp; " Troops'!K$2:K$200"), MATCH(AA53, INDIRECT("'" &amp; E$4 &amp; " Troops'!C$2:C$200"), 0)), "")</f>
        <v/>
      </c>
      <c r="AB55" s="275"/>
      <c r="AC55" s="242"/>
      <c r="AD55" s="275"/>
      <c r="AE55" s="275"/>
      <c r="AF55" s="242"/>
      <c r="AG55" s="275"/>
      <c r="AH55" s="275"/>
      <c r="AI55" s="242"/>
      <c r="AJ55" s="275"/>
      <c r="AK55" s="275"/>
      <c r="AL55" s="242"/>
      <c r="AM55" s="275"/>
      <c r="AN55" s="275"/>
      <c r="AO55" s="275"/>
      <c r="AP55" s="242"/>
      <c r="AQ55" s="242"/>
      <c r="AR55" s="242"/>
      <c r="AS55" s="242"/>
    </row>
    <row r="56" spans="1:45" ht="21.75" customHeight="1" x14ac:dyDescent="0.2">
      <c r="C56" s="49"/>
      <c r="D56" s="54"/>
      <c r="E56" s="276" t="s">
        <v>7</v>
      </c>
      <c r="F56" s="277"/>
      <c r="G56" s="51"/>
      <c r="H56" s="278" t="s">
        <v>8</v>
      </c>
      <c r="I56" s="277"/>
      <c r="J56" s="51"/>
      <c r="K56" s="278" t="s">
        <v>9</v>
      </c>
      <c r="L56" s="277"/>
      <c r="M56" s="51"/>
      <c r="N56" s="278" t="s">
        <v>10</v>
      </c>
      <c r="O56" s="277"/>
      <c r="P56" s="51"/>
      <c r="Q56" s="278" t="s">
        <v>11</v>
      </c>
      <c r="R56" s="277"/>
      <c r="S56" s="56" t="s">
        <v>3</v>
      </c>
      <c r="T56" s="53"/>
      <c r="U56" s="50"/>
      <c r="V56" s="50"/>
      <c r="W56" s="54"/>
      <c r="Y56" s="49"/>
      <c r="Z56" s="54"/>
      <c r="AA56" s="276" t="s">
        <v>7</v>
      </c>
      <c r="AB56" s="277"/>
      <c r="AC56" s="51"/>
      <c r="AD56" s="278" t="s">
        <v>8</v>
      </c>
      <c r="AE56" s="277"/>
      <c r="AF56" s="51"/>
      <c r="AG56" s="278" t="s">
        <v>9</v>
      </c>
      <c r="AH56" s="277"/>
      <c r="AI56" s="51"/>
      <c r="AJ56" s="278" t="s">
        <v>10</v>
      </c>
      <c r="AK56" s="277"/>
      <c r="AL56" s="51"/>
      <c r="AM56" s="278" t="s">
        <v>11</v>
      </c>
      <c r="AN56" s="277"/>
      <c r="AO56" s="56" t="s">
        <v>3</v>
      </c>
      <c r="AP56" s="53"/>
      <c r="AQ56" s="50"/>
      <c r="AR56" s="50"/>
      <c r="AS56" s="54"/>
    </row>
    <row r="57" spans="1:45" ht="18" customHeight="1" thickBot="1" x14ac:dyDescent="0.25">
      <c r="C57" s="184"/>
      <c r="D57" s="185"/>
      <c r="E57" s="284" t="str">
        <f ca="1">IFERROR(INDEX(INDIRECT("'" &amp; E$4 &amp; " Troops'!D$2:D$200"), MATCH(E53, INDIRECT("'" &amp; E$4 &amp; " Troops'!C$2:C$200"), 0)), "")</f>
        <v/>
      </c>
      <c r="F57" s="285"/>
      <c r="G57" s="52"/>
      <c r="H57" s="286" t="str">
        <f ca="1">IFERROR(INDEX(INDIRECT("'" &amp; E$4 &amp; " Troops'!E$2:E$200"), MATCH(E53, INDIRECT("'" &amp; E$4 &amp; " Troops'!C$2:C$200"), 0)), "")</f>
        <v/>
      </c>
      <c r="I57" s="287"/>
      <c r="J57" s="52"/>
      <c r="K57" s="288" t="str">
        <f ca="1">IFERROR(INDEX(INDIRECT("'" &amp; E$4 &amp; " Troops'!F$2:F$200"), MATCH(E53, INDIRECT("'" &amp; E$4 &amp; " Troops'!C$2:C$200"), 0)), "")</f>
        <v/>
      </c>
      <c r="L57" s="285"/>
      <c r="M57" s="52"/>
      <c r="N57" s="288" t="str">
        <f ca="1">IFERROR(INDEX(INDIRECT("'" &amp; E$4 &amp; " Troops'!G$2:G$200"), MATCH(E53, INDIRECT("'" &amp; E$4 &amp; " Troops'!C$2:C$200"), 0)), "")</f>
        <v/>
      </c>
      <c r="O57" s="285"/>
      <c r="P57" s="52"/>
      <c r="Q57" s="288" t="str">
        <f ca="1">IFERROR(INDEX(INDIRECT("'" &amp; E$4 &amp; " Troops'!A$2:A$200"), MATCH(E53, INDIRECT("'" &amp; E$4 &amp; " Troops'!C$2:C$200"), 0)), "")</f>
        <v/>
      </c>
      <c r="R57" s="285"/>
      <c r="S57" s="48" t="str">
        <f ca="1">IFERROR(INDEX(INDIRECT("'" &amp; E$4 &amp; " Troops'!B$2:B$200"), MATCH(E53, INDIRECT("'" &amp; E$4 &amp; " Troops'!C$2:C$200"), 0)), "")</f>
        <v/>
      </c>
      <c r="T57" s="55"/>
      <c r="U57" s="50"/>
      <c r="V57" s="50"/>
      <c r="W57" s="54"/>
      <c r="Y57" s="184"/>
      <c r="Z57" s="185"/>
      <c r="AA57" s="284" t="str">
        <f ca="1">IFERROR(INDEX(INDIRECT("'" &amp; E$4 &amp; " Troops'!D$2:D$200"), MATCH(AA53, INDIRECT("'" &amp; E$4 &amp; " Troops'!C$2:C$200"), 0)), "")</f>
        <v/>
      </c>
      <c r="AB57" s="285"/>
      <c r="AC57" s="52"/>
      <c r="AD57" s="286" t="str">
        <f ca="1">IFERROR(INDEX(INDIRECT("'" &amp; E$4 &amp; " Troops'!E$2:E$200"), MATCH(AA53, INDIRECT("'" &amp; E$4 &amp; " Troops'!C$2:C$200"), 0)), "")</f>
        <v/>
      </c>
      <c r="AE57" s="287"/>
      <c r="AF57" s="52"/>
      <c r="AG57" s="288" t="str">
        <f ca="1">IFERROR(INDEX(INDIRECT("'" &amp; E$4 &amp; " Troops'!F$2:F$200"), MATCH(AA53, INDIRECT("'" &amp; E$4 &amp; " Troops'!C$2:C$200"), 0)), "")</f>
        <v/>
      </c>
      <c r="AH57" s="285"/>
      <c r="AI57" s="52"/>
      <c r="AJ57" s="288" t="str">
        <f ca="1">IFERROR(INDEX(INDIRECT("'" &amp; E$4 &amp; " Troops'!G$2:G$200"), MATCH(AA53, INDIRECT("'" &amp; E$4 &amp; " Troops'!C$2:C$200"), 0)), "")</f>
        <v/>
      </c>
      <c r="AK57" s="285"/>
      <c r="AL57" s="52"/>
      <c r="AM57" s="288" t="str">
        <f ca="1">IFERROR(INDEX(INDIRECT("'" &amp; E$4 &amp; " Troops'!A$2:A$200"), MATCH(AA53, INDIRECT("'" &amp; E$4 &amp; " Troops'!C$2:C$200"), 0)), "")</f>
        <v/>
      </c>
      <c r="AN57" s="285"/>
      <c r="AO57" s="48" t="str">
        <f ca="1">IFERROR(INDEX(INDIRECT("'" &amp; E$4 &amp; " Troops'!B$2:B$200"), MATCH(AA53, INDIRECT("'" &amp; E$4 &amp; " Troops'!C$2:C$200"), 0)), "")</f>
        <v/>
      </c>
      <c r="AP57" s="55"/>
      <c r="AQ57" s="50"/>
      <c r="AR57" s="50"/>
      <c r="AS57" s="54"/>
    </row>
    <row r="58" spans="1:45" ht="21.75" customHeight="1" thickBot="1" x14ac:dyDescent="0.25">
      <c r="A58" s="175">
        <f ca="1">SUM(C60:C66, Q57, Y60:Y66,AM57,AM32,Y35:Y41)</f>
        <v>0</v>
      </c>
      <c r="B58" s="175">
        <f ca="1">SUM(S57, D60:D66, Z60:Z66, AO57, AO32, Z35:Z41)</f>
        <v>0</v>
      </c>
      <c r="C58" s="227" t="s">
        <v>826</v>
      </c>
      <c r="D58" s="228"/>
      <c r="E58" s="229"/>
      <c r="F58" s="47"/>
      <c r="G58" s="169"/>
      <c r="H58" s="47"/>
      <c r="I58" s="171"/>
      <c r="J58" s="45"/>
      <c r="K58" s="47"/>
      <c r="L58" s="171"/>
      <c r="M58" s="45"/>
      <c r="N58" s="47"/>
      <c r="O58" s="171"/>
      <c r="P58" s="45"/>
      <c r="Q58" s="47"/>
      <c r="R58" s="47"/>
      <c r="S58" s="171"/>
      <c r="T58" s="45"/>
      <c r="U58" s="45"/>
      <c r="V58" s="45"/>
      <c r="W58" s="170"/>
      <c r="Y58" s="227" t="s">
        <v>826</v>
      </c>
      <c r="Z58" s="228"/>
      <c r="AA58" s="229"/>
      <c r="AB58" s="47"/>
      <c r="AC58" s="169"/>
      <c r="AD58" s="47"/>
      <c r="AE58" s="171"/>
      <c r="AF58" s="45"/>
      <c r="AG58" s="47"/>
      <c r="AH58" s="171"/>
      <c r="AI58" s="45"/>
      <c r="AJ58" s="47"/>
      <c r="AK58" s="171"/>
      <c r="AL58" s="45"/>
      <c r="AM58" s="47"/>
      <c r="AN58" s="47"/>
      <c r="AO58" s="171"/>
      <c r="AP58" s="45"/>
      <c r="AQ58" s="45"/>
      <c r="AR58" s="45"/>
      <c r="AS58" s="170"/>
    </row>
    <row r="59" spans="1:45" ht="21.75" customHeight="1" x14ac:dyDescent="0.2">
      <c r="A59" s="178"/>
      <c r="B59" s="178"/>
      <c r="C59" s="57" t="s">
        <v>12</v>
      </c>
      <c r="D59" s="58" t="s">
        <v>3</v>
      </c>
      <c r="E59" s="218" t="s">
        <v>870</v>
      </c>
      <c r="F59" s="218"/>
      <c r="G59" s="218"/>
      <c r="H59" s="218"/>
      <c r="I59" s="218" t="s">
        <v>5</v>
      </c>
      <c r="J59" s="218"/>
      <c r="K59" s="218" t="s">
        <v>13</v>
      </c>
      <c r="L59" s="218"/>
      <c r="M59" s="218" t="s">
        <v>14</v>
      </c>
      <c r="N59" s="218"/>
      <c r="O59" s="218"/>
      <c r="P59" s="218"/>
      <c r="Q59" s="218"/>
      <c r="R59" s="218"/>
      <c r="S59" s="218"/>
      <c r="T59" s="186"/>
      <c r="U59" s="187" t="s">
        <v>6</v>
      </c>
      <c r="V59" s="187"/>
      <c r="W59" s="188"/>
      <c r="Y59" s="57" t="s">
        <v>12</v>
      </c>
      <c r="Z59" s="58" t="s">
        <v>3</v>
      </c>
      <c r="AA59" s="218" t="s">
        <v>870</v>
      </c>
      <c r="AB59" s="218"/>
      <c r="AC59" s="218"/>
      <c r="AD59" s="218"/>
      <c r="AE59" s="218" t="s">
        <v>5</v>
      </c>
      <c r="AF59" s="218"/>
      <c r="AG59" s="218" t="s">
        <v>13</v>
      </c>
      <c r="AH59" s="218"/>
      <c r="AI59" s="218" t="s">
        <v>14</v>
      </c>
      <c r="AJ59" s="218"/>
      <c r="AK59" s="218"/>
      <c r="AL59" s="218"/>
      <c r="AM59" s="218"/>
      <c r="AN59" s="218"/>
      <c r="AO59" s="218"/>
      <c r="AP59" s="219" t="s">
        <v>6</v>
      </c>
      <c r="AQ59" s="219"/>
      <c r="AR59" s="219"/>
      <c r="AS59" s="220"/>
    </row>
    <row r="60" spans="1:45" ht="21.75" customHeight="1" x14ac:dyDescent="0.2">
      <c r="A60" s="179"/>
      <c r="B60" s="179"/>
      <c r="C60" s="72" t="str">
        <f t="shared" ref="C60:C66" ca="1" si="18">IFERROR(INDEX(INDIRECT("'" &amp; E$4 &amp; " Equipment'!A$2:A$200"), MATCH(E60, INDIRECT("'" &amp; E$4 &amp; " Equipment'!C$2:C$200"), 0)), "")</f>
        <v/>
      </c>
      <c r="D60" s="73" t="str">
        <f t="shared" ref="D60:D66" ca="1" si="19">IFERROR(INDEX(INDIRECT("'" &amp; E$4 &amp; " Equipment'!B$2:B$200"), MATCH(E60, INDIRECT("'" &amp; E$4 &amp; " Equipment'!C$2:C$200"), 0)), "")</f>
        <v/>
      </c>
      <c r="E60" s="256"/>
      <c r="F60" s="256"/>
      <c r="G60" s="256"/>
      <c r="H60" s="256"/>
      <c r="I60" s="257" t="str">
        <f t="shared" ref="I60:I66" ca="1" si="20">IFERROR(INDEX(INDIRECT("'" &amp; E$4 &amp; " Equipment'!D$2:D$200"), MATCH(E60, INDIRECT("'" &amp; E$4 &amp; " Equipment'!C$2:C$200"), 0)), "")</f>
        <v/>
      </c>
      <c r="J60" s="257"/>
      <c r="K60" s="258" t="str">
        <f t="shared" ref="K60:K66" ca="1" si="21">IFERROR(INDEX(INDIRECT("'" &amp; E$4 &amp; " Equipment'!E$2:E$200"), MATCH(E60, INDIRECT("'" &amp; E$4 &amp; " Equipment'!C$2:C$200"), 0)), "")</f>
        <v/>
      </c>
      <c r="L60" s="259"/>
      <c r="M60" s="260" t="str">
        <f t="shared" ref="M60:M66" ca="1" si="22">IFERROR(INDEX(INDIRECT("'" &amp; E$4 &amp; " Equipment'!F$2:F$200"), MATCH(E60, INDIRECT("'" &amp; E$4 &amp; " Equipment'!C$2:C$200"), 0)), "")</f>
        <v/>
      </c>
      <c r="N60" s="261"/>
      <c r="O60" s="261"/>
      <c r="P60" s="261"/>
      <c r="Q60" s="261"/>
      <c r="R60" s="261"/>
      <c r="S60" s="262"/>
      <c r="T60" s="263" t="str">
        <f t="shared" ref="T60:T66" ca="1" si="23">IFERROR(INDEX(INDIRECT("'" &amp; E$4 &amp; " Equipment'!G$2:G$200"), MATCH(E60, INDIRECT("'" &amp; E$4 &amp; " Equipment'!C$2:C$200"), 0)), "")</f>
        <v/>
      </c>
      <c r="U60" s="264"/>
      <c r="V60" s="264"/>
      <c r="W60" s="265"/>
      <c r="Y60" s="72" t="str">
        <f ca="1">IFERROR(INDEX(INDIRECT("'" &amp;E$4&amp; " Equipment'!A$2:A$200"), MATCH(AA60, INDIRECT("'" &amp;E$4 &amp; " Equipment'!C$2:C$200"), 0)), "")</f>
        <v/>
      </c>
      <c r="Z60" s="73" t="str">
        <f ca="1">IFERROR(INDEX(INDIRECT("'" &amp;E$4 &amp; " Equipment'!B$2:B$200"), MATCH(AA60, INDIRECT("'" &amp;E$4 &amp; " Equipment'!C$2:C$200"), 0)), "")</f>
        <v/>
      </c>
      <c r="AA60" s="256"/>
      <c r="AB60" s="256"/>
      <c r="AC60" s="256"/>
      <c r="AD60" s="256"/>
      <c r="AE60" s="257" t="str">
        <f ca="1">IFERROR(INDEX(INDIRECT("'" &amp;E$4 &amp; " Equipment'!D$2:D$200"), MATCH(AA60, INDIRECT("'" &amp;E$4 &amp; " Equipment'!C$2:C$200"), 0)), "")</f>
        <v/>
      </c>
      <c r="AF60" s="257"/>
      <c r="AG60" s="258" t="str">
        <f ca="1">IFERROR(INDEX(INDIRECT("'" &amp;E$4 &amp; " Equipment'!E$2:E$200"), MATCH(AA60, INDIRECT("'" &amp;E$4 &amp; " Equipment'!C$2:C$200"), 0)), "")</f>
        <v/>
      </c>
      <c r="AH60" s="259"/>
      <c r="AI60" s="260" t="str">
        <f ca="1">IFERROR(INDEX(INDIRECT("'" &amp;E$4 &amp; " Equipment'!F$2:F$200"), MATCH(AA60, INDIRECT("'" &amp;E$4 &amp; " Equipment'!C$2:C$200"), 0)), "")</f>
        <v/>
      </c>
      <c r="AJ60" s="261"/>
      <c r="AK60" s="261"/>
      <c r="AL60" s="261"/>
      <c r="AM60" s="261"/>
      <c r="AN60" s="261"/>
      <c r="AO60" s="262"/>
      <c r="AP60" s="263" t="str">
        <f ca="1">IFERROR(INDEX(INDIRECT("'" &amp;E$4 &amp; " Equipment'!G$2:G$200"), MATCH(AA60, INDIRECT("'" &amp;E$4 &amp; " Equipment'!C$2:C$200"), 0)), "")</f>
        <v/>
      </c>
      <c r="AQ60" s="264"/>
      <c r="AR60" s="264"/>
      <c r="AS60" s="265"/>
    </row>
    <row r="61" spans="1:45" ht="21.75" customHeight="1" x14ac:dyDescent="0.2">
      <c r="C61" s="72" t="str">
        <f t="shared" ca="1" si="18"/>
        <v/>
      </c>
      <c r="D61" s="73" t="str">
        <f t="shared" ca="1" si="19"/>
        <v/>
      </c>
      <c r="E61" s="256"/>
      <c r="F61" s="256"/>
      <c r="G61" s="256"/>
      <c r="H61" s="256"/>
      <c r="I61" s="257" t="str">
        <f t="shared" ca="1" si="20"/>
        <v/>
      </c>
      <c r="J61" s="257"/>
      <c r="K61" s="258" t="str">
        <f t="shared" ca="1" si="21"/>
        <v/>
      </c>
      <c r="L61" s="259"/>
      <c r="M61" s="260" t="str">
        <f t="shared" ca="1" si="22"/>
        <v/>
      </c>
      <c r="N61" s="261"/>
      <c r="O61" s="261"/>
      <c r="P61" s="261"/>
      <c r="Q61" s="261"/>
      <c r="R61" s="261"/>
      <c r="S61" s="262"/>
      <c r="T61" s="263" t="str">
        <f t="shared" ca="1" si="23"/>
        <v/>
      </c>
      <c r="U61" s="264"/>
      <c r="V61" s="264"/>
      <c r="W61" s="265"/>
      <c r="Y61" s="72" t="str">
        <f t="shared" ref="Y61:Y66" ca="1" si="24">IFERROR(INDEX(INDIRECT("'" &amp;E$4&amp; " Equipment'!A$2:A$200"), MATCH(AA61, INDIRECT("'" &amp;E$4 &amp; " Equipment'!C$2:C$200"), 0)), "")</f>
        <v/>
      </c>
      <c r="Z61" s="73" t="str">
        <f t="shared" ref="Z61:Z66" ca="1" si="25">IFERROR(INDEX(INDIRECT("'" &amp;E$4 &amp; " Equipment'!B$2:B$200"), MATCH(AA61, INDIRECT("'" &amp;E$4 &amp; " Equipment'!C$2:C$200"), 0)), "")</f>
        <v/>
      </c>
      <c r="AA61" s="256"/>
      <c r="AB61" s="256"/>
      <c r="AC61" s="256"/>
      <c r="AD61" s="256"/>
      <c r="AE61" s="257" t="str">
        <f t="shared" ref="AE61:AE66" ca="1" si="26">IFERROR(INDEX(INDIRECT("'" &amp;E$4 &amp; " Equipment'!D$2:D$200"), MATCH(AA61, INDIRECT("'" &amp;E$4 &amp; " Equipment'!C$2:C$200"), 0)), "")</f>
        <v/>
      </c>
      <c r="AF61" s="257"/>
      <c r="AG61" s="258" t="str">
        <f t="shared" ref="AG61:AG66" ca="1" si="27">IFERROR(INDEX(INDIRECT("'" &amp;E$4 &amp; " Equipment'!E$2:E$200"), MATCH(AA61, INDIRECT("'" &amp;E$4 &amp; " Equipment'!C$2:C$200"), 0)), "")</f>
        <v/>
      </c>
      <c r="AH61" s="259"/>
      <c r="AI61" s="260" t="str">
        <f t="shared" ref="AI61:AI66" ca="1" si="28">IFERROR(INDEX(INDIRECT("'" &amp;E$4 &amp; " Equipment'!F$2:F$200"), MATCH(AA61, INDIRECT("'" &amp;E$4 &amp; " Equipment'!C$2:C$200"), 0)), "")</f>
        <v/>
      </c>
      <c r="AJ61" s="261"/>
      <c r="AK61" s="261"/>
      <c r="AL61" s="261"/>
      <c r="AM61" s="261"/>
      <c r="AN61" s="261"/>
      <c r="AO61" s="262"/>
      <c r="AP61" s="263" t="str">
        <f t="shared" ref="AP61:AP66" ca="1" si="29">IFERROR(INDEX(INDIRECT("'" &amp;E$4 &amp; " Equipment'!G$2:G$200"), MATCH(AA61, INDIRECT("'" &amp;E$4 &amp; " Equipment'!C$2:C$200"), 0)), "")</f>
        <v/>
      </c>
      <c r="AQ61" s="264"/>
      <c r="AR61" s="264"/>
      <c r="AS61" s="265"/>
    </row>
    <row r="62" spans="1:45" ht="21.75" customHeight="1" x14ac:dyDescent="0.2">
      <c r="C62" s="72" t="str">
        <f t="shared" ca="1" si="18"/>
        <v/>
      </c>
      <c r="D62" s="73" t="str">
        <f t="shared" ca="1" si="19"/>
        <v/>
      </c>
      <c r="E62" s="256"/>
      <c r="F62" s="256"/>
      <c r="G62" s="256"/>
      <c r="H62" s="256"/>
      <c r="I62" s="257" t="str">
        <f t="shared" ca="1" si="20"/>
        <v/>
      </c>
      <c r="J62" s="257"/>
      <c r="K62" s="258" t="str">
        <f t="shared" ca="1" si="21"/>
        <v/>
      </c>
      <c r="L62" s="259"/>
      <c r="M62" s="260" t="str">
        <f t="shared" ca="1" si="22"/>
        <v/>
      </c>
      <c r="N62" s="261"/>
      <c r="O62" s="261"/>
      <c r="P62" s="261"/>
      <c r="Q62" s="261"/>
      <c r="R62" s="261"/>
      <c r="S62" s="262"/>
      <c r="T62" s="263" t="str">
        <f t="shared" ca="1" si="23"/>
        <v/>
      </c>
      <c r="U62" s="264"/>
      <c r="V62" s="264"/>
      <c r="W62" s="265"/>
      <c r="Y62" s="72" t="str">
        <f t="shared" ca="1" si="24"/>
        <v/>
      </c>
      <c r="Z62" s="73" t="str">
        <f t="shared" ca="1" si="25"/>
        <v/>
      </c>
      <c r="AA62" s="256"/>
      <c r="AB62" s="256"/>
      <c r="AC62" s="256"/>
      <c r="AD62" s="256"/>
      <c r="AE62" s="257" t="str">
        <f t="shared" ca="1" si="26"/>
        <v/>
      </c>
      <c r="AF62" s="257"/>
      <c r="AG62" s="258" t="str">
        <f t="shared" ca="1" si="27"/>
        <v/>
      </c>
      <c r="AH62" s="259"/>
      <c r="AI62" s="260" t="str">
        <f t="shared" ca="1" si="28"/>
        <v/>
      </c>
      <c r="AJ62" s="261"/>
      <c r="AK62" s="261"/>
      <c r="AL62" s="261"/>
      <c r="AM62" s="261"/>
      <c r="AN62" s="261"/>
      <c r="AO62" s="262"/>
      <c r="AP62" s="263" t="str">
        <f t="shared" ca="1" si="29"/>
        <v/>
      </c>
      <c r="AQ62" s="264"/>
      <c r="AR62" s="264"/>
      <c r="AS62" s="265"/>
    </row>
    <row r="63" spans="1:45" ht="21.75" customHeight="1" x14ac:dyDescent="0.2">
      <c r="A63" s="180"/>
      <c r="B63" s="180"/>
      <c r="C63" s="72" t="str">
        <f t="shared" ca="1" si="18"/>
        <v/>
      </c>
      <c r="D63" s="73" t="str">
        <f t="shared" ca="1" si="19"/>
        <v/>
      </c>
      <c r="E63" s="256"/>
      <c r="F63" s="256"/>
      <c r="G63" s="256"/>
      <c r="H63" s="256"/>
      <c r="I63" s="257" t="str">
        <f t="shared" ca="1" si="20"/>
        <v/>
      </c>
      <c r="J63" s="257"/>
      <c r="K63" s="258" t="str">
        <f t="shared" ca="1" si="21"/>
        <v/>
      </c>
      <c r="L63" s="259"/>
      <c r="M63" s="260" t="str">
        <f t="shared" ca="1" si="22"/>
        <v/>
      </c>
      <c r="N63" s="261"/>
      <c r="O63" s="261"/>
      <c r="P63" s="261"/>
      <c r="Q63" s="261"/>
      <c r="R63" s="261"/>
      <c r="S63" s="262"/>
      <c r="T63" s="263" t="str">
        <f t="shared" ca="1" si="23"/>
        <v/>
      </c>
      <c r="U63" s="264"/>
      <c r="V63" s="264"/>
      <c r="W63" s="265"/>
      <c r="Y63" s="72" t="str">
        <f t="shared" ca="1" si="24"/>
        <v/>
      </c>
      <c r="Z63" s="73" t="str">
        <f t="shared" ca="1" si="25"/>
        <v/>
      </c>
      <c r="AA63" s="256"/>
      <c r="AB63" s="256"/>
      <c r="AC63" s="256"/>
      <c r="AD63" s="256"/>
      <c r="AE63" s="257" t="str">
        <f t="shared" ca="1" si="26"/>
        <v/>
      </c>
      <c r="AF63" s="257"/>
      <c r="AG63" s="258" t="str">
        <f t="shared" ca="1" si="27"/>
        <v/>
      </c>
      <c r="AH63" s="259"/>
      <c r="AI63" s="260" t="str">
        <f t="shared" ca="1" si="28"/>
        <v/>
      </c>
      <c r="AJ63" s="261"/>
      <c r="AK63" s="261"/>
      <c r="AL63" s="261"/>
      <c r="AM63" s="261"/>
      <c r="AN63" s="261"/>
      <c r="AO63" s="262"/>
      <c r="AP63" s="263" t="str">
        <f t="shared" ca="1" si="29"/>
        <v/>
      </c>
      <c r="AQ63" s="264"/>
      <c r="AR63" s="264"/>
      <c r="AS63" s="265"/>
    </row>
    <row r="64" spans="1:45" ht="21.75" customHeight="1" x14ac:dyDescent="0.2">
      <c r="A64" s="180"/>
      <c r="B64" s="180"/>
      <c r="C64" s="72" t="str">
        <f t="shared" ca="1" si="18"/>
        <v/>
      </c>
      <c r="D64" s="73" t="str">
        <f t="shared" ca="1" si="19"/>
        <v/>
      </c>
      <c r="E64" s="256"/>
      <c r="F64" s="256"/>
      <c r="G64" s="256"/>
      <c r="H64" s="256"/>
      <c r="I64" s="257" t="str">
        <f t="shared" ca="1" si="20"/>
        <v/>
      </c>
      <c r="J64" s="257"/>
      <c r="K64" s="258" t="str">
        <f t="shared" ca="1" si="21"/>
        <v/>
      </c>
      <c r="L64" s="259"/>
      <c r="M64" s="260" t="str">
        <f t="shared" ca="1" si="22"/>
        <v/>
      </c>
      <c r="N64" s="261"/>
      <c r="O64" s="261"/>
      <c r="P64" s="261"/>
      <c r="Q64" s="261"/>
      <c r="R64" s="261"/>
      <c r="S64" s="262"/>
      <c r="T64" s="263" t="str">
        <f t="shared" ca="1" si="23"/>
        <v/>
      </c>
      <c r="U64" s="264"/>
      <c r="V64" s="264"/>
      <c r="W64" s="265"/>
      <c r="Y64" s="72" t="str">
        <f t="shared" ca="1" si="24"/>
        <v/>
      </c>
      <c r="Z64" s="73" t="str">
        <f t="shared" ca="1" si="25"/>
        <v/>
      </c>
      <c r="AA64" s="256"/>
      <c r="AB64" s="256"/>
      <c r="AC64" s="256"/>
      <c r="AD64" s="256"/>
      <c r="AE64" s="257" t="str">
        <f t="shared" ca="1" si="26"/>
        <v/>
      </c>
      <c r="AF64" s="257"/>
      <c r="AG64" s="258" t="str">
        <f t="shared" ca="1" si="27"/>
        <v/>
      </c>
      <c r="AH64" s="259"/>
      <c r="AI64" s="260" t="str">
        <f t="shared" ca="1" si="28"/>
        <v/>
      </c>
      <c r="AJ64" s="261"/>
      <c r="AK64" s="261"/>
      <c r="AL64" s="261"/>
      <c r="AM64" s="261"/>
      <c r="AN64" s="261"/>
      <c r="AO64" s="262"/>
      <c r="AP64" s="263" t="str">
        <f t="shared" ca="1" si="29"/>
        <v/>
      </c>
      <c r="AQ64" s="264"/>
      <c r="AR64" s="264"/>
      <c r="AS64" s="265"/>
    </row>
    <row r="65" spans="1:45" ht="21.75" customHeight="1" thickBot="1" x14ac:dyDescent="0.25">
      <c r="C65" s="72" t="str">
        <f t="shared" ca="1" si="18"/>
        <v/>
      </c>
      <c r="D65" s="73" t="str">
        <f t="shared" ca="1" si="19"/>
        <v/>
      </c>
      <c r="E65" s="256"/>
      <c r="F65" s="256"/>
      <c r="G65" s="256"/>
      <c r="H65" s="256"/>
      <c r="I65" s="257" t="str">
        <f t="shared" ca="1" si="20"/>
        <v/>
      </c>
      <c r="J65" s="257"/>
      <c r="K65" s="258" t="str">
        <f t="shared" ca="1" si="21"/>
        <v/>
      </c>
      <c r="L65" s="259"/>
      <c r="M65" s="260" t="str">
        <f t="shared" ca="1" si="22"/>
        <v/>
      </c>
      <c r="N65" s="261"/>
      <c r="O65" s="261"/>
      <c r="P65" s="261"/>
      <c r="Q65" s="261"/>
      <c r="R65" s="261"/>
      <c r="S65" s="262"/>
      <c r="T65" s="263" t="str">
        <f t="shared" ca="1" si="23"/>
        <v/>
      </c>
      <c r="U65" s="264"/>
      <c r="V65" s="264"/>
      <c r="W65" s="265"/>
      <c r="Y65" s="74" t="str">
        <f t="shared" ca="1" si="24"/>
        <v/>
      </c>
      <c r="Z65" s="75" t="str">
        <f t="shared" ca="1" si="25"/>
        <v/>
      </c>
      <c r="AA65" s="246"/>
      <c r="AB65" s="246"/>
      <c r="AC65" s="246"/>
      <c r="AD65" s="246"/>
      <c r="AE65" s="247" t="str">
        <f t="shared" ca="1" si="26"/>
        <v/>
      </c>
      <c r="AF65" s="247"/>
      <c r="AG65" s="248" t="str">
        <f t="shared" ca="1" si="27"/>
        <v/>
      </c>
      <c r="AH65" s="249"/>
      <c r="AI65" s="250" t="str">
        <f t="shared" ca="1" si="28"/>
        <v/>
      </c>
      <c r="AJ65" s="251"/>
      <c r="AK65" s="251"/>
      <c r="AL65" s="251"/>
      <c r="AM65" s="251"/>
      <c r="AN65" s="251"/>
      <c r="AO65" s="252"/>
      <c r="AP65" s="253" t="str">
        <f t="shared" ca="1" si="29"/>
        <v/>
      </c>
      <c r="AQ65" s="254"/>
      <c r="AR65" s="254"/>
      <c r="AS65" s="255"/>
    </row>
    <row r="66" spans="1:45" ht="21.75" customHeight="1" thickBot="1" x14ac:dyDescent="0.25">
      <c r="C66" s="74" t="str">
        <f t="shared" ca="1" si="18"/>
        <v/>
      </c>
      <c r="D66" s="75" t="str">
        <f t="shared" ca="1" si="19"/>
        <v/>
      </c>
      <c r="E66" s="246"/>
      <c r="F66" s="246"/>
      <c r="G66" s="246"/>
      <c r="H66" s="246"/>
      <c r="I66" s="247" t="str">
        <f t="shared" ca="1" si="20"/>
        <v/>
      </c>
      <c r="J66" s="247"/>
      <c r="K66" s="248" t="str">
        <f t="shared" ca="1" si="21"/>
        <v/>
      </c>
      <c r="L66" s="249"/>
      <c r="M66" s="250" t="str">
        <f t="shared" ca="1" si="22"/>
        <v/>
      </c>
      <c r="N66" s="251"/>
      <c r="O66" s="251"/>
      <c r="P66" s="251"/>
      <c r="Q66" s="251"/>
      <c r="R66" s="251"/>
      <c r="S66" s="252"/>
      <c r="T66" s="253" t="str">
        <f t="shared" ca="1" si="23"/>
        <v/>
      </c>
      <c r="U66" s="254"/>
      <c r="V66" s="254"/>
      <c r="W66" s="255"/>
      <c r="Y66" s="211" t="str">
        <f t="shared" ca="1" si="24"/>
        <v/>
      </c>
      <c r="Z66" s="212" t="str">
        <f t="shared" ca="1" si="25"/>
        <v/>
      </c>
      <c r="AA66" s="289"/>
      <c r="AB66" s="289"/>
      <c r="AC66" s="289"/>
      <c r="AD66" s="289"/>
      <c r="AE66" s="290" t="str">
        <f t="shared" ca="1" si="26"/>
        <v/>
      </c>
      <c r="AF66" s="290"/>
      <c r="AG66" s="291" t="str">
        <f t="shared" ca="1" si="27"/>
        <v/>
      </c>
      <c r="AH66" s="292"/>
      <c r="AI66" s="293" t="str">
        <f t="shared" ca="1" si="28"/>
        <v/>
      </c>
      <c r="AJ66" s="294"/>
      <c r="AK66" s="294"/>
      <c r="AL66" s="294"/>
      <c r="AM66" s="294"/>
      <c r="AN66" s="294"/>
      <c r="AO66" s="295"/>
      <c r="AP66" s="296" t="str">
        <f t="shared" ca="1" si="29"/>
        <v/>
      </c>
      <c r="AQ66" s="297"/>
      <c r="AR66" s="297"/>
      <c r="AS66" s="298"/>
    </row>
    <row r="67" spans="1:45" ht="21.75" customHeight="1" x14ac:dyDescent="0.2">
      <c r="C67" s="60" t="s">
        <v>15</v>
      </c>
      <c r="D67" s="59"/>
      <c r="E67" s="59"/>
      <c r="F67" s="59"/>
      <c r="G67" s="59"/>
      <c r="H67" s="59"/>
      <c r="I67" s="59"/>
      <c r="J67" s="59"/>
      <c r="K67" s="59"/>
      <c r="L67" s="59"/>
      <c r="M67" s="59"/>
      <c r="N67" s="59"/>
      <c r="O67" s="59"/>
      <c r="P67" s="59"/>
      <c r="Q67" s="59"/>
      <c r="R67" s="59"/>
      <c r="S67" s="59"/>
      <c r="T67" s="59"/>
      <c r="U67" s="61"/>
      <c r="V67" s="61"/>
      <c r="W67" s="62"/>
      <c r="Y67" s="60" t="s">
        <v>15</v>
      </c>
      <c r="Z67" s="59"/>
      <c r="AA67" s="59"/>
      <c r="AB67" s="59"/>
      <c r="AC67" s="59"/>
      <c r="AD67" s="59"/>
      <c r="AE67" s="59"/>
      <c r="AF67" s="59"/>
      <c r="AG67" s="59"/>
      <c r="AH67" s="59"/>
      <c r="AI67" s="59"/>
      <c r="AJ67" s="59"/>
      <c r="AK67" s="59"/>
      <c r="AL67" s="59"/>
      <c r="AM67" s="59"/>
      <c r="AN67" s="59"/>
      <c r="AO67" s="59"/>
      <c r="AP67" s="59"/>
      <c r="AQ67" s="61"/>
      <c r="AR67" s="61"/>
      <c r="AS67" s="62"/>
    </row>
    <row r="68" spans="1:45" ht="21.75" customHeight="1" x14ac:dyDescent="0.2">
      <c r="C68" s="221" t="str">
        <f ca="1">IFERROR(INDEX(INDIRECT("'" &amp; E$4 &amp; " Troops'!J$2:J$200"), MATCH(E53, INDIRECT("'" &amp; E$4 &amp; " Troops'!C$2:C$200"), 0)), "")</f>
        <v/>
      </c>
      <c r="D68" s="222"/>
      <c r="E68" s="222"/>
      <c r="F68" s="222"/>
      <c r="G68" s="222"/>
      <c r="H68" s="222"/>
      <c r="I68" s="222"/>
      <c r="J68" s="222"/>
      <c r="K68" s="222"/>
      <c r="L68" s="222"/>
      <c r="M68" s="222"/>
      <c r="N68" s="222"/>
      <c r="O68" s="222"/>
      <c r="P68" s="222"/>
      <c r="Q68" s="222"/>
      <c r="R68" s="222"/>
      <c r="S68" s="222"/>
      <c r="T68" s="222"/>
      <c r="U68" s="222"/>
      <c r="V68" s="222"/>
      <c r="W68" s="223"/>
      <c r="Y68" s="221" t="str">
        <f ca="1">IFERROR(INDEX(INDIRECT("'" &amp; E$4 &amp; " Troops'!J$2:J$200"), MATCH(AA53, INDIRECT("'" &amp; E$4 &amp; " Troops'!C$2:C$200"), 0)), "")</f>
        <v/>
      </c>
      <c r="Z68" s="222"/>
      <c r="AA68" s="222"/>
      <c r="AB68" s="222"/>
      <c r="AC68" s="222"/>
      <c r="AD68" s="222"/>
      <c r="AE68" s="222"/>
      <c r="AF68" s="222"/>
      <c r="AG68" s="222"/>
      <c r="AH68" s="222"/>
      <c r="AI68" s="222"/>
      <c r="AJ68" s="222"/>
      <c r="AK68" s="222"/>
      <c r="AL68" s="222"/>
      <c r="AM68" s="222"/>
      <c r="AN68" s="222"/>
      <c r="AO68" s="222"/>
      <c r="AP68" s="222"/>
      <c r="AQ68" s="222"/>
      <c r="AR68" s="222"/>
      <c r="AS68" s="223"/>
    </row>
    <row r="69" spans="1:45" ht="21.75" customHeight="1" x14ac:dyDescent="0.2">
      <c r="C69" s="221"/>
      <c r="D69" s="222"/>
      <c r="E69" s="222"/>
      <c r="F69" s="222"/>
      <c r="G69" s="222"/>
      <c r="H69" s="222"/>
      <c r="I69" s="222"/>
      <c r="J69" s="222"/>
      <c r="K69" s="222"/>
      <c r="L69" s="222"/>
      <c r="M69" s="222"/>
      <c r="N69" s="222"/>
      <c r="O69" s="222"/>
      <c r="P69" s="222"/>
      <c r="Q69" s="222"/>
      <c r="R69" s="222"/>
      <c r="S69" s="222"/>
      <c r="T69" s="222"/>
      <c r="U69" s="222"/>
      <c r="V69" s="222"/>
      <c r="W69" s="223"/>
      <c r="Y69" s="221"/>
      <c r="Z69" s="222"/>
      <c r="AA69" s="222"/>
      <c r="AB69" s="222"/>
      <c r="AC69" s="222"/>
      <c r="AD69" s="222"/>
      <c r="AE69" s="222"/>
      <c r="AF69" s="222"/>
      <c r="AG69" s="222"/>
      <c r="AH69" s="222"/>
      <c r="AI69" s="222"/>
      <c r="AJ69" s="222"/>
      <c r="AK69" s="222"/>
      <c r="AL69" s="222"/>
      <c r="AM69" s="222"/>
      <c r="AN69" s="222"/>
      <c r="AO69" s="222"/>
      <c r="AP69" s="222"/>
      <c r="AQ69" s="222"/>
      <c r="AR69" s="222"/>
      <c r="AS69" s="223"/>
    </row>
    <row r="70" spans="1:45" ht="21.75" customHeight="1" x14ac:dyDescent="0.2">
      <c r="C70" s="221"/>
      <c r="D70" s="222"/>
      <c r="E70" s="222"/>
      <c r="F70" s="222"/>
      <c r="G70" s="222"/>
      <c r="H70" s="222"/>
      <c r="I70" s="222"/>
      <c r="J70" s="222"/>
      <c r="K70" s="222"/>
      <c r="L70" s="222"/>
      <c r="M70" s="222"/>
      <c r="N70" s="222"/>
      <c r="O70" s="222"/>
      <c r="P70" s="222"/>
      <c r="Q70" s="222"/>
      <c r="R70" s="222"/>
      <c r="S70" s="222"/>
      <c r="T70" s="222"/>
      <c r="U70" s="222"/>
      <c r="V70" s="222"/>
      <c r="W70" s="223"/>
      <c r="Y70" s="221"/>
      <c r="Z70" s="222"/>
      <c r="AA70" s="222"/>
      <c r="AB70" s="222"/>
      <c r="AC70" s="222"/>
      <c r="AD70" s="222"/>
      <c r="AE70" s="222"/>
      <c r="AF70" s="222"/>
      <c r="AG70" s="222"/>
      <c r="AH70" s="222"/>
      <c r="AI70" s="222"/>
      <c r="AJ70" s="222"/>
      <c r="AK70" s="222"/>
      <c r="AL70" s="222"/>
      <c r="AM70" s="222"/>
      <c r="AN70" s="222"/>
      <c r="AO70" s="222"/>
      <c r="AP70" s="222"/>
      <c r="AQ70" s="222"/>
      <c r="AR70" s="222"/>
      <c r="AS70" s="223"/>
    </row>
    <row r="71" spans="1:45" ht="21.75" customHeight="1" x14ac:dyDescent="0.2">
      <c r="A71" s="180"/>
      <c r="B71" s="180"/>
      <c r="C71" s="221"/>
      <c r="D71" s="222"/>
      <c r="E71" s="222"/>
      <c r="F71" s="222"/>
      <c r="G71" s="222"/>
      <c r="H71" s="222"/>
      <c r="I71" s="222"/>
      <c r="J71" s="222"/>
      <c r="K71" s="222"/>
      <c r="L71" s="222"/>
      <c r="M71" s="222"/>
      <c r="N71" s="222"/>
      <c r="O71" s="222"/>
      <c r="P71" s="222"/>
      <c r="Q71" s="222"/>
      <c r="R71" s="222"/>
      <c r="S71" s="222"/>
      <c r="T71" s="222"/>
      <c r="U71" s="222"/>
      <c r="V71" s="222"/>
      <c r="W71" s="223"/>
      <c r="Y71" s="221"/>
      <c r="Z71" s="222"/>
      <c r="AA71" s="222"/>
      <c r="AB71" s="222"/>
      <c r="AC71" s="222"/>
      <c r="AD71" s="222"/>
      <c r="AE71" s="222"/>
      <c r="AF71" s="222"/>
      <c r="AG71" s="222"/>
      <c r="AH71" s="222"/>
      <c r="AI71" s="222"/>
      <c r="AJ71" s="222"/>
      <c r="AK71" s="222"/>
      <c r="AL71" s="222"/>
      <c r="AM71" s="222"/>
      <c r="AN71" s="222"/>
      <c r="AO71" s="222"/>
      <c r="AP71" s="222"/>
      <c r="AQ71" s="222"/>
      <c r="AR71" s="222"/>
      <c r="AS71" s="223"/>
    </row>
    <row r="72" spans="1:45" ht="21.75" customHeight="1" thickBot="1" x14ac:dyDescent="0.25">
      <c r="A72" s="180"/>
      <c r="B72" s="180"/>
      <c r="C72" s="224"/>
      <c r="D72" s="225"/>
      <c r="E72" s="225"/>
      <c r="F72" s="225"/>
      <c r="G72" s="225"/>
      <c r="H72" s="225"/>
      <c r="I72" s="225"/>
      <c r="J72" s="225"/>
      <c r="K72" s="225"/>
      <c r="L72" s="225"/>
      <c r="M72" s="225"/>
      <c r="N72" s="225"/>
      <c r="O72" s="225"/>
      <c r="P72" s="225"/>
      <c r="Q72" s="225"/>
      <c r="R72" s="225"/>
      <c r="S72" s="225"/>
      <c r="T72" s="225"/>
      <c r="U72" s="225"/>
      <c r="V72" s="225"/>
      <c r="W72" s="226"/>
      <c r="Y72" s="224"/>
      <c r="Z72" s="225"/>
      <c r="AA72" s="225"/>
      <c r="AB72" s="225"/>
      <c r="AC72" s="225"/>
      <c r="AD72" s="225"/>
      <c r="AE72" s="225"/>
      <c r="AF72" s="225"/>
      <c r="AG72" s="225"/>
      <c r="AH72" s="225"/>
      <c r="AI72" s="225"/>
      <c r="AJ72" s="225"/>
      <c r="AK72" s="225"/>
      <c r="AL72" s="225"/>
      <c r="AM72" s="225"/>
      <c r="AN72" s="225"/>
      <c r="AO72" s="225"/>
      <c r="AP72" s="225"/>
      <c r="AQ72" s="225"/>
      <c r="AR72" s="225"/>
      <c r="AS72" s="226"/>
    </row>
    <row r="73" spans="1:45" ht="21.75" customHeight="1" x14ac:dyDescent="0.2">
      <c r="C73" s="63" t="s">
        <v>16</v>
      </c>
      <c r="D73" s="64"/>
      <c r="E73" s="64"/>
      <c r="F73" s="64"/>
      <c r="G73" s="65"/>
      <c r="H73" s="66"/>
      <c r="I73" s="64"/>
      <c r="J73" s="64"/>
      <c r="K73" s="64"/>
      <c r="L73" s="65"/>
      <c r="M73" s="63" t="s">
        <v>17</v>
      </c>
      <c r="N73" s="67"/>
      <c r="O73" s="68"/>
      <c r="P73" s="67"/>
      <c r="Q73" s="69"/>
      <c r="R73" s="61"/>
      <c r="S73" s="70"/>
      <c r="T73" s="71"/>
      <c r="U73" s="61"/>
      <c r="V73" s="61"/>
      <c r="W73" s="62"/>
      <c r="Y73" s="63" t="s">
        <v>16</v>
      </c>
      <c r="Z73" s="64"/>
      <c r="AA73" s="64"/>
      <c r="AB73" s="64"/>
      <c r="AC73" s="65"/>
      <c r="AD73" s="66"/>
      <c r="AE73" s="64"/>
      <c r="AF73" s="64"/>
      <c r="AG73" s="64"/>
      <c r="AH73" s="65"/>
      <c r="AI73" s="63" t="s">
        <v>17</v>
      </c>
      <c r="AJ73" s="67"/>
      <c r="AK73" s="68"/>
      <c r="AL73" s="67"/>
      <c r="AM73" s="69"/>
      <c r="AN73" s="61"/>
      <c r="AO73" s="70"/>
      <c r="AP73" s="71"/>
      <c r="AQ73" s="61"/>
      <c r="AR73" s="61"/>
      <c r="AS73" s="62"/>
    </row>
    <row r="74" spans="1:45" ht="21.75" customHeight="1" x14ac:dyDescent="0.2">
      <c r="A74" s="180"/>
      <c r="B74" s="180"/>
      <c r="C74" s="243"/>
      <c r="D74" s="244"/>
      <c r="E74" s="244"/>
      <c r="F74" s="244"/>
      <c r="G74" s="245"/>
      <c r="H74" s="243"/>
      <c r="I74" s="244"/>
      <c r="J74" s="244"/>
      <c r="K74" s="244"/>
      <c r="L74" s="245"/>
      <c r="M74" s="243"/>
      <c r="N74" s="244"/>
      <c r="O74" s="244"/>
      <c r="P74" s="244"/>
      <c r="Q74" s="245"/>
      <c r="R74" s="244"/>
      <c r="S74" s="244"/>
      <c r="T74" s="244"/>
      <c r="U74" s="244"/>
      <c r="V74" s="244"/>
      <c r="W74" s="43"/>
      <c r="Y74" s="243"/>
      <c r="Z74" s="244"/>
      <c r="AA74" s="244"/>
      <c r="AB74" s="244"/>
      <c r="AC74" s="245"/>
      <c r="AD74" s="243"/>
      <c r="AE74" s="244"/>
      <c r="AF74" s="244"/>
      <c r="AG74" s="244"/>
      <c r="AH74" s="245"/>
      <c r="AI74" s="243"/>
      <c r="AJ74" s="244"/>
      <c r="AK74" s="244"/>
      <c r="AL74" s="244"/>
      <c r="AM74" s="245"/>
      <c r="AN74" s="244"/>
      <c r="AO74" s="244"/>
      <c r="AP74" s="244"/>
      <c r="AQ74" s="244"/>
      <c r="AR74" s="244"/>
      <c r="AS74" s="43"/>
    </row>
    <row r="75" spans="1:45" ht="21.75" customHeight="1" x14ac:dyDescent="0.2">
      <c r="C75" s="243"/>
      <c r="D75" s="244"/>
      <c r="E75" s="244"/>
      <c r="F75" s="244"/>
      <c r="G75" s="245"/>
      <c r="H75" s="243"/>
      <c r="I75" s="244"/>
      <c r="J75" s="244"/>
      <c r="K75" s="244"/>
      <c r="L75" s="245"/>
      <c r="M75" s="243"/>
      <c r="N75" s="244"/>
      <c r="O75" s="244"/>
      <c r="P75" s="244"/>
      <c r="Q75" s="245"/>
      <c r="R75" s="244"/>
      <c r="S75" s="244"/>
      <c r="T75" s="244"/>
      <c r="U75" s="244"/>
      <c r="V75" s="244"/>
      <c r="W75" s="43"/>
      <c r="Y75" s="243"/>
      <c r="Z75" s="244"/>
      <c r="AA75" s="244"/>
      <c r="AB75" s="244"/>
      <c r="AC75" s="245"/>
      <c r="AD75" s="243"/>
      <c r="AE75" s="244"/>
      <c r="AF75" s="244"/>
      <c r="AG75" s="244"/>
      <c r="AH75" s="245"/>
      <c r="AI75" s="243"/>
      <c r="AJ75" s="244"/>
      <c r="AK75" s="244"/>
      <c r="AL75" s="244"/>
      <c r="AM75" s="245"/>
      <c r="AN75" s="244"/>
      <c r="AO75" s="244"/>
      <c r="AP75" s="244"/>
      <c r="AQ75" s="244"/>
      <c r="AR75" s="244"/>
      <c r="AS75" s="43"/>
    </row>
    <row r="76" spans="1:45" ht="21.75" customHeight="1" thickBot="1" x14ac:dyDescent="0.25">
      <c r="A76" s="176"/>
      <c r="B76" s="176"/>
      <c r="C76" s="215"/>
      <c r="D76" s="216"/>
      <c r="E76" s="216"/>
      <c r="F76" s="216"/>
      <c r="G76" s="217"/>
      <c r="H76" s="215"/>
      <c r="I76" s="216"/>
      <c r="J76" s="216"/>
      <c r="K76" s="216"/>
      <c r="L76" s="217"/>
      <c r="M76" s="215"/>
      <c r="N76" s="216"/>
      <c r="O76" s="216"/>
      <c r="P76" s="216"/>
      <c r="Q76" s="217"/>
      <c r="R76" s="216"/>
      <c r="S76" s="216"/>
      <c r="T76" s="216"/>
      <c r="U76" s="216"/>
      <c r="V76" s="216"/>
      <c r="W76" s="44"/>
      <c r="Y76" s="215"/>
      <c r="Z76" s="216"/>
      <c r="AA76" s="216"/>
      <c r="AB76" s="216"/>
      <c r="AC76" s="217"/>
      <c r="AD76" s="215"/>
      <c r="AE76" s="216"/>
      <c r="AF76" s="216"/>
      <c r="AG76" s="216"/>
      <c r="AH76" s="217"/>
      <c r="AI76" s="215"/>
      <c r="AJ76" s="216"/>
      <c r="AK76" s="216"/>
      <c r="AL76" s="216"/>
      <c r="AM76" s="217"/>
      <c r="AN76" s="216"/>
      <c r="AO76" s="216"/>
      <c r="AP76" s="216"/>
      <c r="AQ76" s="216"/>
      <c r="AR76" s="216"/>
      <c r="AS76" s="44"/>
    </row>
    <row r="77" spans="1:45" ht="21.75" customHeight="1" thickBot="1" x14ac:dyDescent="0.25">
      <c r="A77" s="176"/>
      <c r="B77" s="176"/>
    </row>
    <row r="78" spans="1:45" ht="21.75" customHeight="1" thickBot="1" x14ac:dyDescent="0.35">
      <c r="C78" s="230" t="s">
        <v>827</v>
      </c>
      <c r="D78" s="231"/>
      <c r="E78" s="232"/>
      <c r="F78" s="232"/>
      <c r="G78" s="232"/>
      <c r="H78" s="232"/>
      <c r="I78" s="232"/>
      <c r="J78" s="232"/>
      <c r="K78" s="232"/>
      <c r="L78" s="232"/>
      <c r="M78" s="232"/>
      <c r="N78" s="232"/>
      <c r="O78" s="232"/>
      <c r="P78" s="232"/>
      <c r="Q78" s="232"/>
      <c r="R78" s="232"/>
      <c r="S78" s="232"/>
      <c r="T78" s="232"/>
      <c r="U78" s="232"/>
      <c r="V78" s="232"/>
      <c r="W78" s="233"/>
      <c r="Y78" s="230" t="s">
        <v>827</v>
      </c>
      <c r="Z78" s="231"/>
      <c r="AA78" s="232"/>
      <c r="AB78" s="232"/>
      <c r="AC78" s="232"/>
      <c r="AD78" s="232"/>
      <c r="AE78" s="232"/>
      <c r="AF78" s="232"/>
      <c r="AG78" s="232"/>
      <c r="AH78" s="232"/>
      <c r="AI78" s="232"/>
      <c r="AJ78" s="232"/>
      <c r="AK78" s="232"/>
      <c r="AL78" s="232"/>
      <c r="AM78" s="232"/>
      <c r="AN78" s="232"/>
      <c r="AO78" s="232"/>
      <c r="AP78" s="232"/>
      <c r="AQ78" s="232"/>
      <c r="AR78" s="232"/>
      <c r="AS78" s="233"/>
    </row>
    <row r="79" spans="1:45" ht="21.75" customHeight="1" x14ac:dyDescent="0.3">
      <c r="C79" s="234" t="s">
        <v>4</v>
      </c>
      <c r="D79" s="235"/>
      <c r="E79" s="236"/>
      <c r="F79" s="237"/>
      <c r="G79" s="237"/>
      <c r="H79" s="237"/>
      <c r="I79" s="237"/>
      <c r="J79" s="237"/>
      <c r="K79" s="237"/>
      <c r="L79" s="237"/>
      <c r="M79" s="237"/>
      <c r="N79" s="237"/>
      <c r="O79" s="237"/>
      <c r="P79" s="237"/>
      <c r="Q79" s="237"/>
      <c r="R79" s="237"/>
      <c r="S79" s="237"/>
      <c r="T79" s="237"/>
      <c r="U79" s="237"/>
      <c r="V79" s="237"/>
      <c r="W79" s="238"/>
      <c r="Y79" s="234" t="s">
        <v>4</v>
      </c>
      <c r="Z79" s="235"/>
      <c r="AA79" s="236"/>
      <c r="AB79" s="237"/>
      <c r="AC79" s="237"/>
      <c r="AD79" s="237"/>
      <c r="AE79" s="237"/>
      <c r="AF79" s="237"/>
      <c r="AG79" s="237"/>
      <c r="AH79" s="237"/>
      <c r="AI79" s="237"/>
      <c r="AJ79" s="237"/>
      <c r="AK79" s="237"/>
      <c r="AL79" s="237"/>
      <c r="AM79" s="237"/>
      <c r="AN79" s="237"/>
      <c r="AO79" s="237"/>
      <c r="AP79" s="237"/>
      <c r="AQ79" s="237"/>
      <c r="AR79" s="237"/>
      <c r="AS79" s="238"/>
    </row>
    <row r="80" spans="1:45" ht="21.75" customHeight="1" x14ac:dyDescent="0.2">
      <c r="C80" s="239" t="s">
        <v>5</v>
      </c>
      <c r="D80" s="240"/>
      <c r="E80" s="241" t="str">
        <f ca="1">IFERROR(INDEX(INDIRECT("'" &amp; E$4 &amp; " Troops'!M$2:M$200"), MATCH(E79, INDIRECT("'" &amp; E$4 &amp; " Troops'!C$2:C$200"), 0)), "")</f>
        <v/>
      </c>
      <c r="F80" s="242"/>
      <c r="G80" s="242"/>
      <c r="H80" s="242"/>
      <c r="I80" s="242"/>
      <c r="J80" s="242"/>
      <c r="K80" s="242"/>
      <c r="L80" s="242"/>
      <c r="M80" s="242"/>
      <c r="N80" s="242"/>
      <c r="O80" s="242"/>
      <c r="P80" s="242"/>
      <c r="Q80" s="242"/>
      <c r="R80" s="242"/>
      <c r="S80" s="242"/>
      <c r="T80" s="242"/>
      <c r="U80" s="242"/>
      <c r="V80" s="242"/>
      <c r="W80" s="273"/>
      <c r="Y80" s="239" t="s">
        <v>5</v>
      </c>
      <c r="Z80" s="240"/>
      <c r="AA80" s="241" t="str">
        <f ca="1">IFERROR(INDEX(INDIRECT("'" &amp; E$4 &amp; " Troops'!M$2:M$200"), MATCH(AA79, INDIRECT("'" &amp; E$4 &amp; " Troops'!C$2:C$200"), 0)), "")</f>
        <v/>
      </c>
      <c r="AB80" s="242"/>
      <c r="AC80" s="242"/>
      <c r="AD80" s="242"/>
      <c r="AE80" s="242"/>
      <c r="AF80" s="242"/>
      <c r="AG80" s="242"/>
      <c r="AH80" s="242"/>
      <c r="AI80" s="242"/>
      <c r="AJ80" s="242"/>
      <c r="AK80" s="242"/>
      <c r="AL80" s="242"/>
      <c r="AM80" s="242"/>
      <c r="AN80" s="242"/>
      <c r="AO80" s="242"/>
      <c r="AP80" s="242"/>
      <c r="AQ80" s="242"/>
      <c r="AR80" s="242"/>
      <c r="AS80" s="242"/>
    </row>
    <row r="81" spans="1:45" ht="21.75" customHeight="1" thickBot="1" x14ac:dyDescent="0.25">
      <c r="C81" s="239" t="s">
        <v>6</v>
      </c>
      <c r="D81" s="240"/>
      <c r="E81" s="274" t="str">
        <f ca="1">IFERROR(INDEX(INDIRECT("'" &amp; E$4 &amp; " Troops'!K$2:K$200"), MATCH(E79, INDIRECT("'" &amp; E$4 &amp; " Troops'!C$2:C$200"), 0)), "")</f>
        <v/>
      </c>
      <c r="F81" s="275"/>
      <c r="G81" s="242"/>
      <c r="H81" s="275"/>
      <c r="I81" s="275"/>
      <c r="J81" s="242"/>
      <c r="K81" s="275"/>
      <c r="L81" s="275"/>
      <c r="M81" s="242"/>
      <c r="N81" s="275"/>
      <c r="O81" s="275"/>
      <c r="P81" s="242"/>
      <c r="Q81" s="275"/>
      <c r="R81" s="275"/>
      <c r="S81" s="275"/>
      <c r="T81" s="242"/>
      <c r="U81" s="242"/>
      <c r="V81" s="242"/>
      <c r="W81" s="273"/>
      <c r="Y81" s="239" t="s">
        <v>6</v>
      </c>
      <c r="Z81" s="240"/>
      <c r="AA81" s="274" t="str">
        <f ca="1">IFERROR(INDEX(INDIRECT("'" &amp; E$4 &amp; " Troops'!K$2:K$200"), MATCH(AA79, INDIRECT("'" &amp; E$4 &amp; " Troops'!C$2:C$200"), 0)), "")</f>
        <v/>
      </c>
      <c r="AB81" s="275"/>
      <c r="AC81" s="242"/>
      <c r="AD81" s="275"/>
      <c r="AE81" s="275"/>
      <c r="AF81" s="242"/>
      <c r="AG81" s="275"/>
      <c r="AH81" s="275"/>
      <c r="AI81" s="242"/>
      <c r="AJ81" s="275"/>
      <c r="AK81" s="275"/>
      <c r="AL81" s="242"/>
      <c r="AM81" s="275"/>
      <c r="AN81" s="275"/>
      <c r="AO81" s="275"/>
      <c r="AP81" s="242"/>
      <c r="AQ81" s="242"/>
      <c r="AR81" s="242"/>
      <c r="AS81" s="242"/>
    </row>
    <row r="82" spans="1:45" ht="21.75" customHeight="1" x14ac:dyDescent="0.2">
      <c r="C82" s="49"/>
      <c r="D82" s="54"/>
      <c r="E82" s="276" t="s">
        <v>7</v>
      </c>
      <c r="F82" s="277"/>
      <c r="G82" s="51"/>
      <c r="H82" s="278" t="s">
        <v>8</v>
      </c>
      <c r="I82" s="277"/>
      <c r="J82" s="51"/>
      <c r="K82" s="278" t="s">
        <v>9</v>
      </c>
      <c r="L82" s="277"/>
      <c r="M82" s="51"/>
      <c r="N82" s="278" t="s">
        <v>10</v>
      </c>
      <c r="O82" s="277"/>
      <c r="P82" s="51"/>
      <c r="Q82" s="278" t="s">
        <v>11</v>
      </c>
      <c r="R82" s="277"/>
      <c r="S82" s="56" t="s">
        <v>3</v>
      </c>
      <c r="T82" s="53"/>
      <c r="U82" s="50"/>
      <c r="V82" s="50"/>
      <c r="W82" s="54"/>
      <c r="Y82" s="49"/>
      <c r="Z82" s="54"/>
      <c r="AA82" s="276" t="s">
        <v>7</v>
      </c>
      <c r="AB82" s="277"/>
      <c r="AC82" s="51"/>
      <c r="AD82" s="278" t="s">
        <v>8</v>
      </c>
      <c r="AE82" s="277"/>
      <c r="AF82" s="51"/>
      <c r="AG82" s="278" t="s">
        <v>9</v>
      </c>
      <c r="AH82" s="277"/>
      <c r="AI82" s="51"/>
      <c r="AJ82" s="278" t="s">
        <v>10</v>
      </c>
      <c r="AK82" s="277"/>
      <c r="AL82" s="51"/>
      <c r="AM82" s="278" t="s">
        <v>11</v>
      </c>
      <c r="AN82" s="277"/>
      <c r="AO82" s="56" t="s">
        <v>3</v>
      </c>
      <c r="AP82" s="53"/>
      <c r="AQ82" s="50"/>
      <c r="AR82" s="50"/>
      <c r="AS82" s="54"/>
    </row>
    <row r="83" spans="1:45" ht="21.75" customHeight="1" thickBot="1" x14ac:dyDescent="0.25">
      <c r="C83" s="184"/>
      <c r="D83" s="185"/>
      <c r="E83" s="284" t="str">
        <f ca="1">IFERROR(INDEX(INDIRECT("'" &amp; E$4 &amp; " Troops'!D$2:D$200"), MATCH(E79, INDIRECT("'" &amp; E$4 &amp; " Troops'!C$2:C$200"), 0)), "")</f>
        <v/>
      </c>
      <c r="F83" s="285"/>
      <c r="G83" s="52"/>
      <c r="H83" s="286" t="str">
        <f ca="1">IFERROR(INDEX(INDIRECT("'" &amp; E$4 &amp; " Troops'!E$2:E$200"), MATCH(E79, INDIRECT("'" &amp; E$4 &amp; " Troops'!C$2:C$200"), 0)), "")</f>
        <v/>
      </c>
      <c r="I83" s="287"/>
      <c r="J83" s="52"/>
      <c r="K83" s="288" t="str">
        <f ca="1">IFERROR(INDEX(INDIRECT("'" &amp; E$4 &amp; " Troops'!F$2:F$200"), MATCH(E79, INDIRECT("'" &amp; E$4 &amp; " Troops'!C$2:C$200"), 0)), "")</f>
        <v/>
      </c>
      <c r="L83" s="285"/>
      <c r="M83" s="52"/>
      <c r="N83" s="288" t="str">
        <f ca="1">IFERROR(INDEX(INDIRECT("'" &amp; E$4 &amp; " Troops'!G$2:G$200"), MATCH(E79, INDIRECT("'" &amp; E$4 &amp; " Troops'!C$2:C$200"), 0)), "")</f>
        <v/>
      </c>
      <c r="O83" s="285"/>
      <c r="P83" s="52"/>
      <c r="Q83" s="288" t="str">
        <f ca="1">IFERROR(INDEX(INDIRECT("'" &amp; E$4 &amp; " Troops'!A$2:A$200"), MATCH(E79, INDIRECT("'" &amp; E$4 &amp; " Troops'!C$2:C$200"), 0)), "")</f>
        <v/>
      </c>
      <c r="R83" s="285"/>
      <c r="S83" s="48" t="str">
        <f ca="1">IFERROR(INDEX(INDIRECT("'" &amp; E$4 &amp; " Troops'!B$2:B$200"), MATCH(E79, INDIRECT("'" &amp; E$4 &amp; " Troops'!C$2:C$200"), 0)), "")</f>
        <v/>
      </c>
      <c r="T83" s="55"/>
      <c r="U83" s="50"/>
      <c r="V83" s="50"/>
      <c r="W83" s="54"/>
      <c r="Y83" s="184"/>
      <c r="Z83" s="185"/>
      <c r="AA83" s="284" t="str">
        <f ca="1">IFERROR(INDEX(INDIRECT("'" &amp; E$4 &amp; " Troops'!D$2:D$200"), MATCH(AA79, INDIRECT("'" &amp; E$4 &amp; " Troops'!C$2:C$200"), 0)), "")</f>
        <v/>
      </c>
      <c r="AB83" s="285"/>
      <c r="AC83" s="52"/>
      <c r="AD83" s="286" t="str">
        <f ca="1">IFERROR(INDEX(INDIRECT("'" &amp; E$4 &amp; " Troops'!E$2:E$200"), MATCH(AA79, INDIRECT("'" &amp; E$4 &amp; " Troops'!C$2:C$200"), 0)), "")</f>
        <v/>
      </c>
      <c r="AE83" s="287"/>
      <c r="AF83" s="52"/>
      <c r="AG83" s="288" t="str">
        <f ca="1">IFERROR(INDEX(INDIRECT("'" &amp; E$4 &amp; " Troops'!F$2:F$200"), MATCH(AA79, INDIRECT("'" &amp; E$4 &amp; " Troops'!C$2:C$200"), 0)), "")</f>
        <v/>
      </c>
      <c r="AH83" s="285"/>
      <c r="AI83" s="52"/>
      <c r="AJ83" s="288" t="str">
        <f ca="1">IFERROR(INDEX(INDIRECT("'" &amp; E$4 &amp; " Troops'!G$2:G$200"), MATCH(AA79, INDIRECT("'" &amp; E$4 &amp; " Troops'!C$2:C$200"), 0)), "")</f>
        <v/>
      </c>
      <c r="AK83" s="285"/>
      <c r="AL83" s="52"/>
      <c r="AM83" s="288" t="str">
        <f ca="1">IFERROR(INDEX(INDIRECT("'" &amp; E$4 &amp; " Troops'!A$2:A$200"), MATCH(AA79, INDIRECT("'" &amp; E$4 &amp; " Troops'!C$2:C$200"), 0)), "")</f>
        <v/>
      </c>
      <c r="AN83" s="285"/>
      <c r="AO83" s="48" t="str">
        <f ca="1">IFERROR(INDEX(INDIRECT("'" &amp; E$4 &amp; " Troops'!B$2:B$200"), MATCH(AA79, INDIRECT("'" &amp; E$4 &amp; " Troops'!C$2:C$200"), 0)), "")</f>
        <v/>
      </c>
      <c r="AP83" s="55"/>
      <c r="AQ83" s="50"/>
      <c r="AR83" s="50"/>
      <c r="AS83" s="54"/>
    </row>
    <row r="84" spans="1:45" ht="21.75" customHeight="1" thickBot="1" x14ac:dyDescent="0.25">
      <c r="A84" s="175">
        <f ca="1">SUM(C86:C92, Q83, Y86:Y92,AM83,AM58,Y61:Y67)</f>
        <v>0</v>
      </c>
      <c r="B84" s="175">
        <f ca="1">SUM(S83, D86:D92, Z86:Z92, AO83, AO58, Z61:Z67)</f>
        <v>0</v>
      </c>
      <c r="C84" s="227" t="s">
        <v>826</v>
      </c>
      <c r="D84" s="228"/>
      <c r="E84" s="229"/>
      <c r="F84" s="47"/>
      <c r="G84" s="169"/>
      <c r="H84" s="47"/>
      <c r="I84" s="171"/>
      <c r="J84" s="45"/>
      <c r="K84" s="47"/>
      <c r="L84" s="171"/>
      <c r="M84" s="45"/>
      <c r="N84" s="47"/>
      <c r="O84" s="171"/>
      <c r="P84" s="45"/>
      <c r="Q84" s="47"/>
      <c r="R84" s="47"/>
      <c r="S84" s="171"/>
      <c r="T84" s="45"/>
      <c r="U84" s="45"/>
      <c r="V84" s="45"/>
      <c r="W84" s="170"/>
      <c r="Y84" s="227" t="s">
        <v>826</v>
      </c>
      <c r="Z84" s="228"/>
      <c r="AA84" s="229"/>
      <c r="AB84" s="47"/>
      <c r="AC84" s="169"/>
      <c r="AD84" s="47"/>
      <c r="AE84" s="171"/>
      <c r="AF84" s="45"/>
      <c r="AG84" s="47"/>
      <c r="AH84" s="171"/>
      <c r="AI84" s="45"/>
      <c r="AJ84" s="47"/>
      <c r="AK84" s="171"/>
      <c r="AL84" s="45"/>
      <c r="AM84" s="47"/>
      <c r="AN84" s="47"/>
      <c r="AO84" s="171"/>
      <c r="AP84" s="45"/>
      <c r="AQ84" s="45"/>
      <c r="AR84" s="45"/>
      <c r="AS84" s="170"/>
    </row>
    <row r="85" spans="1:45" ht="21.75" customHeight="1" x14ac:dyDescent="0.2">
      <c r="C85" s="57" t="s">
        <v>12</v>
      </c>
      <c r="D85" s="58" t="s">
        <v>3</v>
      </c>
      <c r="E85" s="218" t="s">
        <v>870</v>
      </c>
      <c r="F85" s="218"/>
      <c r="G85" s="218"/>
      <c r="H85" s="218"/>
      <c r="I85" s="218" t="s">
        <v>5</v>
      </c>
      <c r="J85" s="218"/>
      <c r="K85" s="218" t="s">
        <v>13</v>
      </c>
      <c r="L85" s="218"/>
      <c r="M85" s="218" t="s">
        <v>14</v>
      </c>
      <c r="N85" s="218"/>
      <c r="O85" s="218"/>
      <c r="P85" s="218"/>
      <c r="Q85" s="218"/>
      <c r="R85" s="218"/>
      <c r="S85" s="218"/>
      <c r="T85" s="186"/>
      <c r="U85" s="187" t="s">
        <v>6</v>
      </c>
      <c r="V85" s="187"/>
      <c r="W85" s="188"/>
      <c r="Y85" s="57" t="s">
        <v>12</v>
      </c>
      <c r="Z85" s="58" t="s">
        <v>3</v>
      </c>
      <c r="AA85" s="218" t="s">
        <v>870</v>
      </c>
      <c r="AB85" s="218"/>
      <c r="AC85" s="218"/>
      <c r="AD85" s="218"/>
      <c r="AE85" s="218" t="s">
        <v>5</v>
      </c>
      <c r="AF85" s="218"/>
      <c r="AG85" s="218" t="s">
        <v>13</v>
      </c>
      <c r="AH85" s="218"/>
      <c r="AI85" s="218" t="s">
        <v>14</v>
      </c>
      <c r="AJ85" s="218"/>
      <c r="AK85" s="218"/>
      <c r="AL85" s="218"/>
      <c r="AM85" s="218"/>
      <c r="AN85" s="218"/>
      <c r="AO85" s="218"/>
      <c r="AP85" s="186"/>
      <c r="AQ85" s="187" t="s">
        <v>6</v>
      </c>
      <c r="AR85" s="187"/>
      <c r="AS85" s="188"/>
    </row>
    <row r="86" spans="1:45" ht="21.75" customHeight="1" x14ac:dyDescent="0.2">
      <c r="C86" s="72" t="str">
        <f t="shared" ref="C86:C92" ca="1" si="30">IFERROR(INDEX(INDIRECT("'" &amp; E$4 &amp; " Equipment'!A$2:A$200"), MATCH(E86, INDIRECT("'" &amp; E$4 &amp; " Equipment'!C$2:C$200"), 0)), "")</f>
        <v/>
      </c>
      <c r="D86" s="73" t="str">
        <f t="shared" ref="D86:D92" ca="1" si="31">IFERROR(INDEX(INDIRECT("'" &amp; E$4 &amp; " Equipment'!B$2:B$200"), MATCH(E86, INDIRECT("'" &amp; E$4 &amp; " Equipment'!C$2:C$200"), 0)), "")</f>
        <v/>
      </c>
      <c r="E86" s="256"/>
      <c r="F86" s="256"/>
      <c r="G86" s="256"/>
      <c r="H86" s="256"/>
      <c r="I86" s="257" t="str">
        <f t="shared" ref="I86:I92" ca="1" si="32">IFERROR(INDEX(INDIRECT("'" &amp; E$4 &amp; " Equipment'!D$2:D$200"), MATCH(E86, INDIRECT("'" &amp; E$4 &amp; " Equipment'!C$2:C$200"), 0)), "")</f>
        <v/>
      </c>
      <c r="J86" s="257"/>
      <c r="K86" s="258" t="str">
        <f t="shared" ref="K86:K92" ca="1" si="33">IFERROR(INDEX(INDIRECT("'" &amp; E$4 &amp; " Equipment'!E$2:E$200"), MATCH(E86, INDIRECT("'" &amp; E$4 &amp; " Equipment'!C$2:C$200"), 0)), "")</f>
        <v/>
      </c>
      <c r="L86" s="259"/>
      <c r="M86" s="260" t="str">
        <f t="shared" ref="M86:M92" ca="1" si="34">IFERROR(INDEX(INDIRECT("'" &amp; E$4 &amp; " Equipment'!F$2:F$200"), MATCH(E86, INDIRECT("'" &amp; E$4 &amp; " Equipment'!C$2:C$200"), 0)), "")</f>
        <v/>
      </c>
      <c r="N86" s="261"/>
      <c r="O86" s="261"/>
      <c r="P86" s="261"/>
      <c r="Q86" s="261"/>
      <c r="R86" s="261"/>
      <c r="S86" s="262"/>
      <c r="T86" s="263" t="str">
        <f t="shared" ref="T86:T92" ca="1" si="35">IFERROR(INDEX(INDIRECT("'" &amp; E$4 &amp; " Equipment'!G$2:G$200"), MATCH(E86, INDIRECT("'" &amp; E$4 &amp; " Equipment'!C$2:C$200"), 0)), "")</f>
        <v/>
      </c>
      <c r="U86" s="264"/>
      <c r="V86" s="264"/>
      <c r="W86" s="265"/>
      <c r="Y86" s="72" t="str">
        <f ca="1">IFERROR(INDEX(INDIRECT("'" &amp;E$4 &amp; " Equipment'!A$2:A$200"), MATCH(AA86, INDIRECT("'" &amp;E$4 &amp; " Equipment'!C$2:C$200"), 0)), "")</f>
        <v/>
      </c>
      <c r="Z86" s="73" t="str">
        <f ca="1">IFERROR(INDEX(INDIRECT("'" &amp;E$4 &amp; " Equipment'!B$2:B$200"), MATCH(AA86, INDIRECT("'" &amp;E$4 &amp; " Equipment'!C$2:C$200"), 0)), "")</f>
        <v/>
      </c>
      <c r="AA86" s="256"/>
      <c r="AB86" s="256"/>
      <c r="AC86" s="256"/>
      <c r="AD86" s="256"/>
      <c r="AE86" s="257" t="str">
        <f ca="1">IFERROR(INDEX(INDIRECT("'" &amp;E$4 &amp; " Equipment'!D$2:D$200"), MATCH(AA86, INDIRECT("'" &amp;E$4&amp; " Equipment'!C$2:C$200"), 0)), "")</f>
        <v/>
      </c>
      <c r="AF86" s="257"/>
      <c r="AG86" s="258" t="str">
        <f ca="1">IFERROR(INDEX(INDIRECT("'" &amp;E$4 &amp; " Equipment'!E$2:E$200"), MATCH(AA86, INDIRECT("'" &amp;E$4 &amp; " Equipment'!C$2:C$200"), 0)), "")</f>
        <v/>
      </c>
      <c r="AH86" s="259"/>
      <c r="AI86" s="260" t="str">
        <f ca="1">IFERROR(INDEX(INDIRECT("'" &amp;E$4 &amp; " Equipment'!F$2:F$200"), MATCH(AA86, INDIRECT("'" &amp;E$4 &amp; " Equipment'!C$2:C$200"), 0)), "")</f>
        <v/>
      </c>
      <c r="AJ86" s="261"/>
      <c r="AK86" s="261"/>
      <c r="AL86" s="261"/>
      <c r="AM86" s="261"/>
      <c r="AN86" s="261"/>
      <c r="AO86" s="262"/>
      <c r="AP86" s="263" t="str">
        <f ca="1">IFERROR(INDEX(INDIRECT("'" &amp;E$4 &amp; " Equipment'!G$2:G$200"), MATCH(AA86, INDIRECT("'" &amp;E$4 &amp; " Equipment'!C$2:C$200"), 0)), "")</f>
        <v/>
      </c>
      <c r="AQ86" s="264"/>
      <c r="AR86" s="264"/>
      <c r="AS86" s="265"/>
    </row>
    <row r="87" spans="1:45" ht="21.75" customHeight="1" x14ac:dyDescent="0.2">
      <c r="C87" s="72" t="str">
        <f t="shared" ca="1" si="30"/>
        <v/>
      </c>
      <c r="D87" s="73" t="str">
        <f t="shared" ca="1" si="31"/>
        <v/>
      </c>
      <c r="E87" s="256"/>
      <c r="F87" s="256"/>
      <c r="G87" s="256"/>
      <c r="H87" s="256"/>
      <c r="I87" s="257" t="str">
        <f t="shared" ca="1" si="32"/>
        <v/>
      </c>
      <c r="J87" s="257"/>
      <c r="K87" s="258" t="str">
        <f t="shared" ca="1" si="33"/>
        <v/>
      </c>
      <c r="L87" s="259"/>
      <c r="M87" s="260" t="str">
        <f t="shared" ca="1" si="34"/>
        <v/>
      </c>
      <c r="N87" s="261"/>
      <c r="O87" s="261"/>
      <c r="P87" s="261"/>
      <c r="Q87" s="261"/>
      <c r="R87" s="261"/>
      <c r="S87" s="262"/>
      <c r="T87" s="263" t="str">
        <f t="shared" ca="1" si="35"/>
        <v/>
      </c>
      <c r="U87" s="264"/>
      <c r="V87" s="264"/>
      <c r="W87" s="265"/>
      <c r="Y87" s="72" t="str">
        <f t="shared" ref="Y87:Y92" ca="1" si="36">IFERROR(INDEX(INDIRECT("'" &amp;E$4 &amp; " Equipment'!A$2:A$200"), MATCH(AA87, INDIRECT("'" &amp;E$4 &amp; " Equipment'!C$2:C$200"), 0)), "")</f>
        <v/>
      </c>
      <c r="Z87" s="73" t="str">
        <f t="shared" ref="Z87:Z92" ca="1" si="37">IFERROR(INDEX(INDIRECT("'" &amp;E$4 &amp; " Equipment'!B$2:B$200"), MATCH(AA87, INDIRECT("'" &amp;E$4 &amp; " Equipment'!C$2:C$200"), 0)), "")</f>
        <v/>
      </c>
      <c r="AA87" s="256"/>
      <c r="AB87" s="256"/>
      <c r="AC87" s="256"/>
      <c r="AD87" s="256"/>
      <c r="AE87" s="257" t="str">
        <f t="shared" ref="AE87:AE92" ca="1" si="38">IFERROR(INDEX(INDIRECT("'" &amp;E$4 &amp; " Equipment'!D$2:D$200"), MATCH(AA87, INDIRECT("'" &amp;E$4&amp; " Equipment'!C$2:C$200"), 0)), "")</f>
        <v/>
      </c>
      <c r="AF87" s="257"/>
      <c r="AG87" s="258" t="str">
        <f t="shared" ref="AG87:AG92" ca="1" si="39">IFERROR(INDEX(INDIRECT("'" &amp;E$4 &amp; " Equipment'!E$2:E$200"), MATCH(AA87, INDIRECT("'" &amp;E$4 &amp; " Equipment'!C$2:C$200"), 0)), "")</f>
        <v/>
      </c>
      <c r="AH87" s="259"/>
      <c r="AI87" s="260" t="str">
        <f t="shared" ref="AI87:AI92" ca="1" si="40">IFERROR(INDEX(INDIRECT("'" &amp;E$4 &amp; " Equipment'!F$2:F$200"), MATCH(AA87, INDIRECT("'" &amp;E$4 &amp; " Equipment'!C$2:C$200"), 0)), "")</f>
        <v/>
      </c>
      <c r="AJ87" s="261"/>
      <c r="AK87" s="261"/>
      <c r="AL87" s="261"/>
      <c r="AM87" s="261"/>
      <c r="AN87" s="261"/>
      <c r="AO87" s="262"/>
      <c r="AP87" s="263" t="str">
        <f t="shared" ref="AP87:AP92" ca="1" si="41">IFERROR(INDEX(INDIRECT("'" &amp;E$4 &amp; " Equipment'!G$2:G$200"), MATCH(AA87, INDIRECT("'" &amp;E$4 &amp; " Equipment'!C$2:C$200"), 0)), "")</f>
        <v/>
      </c>
      <c r="AQ87" s="264"/>
      <c r="AR87" s="264"/>
      <c r="AS87" s="265"/>
    </row>
    <row r="88" spans="1:45" ht="21.75" customHeight="1" x14ac:dyDescent="0.2">
      <c r="C88" s="72" t="str">
        <f t="shared" ca="1" si="30"/>
        <v/>
      </c>
      <c r="D88" s="73" t="str">
        <f t="shared" ca="1" si="31"/>
        <v/>
      </c>
      <c r="E88" s="256"/>
      <c r="F88" s="256"/>
      <c r="G88" s="256"/>
      <c r="H88" s="256"/>
      <c r="I88" s="257" t="str">
        <f t="shared" ca="1" si="32"/>
        <v/>
      </c>
      <c r="J88" s="257"/>
      <c r="K88" s="258" t="str">
        <f t="shared" ca="1" si="33"/>
        <v/>
      </c>
      <c r="L88" s="259"/>
      <c r="M88" s="260" t="str">
        <f t="shared" ca="1" si="34"/>
        <v/>
      </c>
      <c r="N88" s="261"/>
      <c r="O88" s="261"/>
      <c r="P88" s="261"/>
      <c r="Q88" s="261"/>
      <c r="R88" s="261"/>
      <c r="S88" s="262"/>
      <c r="T88" s="263" t="str">
        <f t="shared" ca="1" si="35"/>
        <v/>
      </c>
      <c r="U88" s="264"/>
      <c r="V88" s="264"/>
      <c r="W88" s="265"/>
      <c r="Y88" s="72" t="str">
        <f t="shared" ca="1" si="36"/>
        <v/>
      </c>
      <c r="Z88" s="73" t="str">
        <f t="shared" ca="1" si="37"/>
        <v/>
      </c>
      <c r="AA88" s="256"/>
      <c r="AB88" s="256"/>
      <c r="AC88" s="256"/>
      <c r="AD88" s="256"/>
      <c r="AE88" s="257" t="str">
        <f t="shared" ca="1" si="38"/>
        <v/>
      </c>
      <c r="AF88" s="257"/>
      <c r="AG88" s="258" t="str">
        <f t="shared" ca="1" si="39"/>
        <v/>
      </c>
      <c r="AH88" s="259"/>
      <c r="AI88" s="260" t="str">
        <f t="shared" ca="1" si="40"/>
        <v/>
      </c>
      <c r="AJ88" s="261"/>
      <c r="AK88" s="261"/>
      <c r="AL88" s="261"/>
      <c r="AM88" s="261"/>
      <c r="AN88" s="261"/>
      <c r="AO88" s="262"/>
      <c r="AP88" s="263" t="str">
        <f t="shared" ca="1" si="41"/>
        <v/>
      </c>
      <c r="AQ88" s="264"/>
      <c r="AR88" s="264"/>
      <c r="AS88" s="265"/>
    </row>
    <row r="89" spans="1:45" ht="21.75" customHeight="1" x14ac:dyDescent="0.2">
      <c r="C89" s="72" t="str">
        <f t="shared" ca="1" si="30"/>
        <v/>
      </c>
      <c r="D89" s="73" t="str">
        <f t="shared" ca="1" si="31"/>
        <v/>
      </c>
      <c r="E89" s="256"/>
      <c r="F89" s="256"/>
      <c r="G89" s="256"/>
      <c r="H89" s="256"/>
      <c r="I89" s="257" t="str">
        <f t="shared" ca="1" si="32"/>
        <v/>
      </c>
      <c r="J89" s="257"/>
      <c r="K89" s="258" t="str">
        <f t="shared" ca="1" si="33"/>
        <v/>
      </c>
      <c r="L89" s="259"/>
      <c r="M89" s="260" t="str">
        <f t="shared" ca="1" si="34"/>
        <v/>
      </c>
      <c r="N89" s="261"/>
      <c r="O89" s="261"/>
      <c r="P89" s="261"/>
      <c r="Q89" s="261"/>
      <c r="R89" s="261"/>
      <c r="S89" s="262"/>
      <c r="T89" s="263" t="str">
        <f t="shared" ca="1" si="35"/>
        <v/>
      </c>
      <c r="U89" s="264"/>
      <c r="V89" s="264"/>
      <c r="W89" s="265"/>
      <c r="Y89" s="72" t="str">
        <f t="shared" ca="1" si="36"/>
        <v/>
      </c>
      <c r="Z89" s="73" t="str">
        <f t="shared" ca="1" si="37"/>
        <v/>
      </c>
      <c r="AA89" s="256"/>
      <c r="AB89" s="256"/>
      <c r="AC89" s="256"/>
      <c r="AD89" s="256"/>
      <c r="AE89" s="257" t="str">
        <f t="shared" ca="1" si="38"/>
        <v/>
      </c>
      <c r="AF89" s="257"/>
      <c r="AG89" s="258" t="str">
        <f t="shared" ca="1" si="39"/>
        <v/>
      </c>
      <c r="AH89" s="259"/>
      <c r="AI89" s="260" t="str">
        <f t="shared" ca="1" si="40"/>
        <v/>
      </c>
      <c r="AJ89" s="261"/>
      <c r="AK89" s="261"/>
      <c r="AL89" s="261"/>
      <c r="AM89" s="261"/>
      <c r="AN89" s="261"/>
      <c r="AO89" s="262"/>
      <c r="AP89" s="263" t="str">
        <f t="shared" ca="1" si="41"/>
        <v/>
      </c>
      <c r="AQ89" s="264"/>
      <c r="AR89" s="264"/>
      <c r="AS89" s="265"/>
    </row>
    <row r="90" spans="1:45" ht="21.75" customHeight="1" x14ac:dyDescent="0.2">
      <c r="C90" s="72" t="str">
        <f t="shared" ca="1" si="30"/>
        <v/>
      </c>
      <c r="D90" s="73" t="str">
        <f t="shared" ca="1" si="31"/>
        <v/>
      </c>
      <c r="E90" s="256"/>
      <c r="F90" s="256"/>
      <c r="G90" s="256"/>
      <c r="H90" s="256"/>
      <c r="I90" s="257" t="str">
        <f t="shared" ca="1" si="32"/>
        <v/>
      </c>
      <c r="J90" s="257"/>
      <c r="K90" s="258" t="str">
        <f t="shared" ca="1" si="33"/>
        <v/>
      </c>
      <c r="L90" s="259"/>
      <c r="M90" s="260" t="str">
        <f t="shared" ca="1" si="34"/>
        <v/>
      </c>
      <c r="N90" s="261"/>
      <c r="O90" s="261"/>
      <c r="P90" s="261"/>
      <c r="Q90" s="261"/>
      <c r="R90" s="261"/>
      <c r="S90" s="262"/>
      <c r="T90" s="263" t="str">
        <f t="shared" ca="1" si="35"/>
        <v/>
      </c>
      <c r="U90" s="264"/>
      <c r="V90" s="264"/>
      <c r="W90" s="265"/>
      <c r="Y90" s="72" t="str">
        <f t="shared" ca="1" si="36"/>
        <v/>
      </c>
      <c r="Z90" s="73" t="str">
        <f t="shared" ca="1" si="37"/>
        <v/>
      </c>
      <c r="AA90" s="256"/>
      <c r="AB90" s="256"/>
      <c r="AC90" s="256"/>
      <c r="AD90" s="256"/>
      <c r="AE90" s="257" t="str">
        <f t="shared" ca="1" si="38"/>
        <v/>
      </c>
      <c r="AF90" s="257"/>
      <c r="AG90" s="258" t="str">
        <f t="shared" ca="1" si="39"/>
        <v/>
      </c>
      <c r="AH90" s="259"/>
      <c r="AI90" s="260" t="str">
        <f t="shared" ca="1" si="40"/>
        <v/>
      </c>
      <c r="AJ90" s="261"/>
      <c r="AK90" s="261"/>
      <c r="AL90" s="261"/>
      <c r="AM90" s="261"/>
      <c r="AN90" s="261"/>
      <c r="AO90" s="262"/>
      <c r="AP90" s="263" t="str">
        <f t="shared" ca="1" si="41"/>
        <v/>
      </c>
      <c r="AQ90" s="264"/>
      <c r="AR90" s="264"/>
      <c r="AS90" s="265"/>
    </row>
    <row r="91" spans="1:45" ht="21.75" customHeight="1" x14ac:dyDescent="0.2">
      <c r="C91" s="72" t="str">
        <f t="shared" ca="1" si="30"/>
        <v/>
      </c>
      <c r="D91" s="73" t="str">
        <f t="shared" ca="1" si="31"/>
        <v/>
      </c>
      <c r="E91" s="256"/>
      <c r="F91" s="256"/>
      <c r="G91" s="256"/>
      <c r="H91" s="256"/>
      <c r="I91" s="257" t="str">
        <f t="shared" ca="1" si="32"/>
        <v/>
      </c>
      <c r="J91" s="257"/>
      <c r="K91" s="258" t="str">
        <f t="shared" ca="1" si="33"/>
        <v/>
      </c>
      <c r="L91" s="259"/>
      <c r="M91" s="260" t="str">
        <f t="shared" ca="1" si="34"/>
        <v/>
      </c>
      <c r="N91" s="261"/>
      <c r="O91" s="261"/>
      <c r="P91" s="261"/>
      <c r="Q91" s="261"/>
      <c r="R91" s="261"/>
      <c r="S91" s="262"/>
      <c r="T91" s="263" t="str">
        <f t="shared" ca="1" si="35"/>
        <v/>
      </c>
      <c r="U91" s="264"/>
      <c r="V91" s="264"/>
      <c r="W91" s="265"/>
      <c r="Y91" s="72" t="str">
        <f t="shared" ca="1" si="36"/>
        <v/>
      </c>
      <c r="Z91" s="73" t="str">
        <f t="shared" ca="1" si="37"/>
        <v/>
      </c>
      <c r="AA91" s="256"/>
      <c r="AB91" s="256"/>
      <c r="AC91" s="256"/>
      <c r="AD91" s="256"/>
      <c r="AE91" s="257" t="str">
        <f t="shared" ca="1" si="38"/>
        <v/>
      </c>
      <c r="AF91" s="257"/>
      <c r="AG91" s="258" t="str">
        <f t="shared" ca="1" si="39"/>
        <v/>
      </c>
      <c r="AH91" s="259"/>
      <c r="AI91" s="260" t="str">
        <f t="shared" ca="1" si="40"/>
        <v/>
      </c>
      <c r="AJ91" s="261"/>
      <c r="AK91" s="261"/>
      <c r="AL91" s="261"/>
      <c r="AM91" s="261"/>
      <c r="AN91" s="261"/>
      <c r="AO91" s="262"/>
      <c r="AP91" s="263" t="str">
        <f t="shared" ca="1" si="41"/>
        <v/>
      </c>
      <c r="AQ91" s="264"/>
      <c r="AR91" s="264"/>
      <c r="AS91" s="265"/>
    </row>
    <row r="92" spans="1:45" ht="21.75" customHeight="1" thickBot="1" x14ac:dyDescent="0.25">
      <c r="C92" s="74" t="str">
        <f t="shared" ca="1" si="30"/>
        <v/>
      </c>
      <c r="D92" s="75" t="str">
        <f t="shared" ca="1" si="31"/>
        <v/>
      </c>
      <c r="E92" s="246"/>
      <c r="F92" s="246"/>
      <c r="G92" s="246"/>
      <c r="H92" s="246"/>
      <c r="I92" s="247" t="str">
        <f t="shared" ca="1" si="32"/>
        <v/>
      </c>
      <c r="J92" s="247"/>
      <c r="K92" s="248" t="str">
        <f t="shared" ca="1" si="33"/>
        <v/>
      </c>
      <c r="L92" s="249"/>
      <c r="M92" s="250" t="str">
        <f t="shared" ca="1" si="34"/>
        <v/>
      </c>
      <c r="N92" s="251"/>
      <c r="O92" s="251"/>
      <c r="P92" s="251"/>
      <c r="Q92" s="251"/>
      <c r="R92" s="251"/>
      <c r="S92" s="252"/>
      <c r="T92" s="253" t="str">
        <f t="shared" ca="1" si="35"/>
        <v/>
      </c>
      <c r="U92" s="254"/>
      <c r="V92" s="254"/>
      <c r="W92" s="255"/>
      <c r="Y92" s="74" t="str">
        <f t="shared" ca="1" si="36"/>
        <v/>
      </c>
      <c r="Z92" s="75" t="str">
        <f t="shared" ca="1" si="37"/>
        <v/>
      </c>
      <c r="AA92" s="246"/>
      <c r="AB92" s="246"/>
      <c r="AC92" s="246"/>
      <c r="AD92" s="246"/>
      <c r="AE92" s="247" t="str">
        <f t="shared" ca="1" si="38"/>
        <v/>
      </c>
      <c r="AF92" s="247"/>
      <c r="AG92" s="248" t="str">
        <f t="shared" ca="1" si="39"/>
        <v/>
      </c>
      <c r="AH92" s="249"/>
      <c r="AI92" s="250" t="str">
        <f t="shared" ca="1" si="40"/>
        <v/>
      </c>
      <c r="AJ92" s="251"/>
      <c r="AK92" s="251"/>
      <c r="AL92" s="251"/>
      <c r="AM92" s="251"/>
      <c r="AN92" s="251"/>
      <c r="AO92" s="252"/>
      <c r="AP92" s="253" t="str">
        <f t="shared" ca="1" si="41"/>
        <v/>
      </c>
      <c r="AQ92" s="254"/>
      <c r="AR92" s="254"/>
      <c r="AS92" s="255"/>
    </row>
    <row r="93" spans="1:45" ht="21.75" customHeight="1" x14ac:dyDescent="0.2">
      <c r="C93" s="60" t="s">
        <v>15</v>
      </c>
      <c r="D93" s="59"/>
      <c r="E93" s="59"/>
      <c r="F93" s="59"/>
      <c r="G93" s="59"/>
      <c r="H93" s="59"/>
      <c r="I93" s="59"/>
      <c r="J93" s="59"/>
      <c r="K93" s="59"/>
      <c r="L93" s="59"/>
      <c r="M93" s="59"/>
      <c r="N93" s="59"/>
      <c r="O93" s="59"/>
      <c r="P93" s="59"/>
      <c r="Q93" s="59"/>
      <c r="R93" s="59"/>
      <c r="S93" s="59"/>
      <c r="T93" s="59"/>
      <c r="U93" s="61"/>
      <c r="V93" s="61"/>
      <c r="W93" s="62"/>
      <c r="Y93" s="60" t="s">
        <v>15</v>
      </c>
      <c r="Z93" s="59"/>
      <c r="AA93" s="59"/>
      <c r="AB93" s="59"/>
      <c r="AC93" s="59"/>
      <c r="AD93" s="59"/>
      <c r="AE93" s="59"/>
      <c r="AF93" s="59"/>
      <c r="AG93" s="59"/>
      <c r="AH93" s="59"/>
      <c r="AI93" s="59"/>
      <c r="AJ93" s="59"/>
      <c r="AK93" s="59"/>
      <c r="AL93" s="59"/>
      <c r="AM93" s="59"/>
      <c r="AN93" s="59"/>
      <c r="AO93" s="59"/>
      <c r="AP93" s="59"/>
      <c r="AQ93" s="61"/>
      <c r="AR93" s="61"/>
      <c r="AS93" s="62"/>
    </row>
    <row r="94" spans="1:45" ht="21.75" customHeight="1" x14ac:dyDescent="0.2">
      <c r="C94" s="221" t="str">
        <f ca="1">IFERROR(INDEX(INDIRECT("'" &amp; E$4 &amp; " Troops'!J$2:J$200"), MATCH(E79, INDIRECT("'" &amp; E$4 &amp; " Troops'!C$2:C$200"), 0)), "")</f>
        <v/>
      </c>
      <c r="D94" s="222"/>
      <c r="E94" s="222"/>
      <c r="F94" s="222"/>
      <c r="G94" s="222"/>
      <c r="H94" s="222"/>
      <c r="I94" s="222"/>
      <c r="J94" s="222"/>
      <c r="K94" s="222"/>
      <c r="L94" s="222"/>
      <c r="M94" s="222"/>
      <c r="N94" s="222"/>
      <c r="O94" s="222"/>
      <c r="P94" s="222"/>
      <c r="Q94" s="222"/>
      <c r="R94" s="222"/>
      <c r="S94" s="222"/>
      <c r="T94" s="222"/>
      <c r="U94" s="222"/>
      <c r="V94" s="222"/>
      <c r="W94" s="223"/>
      <c r="Y94" s="221" t="str">
        <f ca="1">IFERROR(INDEX(INDIRECT("'" &amp; E$4 &amp; " Troops'!J$2:J$200"), MATCH(AA79, INDIRECT("'" &amp; E$4 &amp; " Troops'!C$2:C$200"), 0)), "")</f>
        <v/>
      </c>
      <c r="Z94" s="222"/>
      <c r="AA94" s="222"/>
      <c r="AB94" s="222"/>
      <c r="AC94" s="222"/>
      <c r="AD94" s="222"/>
      <c r="AE94" s="222"/>
      <c r="AF94" s="222"/>
      <c r="AG94" s="222"/>
      <c r="AH94" s="222"/>
      <c r="AI94" s="222"/>
      <c r="AJ94" s="222"/>
      <c r="AK94" s="222"/>
      <c r="AL94" s="222"/>
      <c r="AM94" s="222"/>
      <c r="AN94" s="222"/>
      <c r="AO94" s="222"/>
      <c r="AP94" s="222"/>
      <c r="AQ94" s="222"/>
      <c r="AR94" s="222"/>
      <c r="AS94" s="223"/>
    </row>
    <row r="95" spans="1:45" ht="21.75" customHeight="1" x14ac:dyDescent="0.2">
      <c r="C95" s="221"/>
      <c r="D95" s="222"/>
      <c r="E95" s="222"/>
      <c r="F95" s="222"/>
      <c r="G95" s="222"/>
      <c r="H95" s="222"/>
      <c r="I95" s="222"/>
      <c r="J95" s="222"/>
      <c r="K95" s="222"/>
      <c r="L95" s="222"/>
      <c r="M95" s="222"/>
      <c r="N95" s="222"/>
      <c r="O95" s="222"/>
      <c r="P95" s="222"/>
      <c r="Q95" s="222"/>
      <c r="R95" s="222"/>
      <c r="S95" s="222"/>
      <c r="T95" s="222"/>
      <c r="U95" s="222"/>
      <c r="V95" s="222"/>
      <c r="W95" s="223"/>
      <c r="Y95" s="221"/>
      <c r="Z95" s="222"/>
      <c r="AA95" s="222"/>
      <c r="AB95" s="222"/>
      <c r="AC95" s="222"/>
      <c r="AD95" s="222"/>
      <c r="AE95" s="222"/>
      <c r="AF95" s="222"/>
      <c r="AG95" s="222"/>
      <c r="AH95" s="222"/>
      <c r="AI95" s="222"/>
      <c r="AJ95" s="222"/>
      <c r="AK95" s="222"/>
      <c r="AL95" s="222"/>
      <c r="AM95" s="222"/>
      <c r="AN95" s="222"/>
      <c r="AO95" s="222"/>
      <c r="AP95" s="222"/>
      <c r="AQ95" s="222"/>
      <c r="AR95" s="222"/>
      <c r="AS95" s="223"/>
    </row>
    <row r="96" spans="1:45" ht="21.75" customHeight="1" x14ac:dyDescent="0.2">
      <c r="C96" s="221"/>
      <c r="D96" s="222"/>
      <c r="E96" s="222"/>
      <c r="F96" s="222"/>
      <c r="G96" s="222"/>
      <c r="H96" s="222"/>
      <c r="I96" s="222"/>
      <c r="J96" s="222"/>
      <c r="K96" s="222"/>
      <c r="L96" s="222"/>
      <c r="M96" s="222"/>
      <c r="N96" s="222"/>
      <c r="O96" s="222"/>
      <c r="P96" s="222"/>
      <c r="Q96" s="222"/>
      <c r="R96" s="222"/>
      <c r="S96" s="222"/>
      <c r="T96" s="222"/>
      <c r="U96" s="222"/>
      <c r="V96" s="222"/>
      <c r="W96" s="223"/>
      <c r="Y96" s="221"/>
      <c r="Z96" s="222"/>
      <c r="AA96" s="222"/>
      <c r="AB96" s="222"/>
      <c r="AC96" s="222"/>
      <c r="AD96" s="222"/>
      <c r="AE96" s="222"/>
      <c r="AF96" s="222"/>
      <c r="AG96" s="222"/>
      <c r="AH96" s="222"/>
      <c r="AI96" s="222"/>
      <c r="AJ96" s="222"/>
      <c r="AK96" s="222"/>
      <c r="AL96" s="222"/>
      <c r="AM96" s="222"/>
      <c r="AN96" s="222"/>
      <c r="AO96" s="222"/>
      <c r="AP96" s="222"/>
      <c r="AQ96" s="222"/>
      <c r="AR96" s="222"/>
      <c r="AS96" s="223"/>
    </row>
    <row r="97" spans="3:45" ht="21.75" customHeight="1" x14ac:dyDescent="0.2">
      <c r="C97" s="221"/>
      <c r="D97" s="222"/>
      <c r="E97" s="222"/>
      <c r="F97" s="222"/>
      <c r="G97" s="222"/>
      <c r="H97" s="222"/>
      <c r="I97" s="222"/>
      <c r="J97" s="222"/>
      <c r="K97" s="222"/>
      <c r="L97" s="222"/>
      <c r="M97" s="222"/>
      <c r="N97" s="222"/>
      <c r="O97" s="222"/>
      <c r="P97" s="222"/>
      <c r="Q97" s="222"/>
      <c r="R97" s="222"/>
      <c r="S97" s="222"/>
      <c r="T97" s="222"/>
      <c r="U97" s="222"/>
      <c r="V97" s="222"/>
      <c r="W97" s="223"/>
      <c r="Y97" s="221"/>
      <c r="Z97" s="222"/>
      <c r="AA97" s="222"/>
      <c r="AB97" s="222"/>
      <c r="AC97" s="222"/>
      <c r="AD97" s="222"/>
      <c r="AE97" s="222"/>
      <c r="AF97" s="222"/>
      <c r="AG97" s="222"/>
      <c r="AH97" s="222"/>
      <c r="AI97" s="222"/>
      <c r="AJ97" s="222"/>
      <c r="AK97" s="222"/>
      <c r="AL97" s="222"/>
      <c r="AM97" s="222"/>
      <c r="AN97" s="222"/>
      <c r="AO97" s="222"/>
      <c r="AP97" s="222"/>
      <c r="AQ97" s="222"/>
      <c r="AR97" s="222"/>
      <c r="AS97" s="223"/>
    </row>
    <row r="98" spans="3:45" ht="21.75" customHeight="1" thickBot="1" x14ac:dyDescent="0.25">
      <c r="C98" s="224"/>
      <c r="D98" s="225"/>
      <c r="E98" s="225"/>
      <c r="F98" s="225"/>
      <c r="G98" s="225"/>
      <c r="H98" s="225"/>
      <c r="I98" s="225"/>
      <c r="J98" s="225"/>
      <c r="K98" s="225"/>
      <c r="L98" s="225"/>
      <c r="M98" s="225"/>
      <c r="N98" s="225"/>
      <c r="O98" s="225"/>
      <c r="P98" s="225"/>
      <c r="Q98" s="225"/>
      <c r="R98" s="225"/>
      <c r="S98" s="225"/>
      <c r="T98" s="225"/>
      <c r="U98" s="225"/>
      <c r="V98" s="225"/>
      <c r="W98" s="226"/>
      <c r="Y98" s="224"/>
      <c r="Z98" s="225"/>
      <c r="AA98" s="225"/>
      <c r="AB98" s="225"/>
      <c r="AC98" s="225"/>
      <c r="AD98" s="225"/>
      <c r="AE98" s="225"/>
      <c r="AF98" s="225"/>
      <c r="AG98" s="225"/>
      <c r="AH98" s="225"/>
      <c r="AI98" s="225"/>
      <c r="AJ98" s="225"/>
      <c r="AK98" s="225"/>
      <c r="AL98" s="225"/>
      <c r="AM98" s="225"/>
      <c r="AN98" s="225"/>
      <c r="AO98" s="225"/>
      <c r="AP98" s="225"/>
      <c r="AQ98" s="225"/>
      <c r="AR98" s="225"/>
      <c r="AS98" s="226"/>
    </row>
    <row r="99" spans="3:45" ht="21.75" customHeight="1" x14ac:dyDescent="0.2">
      <c r="C99" s="63" t="s">
        <v>16</v>
      </c>
      <c r="D99" s="64"/>
      <c r="E99" s="64"/>
      <c r="F99" s="64"/>
      <c r="G99" s="65"/>
      <c r="H99" s="66"/>
      <c r="I99" s="64"/>
      <c r="J99" s="64"/>
      <c r="K99" s="64"/>
      <c r="L99" s="65"/>
      <c r="M99" s="63" t="s">
        <v>17</v>
      </c>
      <c r="N99" s="67"/>
      <c r="O99" s="68"/>
      <c r="P99" s="67"/>
      <c r="Q99" s="69"/>
      <c r="R99" s="61"/>
      <c r="S99" s="70"/>
      <c r="T99" s="71"/>
      <c r="U99" s="61"/>
      <c r="V99" s="61"/>
      <c r="W99" s="62"/>
      <c r="Y99" s="63" t="s">
        <v>16</v>
      </c>
      <c r="Z99" s="64"/>
      <c r="AA99" s="64"/>
      <c r="AB99" s="64"/>
      <c r="AC99" s="65"/>
      <c r="AD99" s="66"/>
      <c r="AE99" s="64"/>
      <c r="AF99" s="64"/>
      <c r="AG99" s="64"/>
      <c r="AH99" s="65"/>
      <c r="AI99" s="63" t="s">
        <v>17</v>
      </c>
      <c r="AJ99" s="67"/>
      <c r="AK99" s="68"/>
      <c r="AL99" s="67"/>
      <c r="AM99" s="69"/>
      <c r="AN99" s="61"/>
      <c r="AO99" s="70"/>
      <c r="AP99" s="71"/>
      <c r="AQ99" s="61"/>
      <c r="AR99" s="61"/>
      <c r="AS99" s="62"/>
    </row>
    <row r="100" spans="3:45" ht="21.75" customHeight="1" x14ac:dyDescent="0.2">
      <c r="C100" s="243"/>
      <c r="D100" s="244"/>
      <c r="E100" s="244"/>
      <c r="F100" s="244"/>
      <c r="G100" s="245"/>
      <c r="H100" s="243"/>
      <c r="I100" s="244"/>
      <c r="J100" s="244"/>
      <c r="K100" s="244"/>
      <c r="L100" s="245"/>
      <c r="M100" s="243"/>
      <c r="N100" s="244"/>
      <c r="O100" s="244"/>
      <c r="P100" s="244"/>
      <c r="Q100" s="245"/>
      <c r="R100" s="244"/>
      <c r="S100" s="244"/>
      <c r="T100" s="244"/>
      <c r="U100" s="244"/>
      <c r="V100" s="244"/>
      <c r="W100" s="43"/>
      <c r="Y100" s="243"/>
      <c r="Z100" s="244"/>
      <c r="AA100" s="244"/>
      <c r="AB100" s="244"/>
      <c r="AC100" s="245"/>
      <c r="AD100" s="243"/>
      <c r="AE100" s="244"/>
      <c r="AF100" s="244"/>
      <c r="AG100" s="244"/>
      <c r="AH100" s="245"/>
      <c r="AI100" s="243"/>
      <c r="AJ100" s="244"/>
      <c r="AK100" s="244"/>
      <c r="AL100" s="244"/>
      <c r="AM100" s="245"/>
      <c r="AN100" s="244"/>
      <c r="AO100" s="244"/>
      <c r="AP100" s="244"/>
      <c r="AQ100" s="244"/>
      <c r="AR100" s="244"/>
      <c r="AS100" s="43"/>
    </row>
    <row r="101" spans="3:45" ht="21.75" customHeight="1" x14ac:dyDescent="0.2">
      <c r="C101" s="243"/>
      <c r="D101" s="244"/>
      <c r="E101" s="244"/>
      <c r="F101" s="244"/>
      <c r="G101" s="245"/>
      <c r="H101" s="243"/>
      <c r="I101" s="244"/>
      <c r="J101" s="244"/>
      <c r="K101" s="244"/>
      <c r="L101" s="245"/>
      <c r="M101" s="243"/>
      <c r="N101" s="244"/>
      <c r="O101" s="244"/>
      <c r="P101" s="244"/>
      <c r="Q101" s="245"/>
      <c r="R101" s="244"/>
      <c r="S101" s="244"/>
      <c r="T101" s="244"/>
      <c r="U101" s="244"/>
      <c r="V101" s="244"/>
      <c r="W101" s="43"/>
      <c r="Y101" s="243"/>
      <c r="Z101" s="244"/>
      <c r="AA101" s="244"/>
      <c r="AB101" s="244"/>
      <c r="AC101" s="245"/>
      <c r="AD101" s="243"/>
      <c r="AE101" s="244"/>
      <c r="AF101" s="244"/>
      <c r="AG101" s="244"/>
      <c r="AH101" s="245"/>
      <c r="AI101" s="243"/>
      <c r="AJ101" s="244"/>
      <c r="AK101" s="244"/>
      <c r="AL101" s="244"/>
      <c r="AM101" s="245"/>
      <c r="AN101" s="244"/>
      <c r="AO101" s="244"/>
      <c r="AP101" s="244"/>
      <c r="AQ101" s="244"/>
      <c r="AR101" s="244"/>
      <c r="AS101" s="43"/>
    </row>
    <row r="102" spans="3:45" ht="21.75" customHeight="1" thickBot="1" x14ac:dyDescent="0.25">
      <c r="C102" s="215"/>
      <c r="D102" s="216"/>
      <c r="E102" s="216"/>
      <c r="F102" s="216"/>
      <c r="G102" s="217"/>
      <c r="H102" s="215"/>
      <c r="I102" s="216"/>
      <c r="J102" s="216"/>
      <c r="K102" s="216"/>
      <c r="L102" s="217"/>
      <c r="M102" s="215"/>
      <c r="N102" s="216"/>
      <c r="O102" s="216"/>
      <c r="P102" s="216"/>
      <c r="Q102" s="217"/>
      <c r="R102" s="216"/>
      <c r="S102" s="216"/>
      <c r="T102" s="216"/>
      <c r="U102" s="216"/>
      <c r="V102" s="216"/>
      <c r="W102" s="44"/>
      <c r="Y102" s="215"/>
      <c r="Z102" s="216"/>
      <c r="AA102" s="216"/>
      <c r="AB102" s="216"/>
      <c r="AC102" s="217"/>
      <c r="AD102" s="215"/>
      <c r="AE102" s="216"/>
      <c r="AF102" s="216"/>
      <c r="AG102" s="216"/>
      <c r="AH102" s="217"/>
      <c r="AI102" s="215"/>
      <c r="AJ102" s="216"/>
      <c r="AK102" s="216"/>
      <c r="AL102" s="216"/>
      <c r="AM102" s="217"/>
      <c r="AN102" s="216"/>
      <c r="AO102" s="216"/>
      <c r="AP102" s="216"/>
      <c r="AQ102" s="216"/>
      <c r="AR102" s="216"/>
      <c r="AS102" s="44"/>
    </row>
    <row r="103" spans="3:45" ht="21.75" customHeight="1" x14ac:dyDescent="0.2"/>
    <row r="104" spans="3:45" ht="21.75" customHeight="1" x14ac:dyDescent="0.2"/>
    <row r="105" spans="3:45" ht="21.75" customHeight="1" x14ac:dyDescent="0.2"/>
    <row r="106" spans="3:45" ht="21.75" customHeight="1" x14ac:dyDescent="0.2"/>
    <row r="107" spans="3:45" ht="21.75" customHeight="1" x14ac:dyDescent="0.2"/>
    <row r="108" spans="3:45" ht="21.75" customHeight="1" x14ac:dyDescent="0.2"/>
    <row r="109" spans="3:45" ht="21.75" customHeight="1" x14ac:dyDescent="0.2"/>
    <row r="110" spans="3:45" ht="21.75" customHeight="1" x14ac:dyDescent="0.2"/>
    <row r="111" spans="3:45" ht="21.75" customHeight="1" x14ac:dyDescent="0.2"/>
    <row r="112" spans="3:45" ht="21.75" customHeight="1" x14ac:dyDescent="0.2"/>
    <row r="113" ht="21.75" customHeight="1" x14ac:dyDescent="0.2"/>
    <row r="114" ht="21.75" customHeight="1" x14ac:dyDescent="0.2"/>
    <row r="115" ht="21.75" customHeight="1" x14ac:dyDescent="0.2"/>
    <row r="116" ht="21.75" customHeight="1" x14ac:dyDescent="0.2"/>
    <row r="117" ht="21.75" customHeight="1" x14ac:dyDescent="0.2"/>
    <row r="118" ht="21.75" customHeight="1" x14ac:dyDescent="0.2"/>
    <row r="119" ht="21.75" customHeight="1" x14ac:dyDescent="0.2"/>
    <row r="120" ht="21.75" customHeight="1" x14ac:dyDescent="0.2"/>
    <row r="121" ht="21.75" customHeight="1" x14ac:dyDescent="0.2"/>
    <row r="122" ht="21.75" customHeight="1" x14ac:dyDescent="0.2"/>
    <row r="123" ht="21.75" customHeight="1" x14ac:dyDescent="0.2"/>
    <row r="124" ht="21.75" customHeight="1" x14ac:dyDescent="0.2"/>
    <row r="125" ht="21.75" customHeight="1" x14ac:dyDescent="0.2"/>
    <row r="126" ht="21.75" customHeight="1" x14ac:dyDescent="0.2"/>
    <row r="127" ht="21.75" customHeight="1" x14ac:dyDescent="0.2"/>
    <row r="128" ht="21.75" customHeight="1" x14ac:dyDescent="0.2"/>
    <row r="129" ht="21.75" customHeight="1" x14ac:dyDescent="0.2"/>
    <row r="130" ht="21.75" customHeight="1" x14ac:dyDescent="0.2"/>
    <row r="131" ht="21.75" customHeight="1" x14ac:dyDescent="0.2"/>
    <row r="132" ht="21.75" customHeight="1" x14ac:dyDescent="0.2"/>
    <row r="133" ht="21.75" customHeight="1" x14ac:dyDescent="0.2"/>
    <row r="134" ht="21.75" customHeight="1" x14ac:dyDescent="0.2"/>
    <row r="135" ht="21.75" customHeight="1" x14ac:dyDescent="0.2"/>
    <row r="136" ht="21.75" customHeight="1" x14ac:dyDescent="0.2"/>
    <row r="137" ht="21.75" customHeight="1" x14ac:dyDescent="0.2"/>
    <row r="138" ht="21.75" customHeight="1" x14ac:dyDescent="0.2"/>
    <row r="139" ht="21.75" customHeight="1" x14ac:dyDescent="0.2"/>
    <row r="140" ht="21.75" customHeight="1" x14ac:dyDescent="0.2"/>
    <row r="141" ht="21.75" customHeight="1" x14ac:dyDescent="0.2"/>
    <row r="142" ht="21.75" customHeight="1" x14ac:dyDescent="0.2"/>
    <row r="143" ht="21.75" customHeight="1" x14ac:dyDescent="0.2"/>
    <row r="144" ht="21.75" customHeight="1" x14ac:dyDescent="0.2"/>
    <row r="145" ht="21.75" customHeight="1" x14ac:dyDescent="0.2"/>
    <row r="146" ht="21.75" customHeight="1" x14ac:dyDescent="0.2"/>
    <row r="147" ht="21.75" customHeight="1" x14ac:dyDescent="0.2"/>
    <row r="148" ht="21.75" customHeight="1" x14ac:dyDescent="0.2"/>
    <row r="149" ht="21.75" customHeight="1" x14ac:dyDescent="0.2"/>
    <row r="150" ht="21.75" customHeight="1" x14ac:dyDescent="0.2"/>
    <row r="151" ht="21.75" customHeight="1" x14ac:dyDescent="0.2"/>
    <row r="152" ht="21.75" customHeight="1" x14ac:dyDescent="0.2"/>
    <row r="153" ht="21.75" customHeight="1" x14ac:dyDescent="0.2"/>
    <row r="154" ht="21.75" customHeight="1" x14ac:dyDescent="0.2"/>
    <row r="155" ht="21.75" customHeight="1" x14ac:dyDescent="0.2"/>
    <row r="156" ht="21.75" customHeight="1" x14ac:dyDescent="0.2"/>
    <row r="157" ht="21.75" customHeight="1" x14ac:dyDescent="0.2"/>
    <row r="158" ht="21.75" customHeight="1" x14ac:dyDescent="0.2"/>
    <row r="159" ht="21.75" customHeight="1" x14ac:dyDescent="0.2"/>
    <row r="160" ht="21.75" customHeight="1" x14ac:dyDescent="0.2"/>
    <row r="161" ht="21.75" customHeight="1" x14ac:dyDescent="0.2"/>
    <row r="162" ht="21.75" customHeight="1" x14ac:dyDescent="0.2"/>
    <row r="163" ht="21.75" customHeight="1" x14ac:dyDescent="0.2"/>
    <row r="164" ht="21.75" customHeight="1" x14ac:dyDescent="0.2"/>
    <row r="165" ht="21.75" customHeight="1" x14ac:dyDescent="0.2"/>
    <row r="166" ht="21.75" customHeight="1" x14ac:dyDescent="0.2"/>
    <row r="167" ht="21.75" customHeight="1" x14ac:dyDescent="0.2"/>
    <row r="168" ht="21.75" customHeight="1" x14ac:dyDescent="0.2"/>
    <row r="169" ht="21.75" customHeight="1" x14ac:dyDescent="0.2"/>
    <row r="170" ht="21.75" customHeight="1" x14ac:dyDescent="0.2"/>
    <row r="171" ht="21.75" customHeight="1" x14ac:dyDescent="0.2"/>
    <row r="172" ht="21.75" customHeight="1" x14ac:dyDescent="0.2"/>
    <row r="173" ht="21.75" customHeight="1" x14ac:dyDescent="0.2"/>
    <row r="174" ht="21.75" customHeight="1" x14ac:dyDescent="0.2"/>
    <row r="175" ht="21.75" customHeight="1" x14ac:dyDescent="0.2"/>
    <row r="176" ht="21.75" customHeight="1" x14ac:dyDescent="0.2"/>
    <row r="177" ht="21.75" customHeight="1" x14ac:dyDescent="0.2"/>
    <row r="178" ht="21.75" customHeight="1" x14ac:dyDescent="0.2"/>
    <row r="179" ht="21.75" customHeight="1" x14ac:dyDescent="0.2"/>
    <row r="180" ht="21.75" customHeight="1" x14ac:dyDescent="0.2"/>
    <row r="181" ht="21.75" customHeight="1" x14ac:dyDescent="0.2"/>
    <row r="182" ht="21.75" customHeight="1" x14ac:dyDescent="0.2"/>
    <row r="183" ht="21.75" customHeight="1" x14ac:dyDescent="0.2"/>
    <row r="184" ht="21.75" customHeight="1" x14ac:dyDescent="0.2"/>
    <row r="185" ht="21.75" customHeight="1" x14ac:dyDescent="0.2"/>
    <row r="186" ht="21.75" customHeight="1" x14ac:dyDescent="0.2"/>
    <row r="187" ht="21.75" customHeight="1" x14ac:dyDescent="0.2"/>
    <row r="188" ht="21.75" customHeight="1" x14ac:dyDescent="0.2"/>
    <row r="189" ht="21.75" customHeight="1" x14ac:dyDescent="0.2"/>
    <row r="190" ht="21.75" customHeight="1" x14ac:dyDescent="0.2"/>
    <row r="191" ht="21.75" customHeight="1" x14ac:dyDescent="0.2"/>
    <row r="192" ht="21.75" customHeight="1" x14ac:dyDescent="0.2"/>
    <row r="193" ht="21.75" customHeight="1" x14ac:dyDescent="0.2"/>
    <row r="194" ht="21.75" customHeight="1" x14ac:dyDescent="0.2"/>
    <row r="195" ht="21.75" customHeight="1" x14ac:dyDescent="0.2"/>
    <row r="196" ht="21.75" customHeight="1" x14ac:dyDescent="0.2"/>
    <row r="197" ht="21.75" customHeight="1" x14ac:dyDescent="0.2"/>
    <row r="198" ht="21.75" customHeight="1" x14ac:dyDescent="0.2"/>
    <row r="199" ht="21.75" customHeight="1" x14ac:dyDescent="0.2"/>
    <row r="200" ht="21.75" customHeight="1" x14ac:dyDescent="0.2"/>
    <row r="201" ht="21.75" customHeight="1" x14ac:dyDescent="0.2"/>
    <row r="202" ht="21.75" customHeight="1" x14ac:dyDescent="0.2"/>
    <row r="203" ht="21.75" customHeight="1" x14ac:dyDescent="0.2"/>
    <row r="204" ht="21.75" customHeight="1" x14ac:dyDescent="0.2"/>
    <row r="205" ht="21.75" customHeight="1" x14ac:dyDescent="0.2"/>
    <row r="206" ht="21.75" customHeight="1" x14ac:dyDescent="0.2"/>
    <row r="207" ht="21.75" customHeight="1" x14ac:dyDescent="0.2"/>
    <row r="208" ht="21.75" customHeight="1" x14ac:dyDescent="0.2"/>
    <row r="209" ht="21.75" customHeight="1" x14ac:dyDescent="0.2"/>
    <row r="210" ht="21.75" customHeight="1" x14ac:dyDescent="0.2"/>
    <row r="211" ht="21.75" customHeight="1" x14ac:dyDescent="0.2"/>
    <row r="212" ht="21.75" customHeight="1" x14ac:dyDescent="0.2"/>
    <row r="213" ht="21.75" customHeight="1" x14ac:dyDescent="0.2"/>
    <row r="214" ht="21.75" customHeight="1" x14ac:dyDescent="0.2"/>
    <row r="215" ht="21.75" customHeight="1" x14ac:dyDescent="0.2"/>
    <row r="216" ht="21.75" customHeight="1" x14ac:dyDescent="0.2"/>
    <row r="217" ht="21.75" customHeight="1" x14ac:dyDescent="0.2"/>
    <row r="218" ht="21.75" customHeight="1" x14ac:dyDescent="0.2"/>
    <row r="219" ht="21.75" customHeight="1" x14ac:dyDescent="0.2"/>
    <row r="220" ht="21.75" customHeight="1" x14ac:dyDescent="0.2"/>
    <row r="221" ht="21.75" customHeight="1" x14ac:dyDescent="0.2"/>
    <row r="222" ht="21.75" customHeight="1" x14ac:dyDescent="0.2"/>
    <row r="223" ht="21.75" customHeight="1" x14ac:dyDescent="0.2"/>
    <row r="224" ht="21.75" customHeight="1" x14ac:dyDescent="0.2"/>
    <row r="225" ht="21.75" customHeight="1" x14ac:dyDescent="0.2"/>
    <row r="226" ht="21.75" customHeight="1" x14ac:dyDescent="0.2"/>
    <row r="227" ht="21.75" customHeight="1" x14ac:dyDescent="0.2"/>
    <row r="228" ht="21.75" customHeight="1" x14ac:dyDescent="0.2"/>
    <row r="229" ht="21.75" customHeight="1" x14ac:dyDescent="0.2"/>
    <row r="230" ht="21.75" customHeight="1" x14ac:dyDescent="0.2"/>
    <row r="231" ht="21.75" customHeight="1" x14ac:dyDescent="0.2"/>
    <row r="232" ht="21.75" customHeight="1" x14ac:dyDescent="0.2"/>
    <row r="233" ht="21.75" customHeight="1" x14ac:dyDescent="0.2"/>
    <row r="234" ht="21.75" customHeight="1" x14ac:dyDescent="0.2"/>
    <row r="235" ht="21.75" customHeight="1" x14ac:dyDescent="0.2"/>
    <row r="236" ht="21.75" customHeight="1" x14ac:dyDescent="0.2"/>
    <row r="237" ht="21.75" customHeight="1" x14ac:dyDescent="0.2"/>
    <row r="238" ht="21.75" customHeight="1" x14ac:dyDescent="0.2"/>
    <row r="239" ht="21.75" customHeight="1" x14ac:dyDescent="0.2"/>
    <row r="240" ht="21.75" customHeight="1" x14ac:dyDescent="0.2"/>
    <row r="241" ht="21.75" customHeight="1" x14ac:dyDescent="0.2"/>
    <row r="242" ht="21.75" customHeight="1" x14ac:dyDescent="0.2"/>
    <row r="243" ht="21.75" customHeight="1" x14ac:dyDescent="0.2"/>
    <row r="244" ht="21.75" customHeight="1" x14ac:dyDescent="0.2"/>
    <row r="245" ht="21.75" customHeight="1" x14ac:dyDescent="0.2"/>
    <row r="246" ht="21.75" customHeight="1" x14ac:dyDescent="0.2"/>
    <row r="247" ht="21.75" customHeight="1" x14ac:dyDescent="0.2"/>
    <row r="248" ht="21.75" customHeight="1" x14ac:dyDescent="0.2"/>
    <row r="249" ht="21.75" customHeight="1" x14ac:dyDescent="0.2"/>
    <row r="250" ht="21.75" customHeight="1" x14ac:dyDescent="0.2"/>
    <row r="251" ht="21.75" customHeight="1" x14ac:dyDescent="0.2"/>
    <row r="252" ht="21.75" customHeight="1" x14ac:dyDescent="0.2"/>
    <row r="253" ht="21.75" customHeight="1" x14ac:dyDescent="0.2"/>
    <row r="254" ht="21.75" customHeight="1" x14ac:dyDescent="0.2"/>
    <row r="255" ht="21.75" customHeight="1" x14ac:dyDescent="0.2"/>
    <row r="256" ht="21.75" customHeight="1" x14ac:dyDescent="0.2"/>
    <row r="257" ht="21.75" customHeight="1" x14ac:dyDescent="0.2"/>
    <row r="258" ht="21.75" customHeight="1" x14ac:dyDescent="0.2"/>
    <row r="259" ht="21.75" customHeight="1" x14ac:dyDescent="0.2"/>
    <row r="260" ht="21.75" customHeight="1" x14ac:dyDescent="0.2"/>
    <row r="261" ht="21.75" customHeight="1" x14ac:dyDescent="0.2"/>
    <row r="262" ht="21.75" customHeight="1" x14ac:dyDescent="0.2"/>
    <row r="263" ht="21.75" customHeight="1" x14ac:dyDescent="0.2"/>
    <row r="264" ht="21.75" customHeight="1" x14ac:dyDescent="0.2"/>
    <row r="265" ht="21.75" customHeight="1" x14ac:dyDescent="0.2"/>
    <row r="266" ht="21.75" customHeight="1" x14ac:dyDescent="0.2"/>
    <row r="267" ht="21.75" customHeight="1" x14ac:dyDescent="0.2"/>
    <row r="268" ht="21.75" customHeight="1" x14ac:dyDescent="0.2"/>
    <row r="269" ht="21.75" customHeight="1" x14ac:dyDescent="0.2"/>
    <row r="270" ht="21.75" customHeight="1" x14ac:dyDescent="0.2"/>
    <row r="271" ht="21.75" customHeight="1" x14ac:dyDescent="0.2"/>
    <row r="272" ht="21.75" customHeight="1" x14ac:dyDescent="0.2"/>
    <row r="273" ht="21.75" customHeight="1" x14ac:dyDescent="0.2"/>
    <row r="274" ht="21.75" customHeight="1" x14ac:dyDescent="0.2"/>
    <row r="275" ht="21.75" customHeight="1" x14ac:dyDescent="0.2"/>
    <row r="276" ht="21.75" customHeight="1" x14ac:dyDescent="0.2"/>
    <row r="277" ht="21.75" customHeight="1" x14ac:dyDescent="0.2"/>
    <row r="278" ht="21.75" customHeight="1" x14ac:dyDescent="0.2"/>
    <row r="279" ht="21.75" customHeight="1" x14ac:dyDescent="0.2"/>
    <row r="280" ht="21.75" customHeight="1" x14ac:dyDescent="0.2"/>
    <row r="281" ht="21.75" customHeight="1" x14ac:dyDescent="0.2"/>
    <row r="282" ht="21.75" customHeight="1" x14ac:dyDescent="0.2"/>
    <row r="283" ht="21.75" customHeight="1" x14ac:dyDescent="0.2"/>
    <row r="284" ht="21.75" customHeight="1" x14ac:dyDescent="0.2"/>
    <row r="285" ht="21.75" customHeight="1" x14ac:dyDescent="0.2"/>
    <row r="286" ht="21.75" customHeight="1" x14ac:dyDescent="0.2"/>
    <row r="287" ht="21.75" customHeight="1" x14ac:dyDescent="0.2"/>
    <row r="288" ht="21.75" customHeight="1" x14ac:dyDescent="0.2"/>
    <row r="289" ht="21.75" customHeight="1" x14ac:dyDescent="0.2"/>
    <row r="290" ht="21.75" customHeight="1" x14ac:dyDescent="0.2"/>
    <row r="291" ht="21.75" customHeight="1" x14ac:dyDescent="0.2"/>
    <row r="292" ht="21.75" customHeight="1" x14ac:dyDescent="0.2"/>
    <row r="293" ht="21.75" customHeight="1" x14ac:dyDescent="0.2"/>
    <row r="294" ht="21.75" customHeight="1" x14ac:dyDescent="0.2"/>
    <row r="295" ht="21.75" customHeight="1" x14ac:dyDescent="0.2"/>
    <row r="296" ht="21.75" customHeight="1" x14ac:dyDescent="0.2"/>
    <row r="297" ht="21.75" customHeight="1" x14ac:dyDescent="0.2"/>
    <row r="298" ht="21.75" customHeight="1" x14ac:dyDescent="0.2"/>
    <row r="299" ht="21.75" customHeight="1" x14ac:dyDescent="0.2"/>
    <row r="300" ht="21.75" customHeight="1" x14ac:dyDescent="0.2"/>
    <row r="301" ht="21.75" customHeight="1" x14ac:dyDescent="0.2"/>
    <row r="302" ht="21.75" customHeight="1" x14ac:dyDescent="0.2"/>
    <row r="303" ht="21.75" customHeight="1" x14ac:dyDescent="0.2"/>
    <row r="304" ht="21.75" customHeight="1" x14ac:dyDescent="0.2"/>
    <row r="305" ht="21.75" customHeight="1" x14ac:dyDescent="0.2"/>
    <row r="306" ht="21.75" customHeight="1" x14ac:dyDescent="0.2"/>
    <row r="307" ht="21.75" customHeight="1" x14ac:dyDescent="0.2"/>
    <row r="308" ht="21.75" customHeight="1" x14ac:dyDescent="0.2"/>
    <row r="309" ht="21.75" customHeight="1" x14ac:dyDescent="0.2"/>
    <row r="310" ht="21.75" customHeight="1" x14ac:dyDescent="0.2"/>
    <row r="311" ht="21.75" customHeight="1" x14ac:dyDescent="0.2"/>
    <row r="312" ht="21.75" customHeight="1" x14ac:dyDescent="0.2"/>
    <row r="313" ht="21.75" customHeight="1" x14ac:dyDescent="0.2"/>
    <row r="314" ht="21.75" customHeight="1" x14ac:dyDescent="0.2"/>
    <row r="315" ht="21.75" customHeight="1" x14ac:dyDescent="0.2"/>
    <row r="316" ht="21.75" customHeight="1" x14ac:dyDescent="0.2"/>
    <row r="317" ht="21.75" customHeight="1" x14ac:dyDescent="0.2"/>
    <row r="318" ht="21.75" customHeight="1" x14ac:dyDescent="0.2"/>
    <row r="319" ht="21.75" customHeight="1" x14ac:dyDescent="0.2"/>
    <row r="320" ht="21.75" customHeight="1" x14ac:dyDescent="0.2"/>
    <row r="321" ht="21.75" customHeight="1" x14ac:dyDescent="0.2"/>
    <row r="322" ht="21.75" customHeight="1" x14ac:dyDescent="0.2"/>
    <row r="323" ht="21.75" customHeight="1" x14ac:dyDescent="0.2"/>
    <row r="324" ht="21.75" customHeight="1" x14ac:dyDescent="0.2"/>
    <row r="325" ht="21.75" customHeight="1" x14ac:dyDescent="0.2"/>
    <row r="326" ht="21.75" customHeight="1" x14ac:dyDescent="0.2"/>
    <row r="327" ht="21.75" customHeight="1" x14ac:dyDescent="0.2"/>
    <row r="328" ht="21.75" customHeight="1" x14ac:dyDescent="0.2"/>
    <row r="329" ht="21.75" customHeight="1" x14ac:dyDescent="0.2"/>
    <row r="330" ht="21.75" customHeight="1" x14ac:dyDescent="0.2"/>
    <row r="331" ht="21.75" customHeight="1" x14ac:dyDescent="0.2"/>
    <row r="332" ht="21.75" customHeight="1" x14ac:dyDescent="0.2"/>
    <row r="333" ht="21.75" customHeight="1" x14ac:dyDescent="0.2"/>
    <row r="334" ht="21.75" customHeight="1" x14ac:dyDescent="0.2"/>
    <row r="335" ht="21.75" customHeight="1" x14ac:dyDescent="0.2"/>
    <row r="336" ht="21.75" customHeight="1" x14ac:dyDescent="0.2"/>
    <row r="337" ht="21.75" customHeight="1" x14ac:dyDescent="0.2"/>
    <row r="338" ht="21.75" customHeight="1" x14ac:dyDescent="0.2"/>
    <row r="339" ht="21.75" customHeight="1" x14ac:dyDescent="0.2"/>
    <row r="340" ht="21.75" customHeight="1" x14ac:dyDescent="0.2"/>
    <row r="341" ht="21.75" customHeight="1" x14ac:dyDescent="0.2"/>
    <row r="342" ht="21.75" customHeight="1" x14ac:dyDescent="0.2"/>
    <row r="343" ht="21.75" customHeight="1" x14ac:dyDescent="0.2"/>
    <row r="344" ht="21.75" customHeight="1" x14ac:dyDescent="0.2"/>
    <row r="345" ht="21.75" customHeight="1" x14ac:dyDescent="0.2"/>
    <row r="346" ht="21.75" customHeight="1" x14ac:dyDescent="0.2"/>
    <row r="347" ht="21.75" customHeight="1" x14ac:dyDescent="0.2"/>
    <row r="348" ht="21.75" customHeight="1" x14ac:dyDescent="0.2"/>
    <row r="349" ht="21.75" customHeight="1" x14ac:dyDescent="0.2"/>
    <row r="350" ht="21.75" customHeight="1" x14ac:dyDescent="0.2"/>
    <row r="351" ht="21.75" customHeight="1" x14ac:dyDescent="0.2"/>
    <row r="352" ht="21.75" customHeight="1" x14ac:dyDescent="0.2"/>
    <row r="353" ht="21.75" customHeight="1" x14ac:dyDescent="0.2"/>
    <row r="354" ht="21.75" customHeight="1" x14ac:dyDescent="0.2"/>
    <row r="355" ht="21.75" customHeight="1" x14ac:dyDescent="0.2"/>
    <row r="356" ht="21.75" customHeight="1" x14ac:dyDescent="0.2"/>
    <row r="357" ht="21.75" customHeight="1" x14ac:dyDescent="0.2"/>
    <row r="358" ht="21.75" customHeight="1" x14ac:dyDescent="0.2"/>
    <row r="359" ht="21.75" customHeight="1" x14ac:dyDescent="0.2"/>
    <row r="360" ht="21.75" customHeight="1" x14ac:dyDescent="0.2"/>
    <row r="361" ht="21.75" customHeight="1" x14ac:dyDescent="0.2"/>
    <row r="362" ht="21.75" customHeight="1" x14ac:dyDescent="0.2"/>
    <row r="363" ht="21.75" customHeight="1" x14ac:dyDescent="0.2"/>
    <row r="364" ht="21.75" customHeight="1" x14ac:dyDescent="0.2"/>
    <row r="365" ht="21.75" customHeight="1" x14ac:dyDescent="0.2"/>
    <row r="366" ht="21.75" customHeight="1" x14ac:dyDescent="0.2"/>
    <row r="367" ht="21.75" customHeight="1" x14ac:dyDescent="0.2"/>
    <row r="368" ht="21.75" customHeight="1" x14ac:dyDescent="0.2"/>
    <row r="369" ht="21.75" customHeight="1" x14ac:dyDescent="0.2"/>
    <row r="370" ht="21.75" customHeight="1" x14ac:dyDescent="0.2"/>
    <row r="371" ht="21.75" customHeight="1" x14ac:dyDescent="0.2"/>
    <row r="372" ht="21.75" customHeight="1" x14ac:dyDescent="0.2"/>
    <row r="373" ht="21.75" customHeight="1" x14ac:dyDescent="0.2"/>
    <row r="374" ht="21.75" customHeight="1" x14ac:dyDescent="0.2"/>
    <row r="375" ht="21.75" customHeight="1" x14ac:dyDescent="0.2"/>
    <row r="376" ht="21.75" customHeight="1" x14ac:dyDescent="0.2"/>
    <row r="377" ht="21.75" customHeight="1" x14ac:dyDescent="0.2"/>
    <row r="378" ht="21.75" customHeight="1" x14ac:dyDescent="0.2"/>
    <row r="379" ht="21.75" customHeight="1" x14ac:dyDescent="0.2"/>
    <row r="380" ht="21.75" customHeight="1" x14ac:dyDescent="0.2"/>
    <row r="381" ht="21.75" customHeight="1" x14ac:dyDescent="0.2"/>
    <row r="382" ht="21.75" customHeight="1" x14ac:dyDescent="0.2"/>
    <row r="383" ht="21.75" customHeight="1" x14ac:dyDescent="0.2"/>
    <row r="384" ht="21.75" customHeight="1" x14ac:dyDescent="0.2"/>
    <row r="385" ht="21.75" customHeight="1" x14ac:dyDescent="0.2"/>
    <row r="386" ht="21.75" customHeight="1" x14ac:dyDescent="0.2"/>
    <row r="387" ht="21.75" customHeight="1" x14ac:dyDescent="0.2"/>
    <row r="388" ht="21.75" customHeight="1" x14ac:dyDescent="0.2"/>
    <row r="389" ht="21.75" customHeight="1" x14ac:dyDescent="0.2"/>
    <row r="390" ht="21.75" customHeight="1" x14ac:dyDescent="0.2"/>
    <row r="391" ht="21.75" customHeight="1" x14ac:dyDescent="0.2"/>
    <row r="392" ht="21.75" customHeight="1" x14ac:dyDescent="0.2"/>
    <row r="393" ht="21.75" customHeight="1" x14ac:dyDescent="0.2"/>
    <row r="394" ht="21.75" customHeight="1" x14ac:dyDescent="0.2"/>
    <row r="395" ht="21.75" customHeight="1" x14ac:dyDescent="0.2"/>
    <row r="396" ht="21.75" customHeight="1" x14ac:dyDescent="0.2"/>
    <row r="397" ht="21.75" customHeight="1" x14ac:dyDescent="0.2"/>
    <row r="398" ht="21.75" customHeight="1" x14ac:dyDescent="0.2"/>
    <row r="399" ht="21.75" customHeight="1" x14ac:dyDescent="0.2"/>
    <row r="400" ht="21.75" customHeight="1" x14ac:dyDescent="0.2"/>
    <row r="401" ht="21.75" customHeight="1" x14ac:dyDescent="0.2"/>
    <row r="402" ht="21.75" customHeight="1" x14ac:dyDescent="0.2"/>
    <row r="403" ht="21.75" customHeight="1" x14ac:dyDescent="0.2"/>
    <row r="404" ht="21.75" customHeight="1" x14ac:dyDescent="0.2"/>
    <row r="405" ht="21.75" customHeight="1" x14ac:dyDescent="0.2"/>
    <row r="406" ht="21.75" customHeight="1" x14ac:dyDescent="0.2"/>
    <row r="407" ht="21.75" customHeight="1" x14ac:dyDescent="0.2"/>
    <row r="408" ht="21.75" customHeight="1" x14ac:dyDescent="0.2"/>
    <row r="409" ht="21.75" customHeight="1" x14ac:dyDescent="0.2"/>
    <row r="410" ht="21.75" customHeight="1" x14ac:dyDescent="0.2"/>
    <row r="411" ht="21.75" customHeight="1" x14ac:dyDescent="0.2"/>
    <row r="412" ht="21.75" customHeight="1" x14ac:dyDescent="0.2"/>
    <row r="413" ht="21.75" customHeight="1" x14ac:dyDescent="0.2"/>
    <row r="414" ht="21.75" customHeight="1" x14ac:dyDescent="0.2"/>
    <row r="415" ht="21.75" customHeight="1" x14ac:dyDescent="0.2"/>
    <row r="416" ht="21.75" customHeight="1" x14ac:dyDescent="0.2"/>
    <row r="417" ht="21.75" customHeight="1" x14ac:dyDescent="0.2"/>
    <row r="418" ht="21.75" customHeight="1" x14ac:dyDescent="0.2"/>
    <row r="419" ht="21.75" customHeight="1" x14ac:dyDescent="0.2"/>
    <row r="420" ht="21.75" customHeight="1" x14ac:dyDescent="0.2"/>
    <row r="421" ht="21.75" customHeight="1" x14ac:dyDescent="0.2"/>
    <row r="422" ht="21.75" customHeight="1" x14ac:dyDescent="0.2"/>
    <row r="423" ht="21.75" customHeight="1" x14ac:dyDescent="0.2"/>
    <row r="424" ht="21.75" customHeight="1" x14ac:dyDescent="0.2"/>
    <row r="425" ht="21.75" customHeight="1" x14ac:dyDescent="0.2"/>
    <row r="426" ht="21.75" customHeight="1" x14ac:dyDescent="0.2"/>
    <row r="427" ht="21.75" customHeight="1" x14ac:dyDescent="0.2"/>
    <row r="428" ht="21.75" customHeight="1" x14ac:dyDescent="0.2"/>
    <row r="429" ht="21.75" customHeight="1" x14ac:dyDescent="0.2"/>
    <row r="430" ht="21.75" customHeight="1" x14ac:dyDescent="0.2"/>
    <row r="431" ht="21.75" customHeight="1" x14ac:dyDescent="0.2"/>
    <row r="432" ht="21.75" customHeight="1" x14ac:dyDescent="0.2"/>
    <row r="433" ht="21.75" customHeight="1" x14ac:dyDescent="0.2"/>
    <row r="434" ht="21.75" customHeight="1" x14ac:dyDescent="0.2"/>
    <row r="435" ht="21.75" customHeight="1" x14ac:dyDescent="0.2"/>
    <row r="436" ht="21.75" customHeight="1" x14ac:dyDescent="0.2"/>
    <row r="437" ht="21.75" customHeight="1" x14ac:dyDescent="0.2"/>
    <row r="438" ht="21.75" customHeight="1" x14ac:dyDescent="0.2"/>
    <row r="439" ht="21.75" customHeight="1" x14ac:dyDescent="0.2"/>
    <row r="440" ht="21.75" customHeight="1" x14ac:dyDescent="0.2"/>
    <row r="441" ht="21.75" customHeight="1" x14ac:dyDescent="0.2"/>
    <row r="442" ht="21.75" customHeight="1" x14ac:dyDescent="0.2"/>
    <row r="443" ht="21.75" customHeight="1" x14ac:dyDescent="0.2"/>
    <row r="444" ht="21.75" customHeight="1" x14ac:dyDescent="0.2"/>
    <row r="445" ht="21.75" customHeight="1" x14ac:dyDescent="0.2"/>
    <row r="446" ht="21.75" customHeight="1" x14ac:dyDescent="0.2"/>
    <row r="447" ht="21.75" customHeight="1" x14ac:dyDescent="0.2"/>
    <row r="448" ht="21.75" customHeight="1" x14ac:dyDescent="0.2"/>
    <row r="449" ht="21.75" customHeight="1" x14ac:dyDescent="0.2"/>
    <row r="450" ht="21.75" customHeight="1" x14ac:dyDescent="0.2"/>
    <row r="451" ht="21.75" customHeight="1" x14ac:dyDescent="0.2"/>
    <row r="452" ht="21.75" customHeight="1" x14ac:dyDescent="0.2"/>
    <row r="453" ht="21.75" customHeight="1" x14ac:dyDescent="0.2"/>
    <row r="454" ht="21.75" customHeight="1" x14ac:dyDescent="0.2"/>
    <row r="455" ht="21.75" customHeight="1" x14ac:dyDescent="0.2"/>
    <row r="456" ht="21.75" customHeight="1" x14ac:dyDescent="0.2"/>
    <row r="457" ht="21.75" customHeight="1" x14ac:dyDescent="0.2"/>
    <row r="458" ht="21.75" customHeight="1" x14ac:dyDescent="0.2"/>
    <row r="459" ht="21.75" customHeight="1" x14ac:dyDescent="0.2"/>
    <row r="460" ht="21.75" customHeight="1" x14ac:dyDescent="0.2"/>
    <row r="461" ht="21.75" customHeight="1" x14ac:dyDescent="0.2"/>
    <row r="462" ht="21.75" customHeight="1" x14ac:dyDescent="0.2"/>
    <row r="463" ht="21.75" customHeight="1" x14ac:dyDescent="0.2"/>
    <row r="464" ht="21.75" customHeight="1" x14ac:dyDescent="0.2"/>
    <row r="465" ht="21.75" customHeight="1" x14ac:dyDescent="0.2"/>
    <row r="466" ht="21.75" customHeight="1" x14ac:dyDescent="0.2"/>
    <row r="467" ht="21.75" customHeight="1" x14ac:dyDescent="0.2"/>
    <row r="468" ht="21.75" customHeight="1" x14ac:dyDescent="0.2"/>
    <row r="469" ht="21.75" customHeight="1" x14ac:dyDescent="0.2"/>
    <row r="470" ht="21.75" customHeight="1" x14ac:dyDescent="0.2"/>
    <row r="471" ht="21.75" customHeight="1" x14ac:dyDescent="0.2"/>
    <row r="472" ht="21.75" customHeight="1" x14ac:dyDescent="0.2"/>
    <row r="473" ht="21.75" customHeight="1" x14ac:dyDescent="0.2"/>
    <row r="474" ht="21.75" customHeight="1" x14ac:dyDescent="0.2"/>
    <row r="475" ht="21.75" customHeight="1" x14ac:dyDescent="0.2"/>
    <row r="476" ht="21.75" customHeight="1" x14ac:dyDescent="0.2"/>
    <row r="477" ht="21.75" customHeight="1" x14ac:dyDescent="0.2"/>
    <row r="478" ht="21.75" customHeight="1" x14ac:dyDescent="0.2"/>
    <row r="479" ht="21.75" customHeight="1" x14ac:dyDescent="0.2"/>
    <row r="480" ht="21.75" customHeight="1" x14ac:dyDescent="0.2"/>
    <row r="481" ht="21.75" customHeight="1" x14ac:dyDescent="0.2"/>
    <row r="482" ht="21.75" customHeight="1" x14ac:dyDescent="0.2"/>
    <row r="483" ht="21.75" customHeight="1" x14ac:dyDescent="0.2"/>
    <row r="484" ht="21.75" customHeight="1" x14ac:dyDescent="0.2"/>
    <row r="485" ht="21.75" customHeight="1" x14ac:dyDescent="0.2"/>
    <row r="486" ht="21.75" customHeight="1" x14ac:dyDescent="0.2"/>
    <row r="487" ht="21.75" customHeight="1" x14ac:dyDescent="0.2"/>
    <row r="488" ht="21.75" customHeight="1" x14ac:dyDescent="0.2"/>
    <row r="489" ht="21.75" customHeight="1" x14ac:dyDescent="0.2"/>
    <row r="490" ht="21.75" customHeight="1" x14ac:dyDescent="0.2"/>
    <row r="491" ht="21.75" customHeight="1" x14ac:dyDescent="0.2"/>
    <row r="492" ht="21.75" customHeight="1" x14ac:dyDescent="0.2"/>
    <row r="493" ht="21.75" customHeight="1" x14ac:dyDescent="0.2"/>
    <row r="494" ht="21.75" customHeight="1" x14ac:dyDescent="0.2"/>
    <row r="495" ht="21.75" customHeight="1" x14ac:dyDescent="0.2"/>
    <row r="496" ht="21.75" customHeight="1" x14ac:dyDescent="0.2"/>
    <row r="497" ht="21.75" customHeight="1" x14ac:dyDescent="0.2"/>
    <row r="498" ht="21.75" customHeight="1" x14ac:dyDescent="0.2"/>
    <row r="499" ht="21.75" customHeight="1" x14ac:dyDescent="0.2"/>
    <row r="500" ht="21.75" customHeight="1" x14ac:dyDescent="0.2"/>
    <row r="501" ht="21.75" customHeight="1" x14ac:dyDescent="0.2"/>
    <row r="502" ht="21.75" customHeight="1" x14ac:dyDescent="0.2"/>
    <row r="503" ht="21.75" customHeight="1" x14ac:dyDescent="0.2"/>
    <row r="504" ht="21.75" customHeight="1" x14ac:dyDescent="0.2"/>
    <row r="505" ht="21.75" customHeight="1" x14ac:dyDescent="0.2"/>
    <row r="506" ht="21.75" customHeight="1" x14ac:dyDescent="0.2"/>
    <row r="507" ht="21.75" customHeight="1" x14ac:dyDescent="0.2"/>
    <row r="508" ht="21.75" customHeight="1" x14ac:dyDescent="0.2"/>
    <row r="509" ht="21.75" customHeight="1" x14ac:dyDescent="0.2"/>
    <row r="510" ht="21.75" customHeight="1" x14ac:dyDescent="0.2"/>
    <row r="511" ht="21.75" customHeight="1" x14ac:dyDescent="0.2"/>
    <row r="512" ht="21.75" customHeight="1" x14ac:dyDescent="0.2"/>
    <row r="513" ht="21.75" customHeight="1" x14ac:dyDescent="0.2"/>
    <row r="514" ht="21.75" customHeight="1" x14ac:dyDescent="0.2"/>
    <row r="515" ht="21.75" customHeight="1" x14ac:dyDescent="0.2"/>
    <row r="516" ht="21.75" customHeight="1" x14ac:dyDescent="0.2"/>
    <row r="517" ht="21.75" customHeight="1" x14ac:dyDescent="0.2"/>
    <row r="518" ht="21.75" customHeight="1" x14ac:dyDescent="0.2"/>
    <row r="519" ht="21.75" customHeight="1" x14ac:dyDescent="0.2"/>
    <row r="520" ht="21.75" customHeight="1" x14ac:dyDescent="0.2"/>
    <row r="521" ht="21.75" customHeight="1" x14ac:dyDescent="0.2"/>
    <row r="522" ht="21.75" customHeight="1" x14ac:dyDescent="0.2"/>
    <row r="523" ht="21.75" customHeight="1" x14ac:dyDescent="0.2"/>
    <row r="524" ht="21.75" customHeight="1" x14ac:dyDescent="0.2"/>
    <row r="525" ht="21.75" customHeight="1" x14ac:dyDescent="0.2"/>
    <row r="526" ht="21.75" customHeight="1" x14ac:dyDescent="0.2"/>
    <row r="527" ht="21.75" customHeight="1" x14ac:dyDescent="0.2"/>
    <row r="528" ht="21.75" customHeight="1" x14ac:dyDescent="0.2"/>
    <row r="529" ht="21.75" customHeight="1" x14ac:dyDescent="0.2"/>
    <row r="530" ht="21.75" customHeight="1" x14ac:dyDescent="0.2"/>
    <row r="531" ht="21.75" customHeight="1" x14ac:dyDescent="0.2"/>
    <row r="532" ht="21.75" customHeight="1" x14ac:dyDescent="0.2"/>
    <row r="533" ht="21.75" customHeight="1" x14ac:dyDescent="0.2"/>
    <row r="534" ht="21.75" customHeight="1" x14ac:dyDescent="0.2"/>
    <row r="535" ht="21.75" customHeight="1" x14ac:dyDescent="0.2"/>
    <row r="536" ht="21.75" customHeight="1" x14ac:dyDescent="0.2"/>
    <row r="537" ht="21.75" customHeight="1" x14ac:dyDescent="0.2"/>
    <row r="538" ht="21.75" customHeight="1" x14ac:dyDescent="0.2"/>
    <row r="539" ht="21.75" customHeight="1" x14ac:dyDescent="0.2"/>
    <row r="540" ht="21.75" customHeight="1" x14ac:dyDescent="0.2"/>
    <row r="541" ht="21.75" customHeight="1" x14ac:dyDescent="0.2"/>
    <row r="542" ht="21.75" customHeight="1" x14ac:dyDescent="0.2"/>
    <row r="543" ht="21.75" customHeight="1" x14ac:dyDescent="0.2"/>
    <row r="544" ht="21.75" customHeight="1" x14ac:dyDescent="0.2"/>
    <row r="545" ht="21.75" customHeight="1" x14ac:dyDescent="0.2"/>
    <row r="546" ht="21.75" customHeight="1" x14ac:dyDescent="0.2"/>
    <row r="547" ht="21.75" customHeight="1" x14ac:dyDescent="0.2"/>
    <row r="548" ht="21.75" customHeight="1" x14ac:dyDescent="0.2"/>
    <row r="549" ht="21.75" customHeight="1" x14ac:dyDescent="0.2"/>
    <row r="550" ht="21.75" customHeight="1" x14ac:dyDescent="0.2"/>
    <row r="551" ht="21.75" customHeight="1" x14ac:dyDescent="0.2"/>
    <row r="552" ht="21.75" customHeight="1" x14ac:dyDescent="0.2"/>
    <row r="553" ht="21.75" customHeight="1" x14ac:dyDescent="0.2"/>
    <row r="554" ht="21.75" customHeight="1" x14ac:dyDescent="0.2"/>
    <row r="555" ht="21.75" customHeight="1" x14ac:dyDescent="0.2"/>
    <row r="556" ht="21.75" customHeight="1" x14ac:dyDescent="0.2"/>
    <row r="557" ht="21.75" customHeight="1" x14ac:dyDescent="0.2"/>
    <row r="558" ht="21.75" customHeight="1" x14ac:dyDescent="0.2"/>
    <row r="559" ht="21.75" customHeight="1" x14ac:dyDescent="0.2"/>
    <row r="560" ht="21.75" customHeight="1" x14ac:dyDescent="0.2"/>
    <row r="561" ht="21.75" customHeight="1" x14ac:dyDescent="0.2"/>
    <row r="562" ht="21.75" customHeight="1" x14ac:dyDescent="0.2"/>
    <row r="563" ht="21.75" customHeight="1" x14ac:dyDescent="0.2"/>
    <row r="564" ht="21.75" customHeight="1" x14ac:dyDescent="0.2"/>
    <row r="565" ht="21.75" customHeight="1" x14ac:dyDescent="0.2"/>
    <row r="566" ht="21.75" customHeight="1" x14ac:dyDescent="0.2"/>
    <row r="567" ht="21.75" customHeight="1" x14ac:dyDescent="0.2"/>
    <row r="568" ht="21.75" customHeight="1" x14ac:dyDescent="0.2"/>
    <row r="569" ht="21.75" customHeight="1" x14ac:dyDescent="0.2"/>
    <row r="570" ht="21.75" customHeight="1" x14ac:dyDescent="0.2"/>
    <row r="571" ht="21.75" customHeight="1" x14ac:dyDescent="0.2"/>
    <row r="572" ht="21.75" customHeight="1" x14ac:dyDescent="0.2"/>
    <row r="573" ht="21.75" customHeight="1" x14ac:dyDescent="0.2"/>
    <row r="574" ht="21.75" customHeight="1" x14ac:dyDescent="0.2"/>
    <row r="575" ht="21.75" customHeight="1" x14ac:dyDescent="0.2"/>
    <row r="576" ht="21.75" customHeight="1" x14ac:dyDescent="0.2"/>
    <row r="577" ht="21.75" customHeight="1" x14ac:dyDescent="0.2"/>
    <row r="578" ht="21.75" customHeight="1" x14ac:dyDescent="0.2"/>
    <row r="579" ht="21.75" customHeight="1" x14ac:dyDescent="0.2"/>
    <row r="580" ht="21.75" customHeight="1" x14ac:dyDescent="0.2"/>
    <row r="581" ht="21.75" customHeight="1" x14ac:dyDescent="0.2"/>
    <row r="582" ht="21.75" customHeight="1" x14ac:dyDescent="0.2"/>
    <row r="583" ht="21.75" customHeight="1" x14ac:dyDescent="0.2"/>
    <row r="584" ht="21.75" customHeight="1" x14ac:dyDescent="0.2"/>
    <row r="585" ht="21.75" customHeight="1" x14ac:dyDescent="0.2"/>
    <row r="586" ht="21.75" customHeight="1" x14ac:dyDescent="0.2"/>
    <row r="587" ht="21.75" customHeight="1" x14ac:dyDescent="0.2"/>
    <row r="588" ht="21.75" customHeight="1" x14ac:dyDescent="0.2"/>
    <row r="589" ht="21.75" customHeight="1" x14ac:dyDescent="0.2"/>
    <row r="590" ht="21.75" customHeight="1" x14ac:dyDescent="0.2"/>
    <row r="591" ht="21.75" customHeight="1" x14ac:dyDescent="0.2"/>
    <row r="592" ht="21.75" customHeight="1" x14ac:dyDescent="0.2"/>
    <row r="593" ht="21.75" customHeight="1" x14ac:dyDescent="0.2"/>
    <row r="594" ht="21.75" customHeight="1" x14ac:dyDescent="0.2"/>
    <row r="595" ht="21.75" customHeight="1" x14ac:dyDescent="0.2"/>
    <row r="596" ht="21.75" customHeight="1" x14ac:dyDescent="0.2"/>
    <row r="597" ht="21.75" customHeight="1" x14ac:dyDescent="0.2"/>
    <row r="598" ht="21.75" customHeight="1" x14ac:dyDescent="0.2"/>
    <row r="599" ht="21.75" customHeight="1" x14ac:dyDescent="0.2"/>
    <row r="600" ht="21.75" customHeight="1" x14ac:dyDescent="0.2"/>
    <row r="601" ht="21.75" customHeight="1" x14ac:dyDescent="0.2"/>
    <row r="602" ht="21.75" customHeight="1" x14ac:dyDescent="0.2"/>
    <row r="603" ht="21.75" customHeight="1" x14ac:dyDescent="0.2"/>
    <row r="604" ht="21.75" customHeight="1" x14ac:dyDescent="0.2"/>
    <row r="605" ht="21.75" customHeight="1" x14ac:dyDescent="0.2"/>
    <row r="606" ht="21.75" customHeight="1" x14ac:dyDescent="0.2"/>
    <row r="607" ht="21.75" customHeight="1" x14ac:dyDescent="0.2"/>
    <row r="608" ht="21.75" customHeight="1" x14ac:dyDescent="0.2"/>
    <row r="609" ht="21.75" customHeight="1" x14ac:dyDescent="0.2"/>
    <row r="610" ht="21.75" customHeight="1" x14ac:dyDescent="0.2"/>
    <row r="611" ht="21.75" customHeight="1" x14ac:dyDescent="0.2"/>
    <row r="612" ht="21.75" customHeight="1" x14ac:dyDescent="0.2"/>
    <row r="613" ht="21.75" customHeight="1" x14ac:dyDescent="0.2"/>
    <row r="614" ht="21.75" customHeight="1" x14ac:dyDescent="0.2"/>
    <row r="615" ht="21.75" customHeight="1" x14ac:dyDescent="0.2"/>
    <row r="616" ht="21.75" customHeight="1" x14ac:dyDescent="0.2"/>
    <row r="617" ht="21.75" customHeight="1" x14ac:dyDescent="0.2"/>
    <row r="618" ht="21.75" customHeight="1" x14ac:dyDescent="0.2"/>
    <row r="619" ht="21.75" customHeight="1" x14ac:dyDescent="0.2"/>
    <row r="620" ht="21.75" customHeight="1" x14ac:dyDescent="0.2"/>
    <row r="621" ht="21.75" customHeight="1" x14ac:dyDescent="0.2"/>
    <row r="622" ht="21.75" customHeight="1" x14ac:dyDescent="0.2"/>
    <row r="623" ht="21.75" customHeight="1" x14ac:dyDescent="0.2"/>
    <row r="624" ht="21.75" customHeight="1" x14ac:dyDescent="0.2"/>
    <row r="625" ht="21.75" customHeight="1" x14ac:dyDescent="0.2"/>
    <row r="626" ht="21.75" customHeight="1" x14ac:dyDescent="0.2"/>
    <row r="627" ht="21.75" customHeight="1" x14ac:dyDescent="0.2"/>
    <row r="628" ht="21.75" customHeight="1" x14ac:dyDescent="0.2"/>
    <row r="629" ht="21.75" customHeight="1" x14ac:dyDescent="0.2"/>
    <row r="630" ht="21.75" customHeight="1" x14ac:dyDescent="0.2"/>
    <row r="631" ht="21.75" customHeight="1" x14ac:dyDescent="0.2"/>
    <row r="632" ht="21.75" customHeight="1" x14ac:dyDescent="0.2"/>
    <row r="633" ht="21.75" customHeight="1" x14ac:dyDescent="0.2"/>
    <row r="634" ht="21.75" customHeight="1" x14ac:dyDescent="0.2"/>
    <row r="635" ht="21.75" customHeight="1" x14ac:dyDescent="0.2"/>
    <row r="636" ht="21.75" customHeight="1" x14ac:dyDescent="0.2"/>
    <row r="637" ht="21.75" customHeight="1" x14ac:dyDescent="0.2"/>
    <row r="638" ht="21.75" customHeight="1" x14ac:dyDescent="0.2"/>
    <row r="639" ht="21.75" customHeight="1" x14ac:dyDescent="0.2"/>
    <row r="640" ht="21.75" customHeight="1" x14ac:dyDescent="0.2"/>
    <row r="641" ht="21.75" customHeight="1" x14ac:dyDescent="0.2"/>
    <row r="642" ht="21.75" customHeight="1" x14ac:dyDescent="0.2"/>
    <row r="643" ht="21.75" customHeight="1" x14ac:dyDescent="0.2"/>
    <row r="644" ht="21.75" customHeight="1" x14ac:dyDescent="0.2"/>
    <row r="645" ht="21.75" customHeight="1" x14ac:dyDescent="0.2"/>
    <row r="646" ht="21.75" customHeight="1" x14ac:dyDescent="0.2"/>
    <row r="647" ht="21.75" customHeight="1" x14ac:dyDescent="0.2"/>
    <row r="648" ht="21.75" customHeight="1" x14ac:dyDescent="0.2"/>
    <row r="649" ht="21.75" customHeight="1" x14ac:dyDescent="0.2"/>
    <row r="650" ht="21.75" customHeight="1" x14ac:dyDescent="0.2"/>
    <row r="651" ht="21.75" customHeight="1" x14ac:dyDescent="0.2"/>
    <row r="652" ht="21.75" customHeight="1" x14ac:dyDescent="0.2"/>
    <row r="653" ht="21.75" customHeight="1" x14ac:dyDescent="0.2"/>
    <row r="654" ht="21.75" customHeight="1" x14ac:dyDescent="0.2"/>
    <row r="655" ht="21.75" customHeight="1" x14ac:dyDescent="0.2"/>
    <row r="656" ht="21.75" customHeight="1" x14ac:dyDescent="0.2"/>
    <row r="657" ht="21.75" customHeight="1" x14ac:dyDescent="0.2"/>
    <row r="658" ht="21.75" customHeight="1" x14ac:dyDescent="0.2"/>
    <row r="659" ht="21.75" customHeight="1" x14ac:dyDescent="0.2"/>
    <row r="660" ht="21.75" customHeight="1" x14ac:dyDescent="0.2"/>
    <row r="661" ht="21.75" customHeight="1" x14ac:dyDescent="0.2"/>
    <row r="662" ht="21.75" customHeight="1" x14ac:dyDescent="0.2"/>
    <row r="663" ht="21.75" customHeight="1" x14ac:dyDescent="0.2"/>
    <row r="664" ht="21.75" customHeight="1" x14ac:dyDescent="0.2"/>
    <row r="665" ht="21.75" customHeight="1" x14ac:dyDescent="0.2"/>
    <row r="666" ht="21.75" customHeight="1" x14ac:dyDescent="0.2"/>
    <row r="667" ht="21.75" customHeight="1" x14ac:dyDescent="0.2"/>
    <row r="668" ht="21.75" customHeight="1" x14ac:dyDescent="0.2"/>
    <row r="669" ht="21.75" customHeight="1" x14ac:dyDescent="0.2"/>
    <row r="670" ht="21.75" customHeight="1" x14ac:dyDescent="0.2"/>
    <row r="671" ht="21.75" customHeight="1" x14ac:dyDescent="0.2"/>
    <row r="672" ht="21.75" customHeight="1" x14ac:dyDescent="0.2"/>
    <row r="673" ht="21.75" customHeight="1" x14ac:dyDescent="0.2"/>
    <row r="674" ht="21.75" customHeight="1" x14ac:dyDescent="0.2"/>
    <row r="675" ht="21.75" customHeight="1" x14ac:dyDescent="0.2"/>
    <row r="676" ht="21.75" customHeight="1" x14ac:dyDescent="0.2"/>
    <row r="677" ht="21.75" customHeight="1" x14ac:dyDescent="0.2"/>
    <row r="678" ht="21.75" customHeight="1" x14ac:dyDescent="0.2"/>
    <row r="679" ht="21.75" customHeight="1" x14ac:dyDescent="0.2"/>
    <row r="680" ht="21.75" customHeight="1" x14ac:dyDescent="0.2"/>
    <row r="681" ht="21.75" customHeight="1" x14ac:dyDescent="0.2"/>
    <row r="682" ht="21.75" customHeight="1" x14ac:dyDescent="0.2"/>
    <row r="683" ht="21.75" customHeight="1" x14ac:dyDescent="0.2"/>
    <row r="684" ht="21.75" customHeight="1" x14ac:dyDescent="0.2"/>
    <row r="685" ht="21.75" customHeight="1" x14ac:dyDescent="0.2"/>
    <row r="686" ht="21.75" customHeight="1" x14ac:dyDescent="0.2"/>
    <row r="687" ht="21.75" customHeight="1" x14ac:dyDescent="0.2"/>
    <row r="688" ht="21.75" customHeight="1" x14ac:dyDescent="0.2"/>
    <row r="689" ht="21.75" customHeight="1" x14ac:dyDescent="0.2"/>
    <row r="690" ht="21.75" customHeight="1" x14ac:dyDescent="0.2"/>
    <row r="691" ht="21.75" customHeight="1" x14ac:dyDescent="0.2"/>
    <row r="692" ht="21.75" customHeight="1" x14ac:dyDescent="0.2"/>
    <row r="693" ht="21.75" customHeight="1" x14ac:dyDescent="0.2"/>
    <row r="694" ht="21.75" customHeight="1" x14ac:dyDescent="0.2"/>
    <row r="695" ht="21.75" customHeight="1" x14ac:dyDescent="0.2"/>
    <row r="696" ht="21.75" customHeight="1" x14ac:dyDescent="0.2"/>
    <row r="697" ht="21.75" customHeight="1" x14ac:dyDescent="0.2"/>
    <row r="698" ht="21.75" customHeight="1" x14ac:dyDescent="0.2"/>
    <row r="699" ht="21.75" customHeight="1" x14ac:dyDescent="0.2"/>
    <row r="700" ht="21.75" customHeight="1" x14ac:dyDescent="0.2"/>
    <row r="701" ht="21.75" customHeight="1" x14ac:dyDescent="0.2"/>
    <row r="702" ht="21.75" customHeight="1" x14ac:dyDescent="0.2"/>
    <row r="703" ht="21.75" customHeight="1" x14ac:dyDescent="0.2"/>
    <row r="704" ht="21.75" customHeight="1" x14ac:dyDescent="0.2"/>
    <row r="705" ht="21.75" customHeight="1" x14ac:dyDescent="0.2"/>
    <row r="706" ht="21.75" customHeight="1" x14ac:dyDescent="0.2"/>
    <row r="707" ht="21.75" customHeight="1" x14ac:dyDescent="0.2"/>
    <row r="708" ht="21.75" customHeight="1" x14ac:dyDescent="0.2"/>
    <row r="709" ht="21.75" customHeight="1" x14ac:dyDescent="0.2"/>
    <row r="710" ht="21.75" customHeight="1" x14ac:dyDescent="0.2"/>
    <row r="711" ht="21.75" customHeight="1" x14ac:dyDescent="0.2"/>
    <row r="712" ht="21.75" customHeight="1" x14ac:dyDescent="0.2"/>
    <row r="713" ht="21.75" customHeight="1" x14ac:dyDescent="0.2"/>
    <row r="714" ht="21.75" customHeight="1" x14ac:dyDescent="0.2"/>
    <row r="715" ht="21.75" customHeight="1" x14ac:dyDescent="0.2"/>
    <row r="716" ht="21.75" customHeight="1" x14ac:dyDescent="0.2"/>
    <row r="717" ht="21.75" customHeight="1" x14ac:dyDescent="0.2"/>
    <row r="718" ht="21.75" customHeight="1" x14ac:dyDescent="0.2"/>
    <row r="719" ht="21.75" customHeight="1" x14ac:dyDescent="0.2"/>
    <row r="720" ht="21.75" customHeight="1" x14ac:dyDescent="0.2"/>
    <row r="721" ht="21.75" customHeight="1" x14ac:dyDescent="0.2"/>
    <row r="722" ht="21.75" customHeight="1" x14ac:dyDescent="0.2"/>
    <row r="723" ht="21.75" customHeight="1" x14ac:dyDescent="0.2"/>
    <row r="724" ht="21.75" customHeight="1" x14ac:dyDescent="0.2"/>
    <row r="725" ht="21.75" customHeight="1" x14ac:dyDescent="0.2"/>
    <row r="726" ht="21.75" customHeight="1" x14ac:dyDescent="0.2"/>
    <row r="727" ht="21.75" customHeight="1" x14ac:dyDescent="0.2"/>
    <row r="728" ht="21.75" customHeight="1" x14ac:dyDescent="0.2"/>
    <row r="729" ht="21.75" customHeight="1" x14ac:dyDescent="0.2"/>
    <row r="730" ht="21.75" customHeight="1" x14ac:dyDescent="0.2"/>
    <row r="731" ht="21.75" customHeight="1" x14ac:dyDescent="0.2"/>
    <row r="732" ht="21.75" customHeight="1" x14ac:dyDescent="0.2"/>
    <row r="733" ht="21.75" customHeight="1" x14ac:dyDescent="0.2"/>
    <row r="734" ht="21.75" customHeight="1" x14ac:dyDescent="0.2"/>
    <row r="735" ht="21.75" customHeight="1" x14ac:dyDescent="0.2"/>
    <row r="736" ht="21.75" customHeight="1" x14ac:dyDescent="0.2"/>
    <row r="737" ht="21.75" customHeight="1" x14ac:dyDescent="0.2"/>
    <row r="738" ht="21.75" customHeight="1" x14ac:dyDescent="0.2"/>
    <row r="739" ht="21.75" customHeight="1" x14ac:dyDescent="0.2"/>
    <row r="740" ht="21.75" customHeight="1" x14ac:dyDescent="0.2"/>
    <row r="741" ht="21.75" customHeight="1" x14ac:dyDescent="0.2"/>
    <row r="742" ht="21.75" customHeight="1" x14ac:dyDescent="0.2"/>
    <row r="743" ht="21.75" customHeight="1" x14ac:dyDescent="0.2"/>
    <row r="744" ht="21.75" customHeight="1" x14ac:dyDescent="0.2"/>
    <row r="745" ht="21.75" customHeight="1" x14ac:dyDescent="0.2"/>
    <row r="746" ht="21.75" customHeight="1" x14ac:dyDescent="0.2"/>
    <row r="747" ht="21.75" customHeight="1" x14ac:dyDescent="0.2"/>
    <row r="748" ht="21.75" customHeight="1" x14ac:dyDescent="0.2"/>
    <row r="749" ht="21.75" customHeight="1" x14ac:dyDescent="0.2"/>
    <row r="750" ht="21.75" customHeight="1" x14ac:dyDescent="0.2"/>
    <row r="751" ht="21.75" customHeight="1" x14ac:dyDescent="0.2"/>
    <row r="752" ht="21.75" customHeight="1" x14ac:dyDescent="0.2"/>
    <row r="753" ht="21.75" customHeight="1" x14ac:dyDescent="0.2"/>
    <row r="754" ht="21.75" customHeight="1" x14ac:dyDescent="0.2"/>
    <row r="755" ht="21.75" customHeight="1" x14ac:dyDescent="0.2"/>
    <row r="756" ht="21.75" customHeight="1" x14ac:dyDescent="0.2"/>
    <row r="757" ht="21.75" customHeight="1" x14ac:dyDescent="0.2"/>
    <row r="758" ht="21.75" customHeight="1" x14ac:dyDescent="0.2"/>
    <row r="759" ht="21.75" customHeight="1" x14ac:dyDescent="0.2"/>
    <row r="760" ht="21.75" customHeight="1" x14ac:dyDescent="0.2"/>
    <row r="761" ht="21.75" customHeight="1" x14ac:dyDescent="0.2"/>
    <row r="762" ht="21.75" customHeight="1" x14ac:dyDescent="0.2"/>
    <row r="763" ht="21.75" customHeight="1" x14ac:dyDescent="0.2"/>
    <row r="764" ht="21.75" customHeight="1" x14ac:dyDescent="0.2"/>
    <row r="765" ht="21.75" customHeight="1" x14ac:dyDescent="0.2"/>
    <row r="766" ht="21.75" customHeight="1" x14ac:dyDescent="0.2"/>
    <row r="767" ht="21.75" customHeight="1" x14ac:dyDescent="0.2"/>
    <row r="768" ht="21.75" customHeight="1" x14ac:dyDescent="0.2"/>
    <row r="769" ht="21.75" customHeight="1" x14ac:dyDescent="0.2"/>
    <row r="770" ht="21.75" customHeight="1" x14ac:dyDescent="0.2"/>
    <row r="771" ht="21.75" customHeight="1" x14ac:dyDescent="0.2"/>
    <row r="772" ht="21.75" customHeight="1" x14ac:dyDescent="0.2"/>
    <row r="773" ht="21.75" customHeight="1" x14ac:dyDescent="0.2"/>
    <row r="774" ht="21.75" customHeight="1" x14ac:dyDescent="0.2"/>
    <row r="775" ht="21.75" customHeight="1" x14ac:dyDescent="0.2"/>
    <row r="776" ht="21.75" customHeight="1" x14ac:dyDescent="0.2"/>
    <row r="777" ht="21.75" customHeight="1" x14ac:dyDescent="0.2"/>
    <row r="778" ht="21.75" customHeight="1" x14ac:dyDescent="0.2"/>
    <row r="779" ht="21.75" customHeight="1" x14ac:dyDescent="0.2"/>
    <row r="780" ht="21.75" customHeight="1" x14ac:dyDescent="0.2"/>
    <row r="781" ht="21.75" customHeight="1" x14ac:dyDescent="0.2"/>
    <row r="782" ht="21.75" customHeight="1" x14ac:dyDescent="0.2"/>
    <row r="783" ht="21.75" customHeight="1" x14ac:dyDescent="0.2"/>
    <row r="784" ht="21.75" customHeight="1" x14ac:dyDescent="0.2"/>
    <row r="785" ht="21.75" customHeight="1" x14ac:dyDescent="0.2"/>
    <row r="786" ht="21.75" customHeight="1" x14ac:dyDescent="0.2"/>
    <row r="787" ht="21.75" customHeight="1" x14ac:dyDescent="0.2"/>
    <row r="788" ht="21.75" customHeight="1" x14ac:dyDescent="0.2"/>
    <row r="789" ht="21.75" customHeight="1" x14ac:dyDescent="0.2"/>
    <row r="790" ht="21.75" customHeight="1" x14ac:dyDescent="0.2"/>
    <row r="791" ht="21.75" customHeight="1" x14ac:dyDescent="0.2"/>
    <row r="792" ht="21.75" customHeight="1" x14ac:dyDescent="0.2"/>
    <row r="793" ht="21.75" customHeight="1" x14ac:dyDescent="0.2"/>
    <row r="794" ht="21.75" customHeight="1" x14ac:dyDescent="0.2"/>
    <row r="795" ht="21.75" customHeight="1" x14ac:dyDescent="0.2"/>
    <row r="796" ht="21.75" customHeight="1" x14ac:dyDescent="0.2"/>
    <row r="797" ht="21.75" customHeight="1" x14ac:dyDescent="0.2"/>
    <row r="798" ht="21.75" customHeight="1" x14ac:dyDescent="0.2"/>
    <row r="799" ht="21.75" customHeight="1" x14ac:dyDescent="0.2"/>
    <row r="800" ht="21.75" customHeight="1" x14ac:dyDescent="0.2"/>
    <row r="801" ht="21.75" customHeight="1" x14ac:dyDescent="0.2"/>
    <row r="802" ht="21.75" customHeight="1" x14ac:dyDescent="0.2"/>
    <row r="803" ht="21.75" customHeight="1" x14ac:dyDescent="0.2"/>
    <row r="804" ht="21.75" customHeight="1" x14ac:dyDescent="0.2"/>
    <row r="805" ht="21.75" customHeight="1" x14ac:dyDescent="0.2"/>
    <row r="806" ht="21.75" customHeight="1" x14ac:dyDescent="0.2"/>
    <row r="807" ht="21.75" customHeight="1" x14ac:dyDescent="0.2"/>
    <row r="808" ht="21.75" customHeight="1" x14ac:dyDescent="0.2"/>
    <row r="809" ht="21.75" customHeight="1" x14ac:dyDescent="0.2"/>
    <row r="810" ht="21.75" customHeight="1" x14ac:dyDescent="0.2"/>
    <row r="811" ht="21.75" customHeight="1" x14ac:dyDescent="0.2"/>
    <row r="812" ht="21.75" customHeight="1" x14ac:dyDescent="0.2"/>
    <row r="813" ht="21.75" customHeight="1" x14ac:dyDescent="0.2"/>
    <row r="814" ht="21.75" customHeight="1" x14ac:dyDescent="0.2"/>
    <row r="815" ht="21.75" customHeight="1" x14ac:dyDescent="0.2"/>
    <row r="816" ht="21.75" customHeight="1" x14ac:dyDescent="0.2"/>
    <row r="817" ht="21.75" customHeight="1" x14ac:dyDescent="0.2"/>
    <row r="818" ht="21.75" customHeight="1" x14ac:dyDescent="0.2"/>
    <row r="819" ht="21.75" customHeight="1" x14ac:dyDescent="0.2"/>
    <row r="820" ht="21.75" customHeight="1" x14ac:dyDescent="0.2"/>
    <row r="821" ht="21.75" customHeight="1" x14ac:dyDescent="0.2"/>
    <row r="822" ht="21.75" customHeight="1" x14ac:dyDescent="0.2"/>
    <row r="823" ht="21.75" customHeight="1" x14ac:dyDescent="0.2"/>
    <row r="824" ht="21.75" customHeight="1" x14ac:dyDescent="0.2"/>
    <row r="825" ht="21.75" customHeight="1" x14ac:dyDescent="0.2"/>
    <row r="826" ht="21.75" customHeight="1" x14ac:dyDescent="0.2"/>
    <row r="827" ht="21.75" customHeight="1" x14ac:dyDescent="0.2"/>
    <row r="828" ht="21.75" customHeight="1" x14ac:dyDescent="0.2"/>
    <row r="829" ht="21.75" customHeight="1" x14ac:dyDescent="0.2"/>
    <row r="830" ht="21.75" customHeight="1" x14ac:dyDescent="0.2"/>
    <row r="831" ht="21.75" customHeight="1" x14ac:dyDescent="0.2"/>
    <row r="832" ht="21.75" customHeight="1" x14ac:dyDescent="0.2"/>
    <row r="833" ht="21.75" customHeight="1" x14ac:dyDescent="0.2"/>
    <row r="834" ht="21.75" customHeight="1" x14ac:dyDescent="0.2"/>
    <row r="835" ht="21.75" customHeight="1" x14ac:dyDescent="0.2"/>
    <row r="836" ht="21.75" customHeight="1" x14ac:dyDescent="0.2"/>
    <row r="837" ht="21.75" customHeight="1" x14ac:dyDescent="0.2"/>
    <row r="838" ht="21.75" customHeight="1" x14ac:dyDescent="0.2"/>
    <row r="839" ht="21.75" customHeight="1" x14ac:dyDescent="0.2"/>
    <row r="840" ht="21.75" customHeight="1" x14ac:dyDescent="0.2"/>
    <row r="841" ht="21.75" customHeight="1" x14ac:dyDescent="0.2"/>
    <row r="842" ht="21.75" customHeight="1" x14ac:dyDescent="0.2"/>
    <row r="843" ht="21.75" customHeight="1" x14ac:dyDescent="0.2"/>
    <row r="844" ht="21.75" customHeight="1" x14ac:dyDescent="0.2"/>
    <row r="845" ht="21.75" customHeight="1" x14ac:dyDescent="0.2"/>
    <row r="846" ht="21.75" customHeight="1" x14ac:dyDescent="0.2"/>
    <row r="847" ht="21.75" customHeight="1" x14ac:dyDescent="0.2"/>
    <row r="848" ht="21.75" customHeight="1" x14ac:dyDescent="0.2"/>
    <row r="849" ht="21.75" customHeight="1" x14ac:dyDescent="0.2"/>
    <row r="850" ht="21.75" customHeight="1" x14ac:dyDescent="0.2"/>
    <row r="851" ht="21.75" customHeight="1" x14ac:dyDescent="0.2"/>
    <row r="852" ht="21.75" customHeight="1" x14ac:dyDescent="0.2"/>
    <row r="853" ht="21.75" customHeight="1" x14ac:dyDescent="0.2"/>
    <row r="854" ht="21.75" customHeight="1" x14ac:dyDescent="0.2"/>
    <row r="855" ht="21.75" customHeight="1" x14ac:dyDescent="0.2"/>
    <row r="856" ht="21.75" customHeight="1" x14ac:dyDescent="0.2"/>
    <row r="857" ht="21.75" customHeight="1" x14ac:dyDescent="0.2"/>
    <row r="858" ht="21.75" customHeight="1" x14ac:dyDescent="0.2"/>
    <row r="859" ht="21.75" customHeight="1" x14ac:dyDescent="0.2"/>
    <row r="860" ht="21.75" customHeight="1" x14ac:dyDescent="0.2"/>
    <row r="861" ht="21.75" customHeight="1" x14ac:dyDescent="0.2"/>
    <row r="862" ht="21.75" customHeight="1" x14ac:dyDescent="0.2"/>
    <row r="863" ht="21.75" customHeight="1" x14ac:dyDescent="0.2"/>
    <row r="864" ht="21.75" customHeight="1" x14ac:dyDescent="0.2"/>
    <row r="865" ht="21.75" customHeight="1" x14ac:dyDescent="0.2"/>
    <row r="866" ht="21.75" customHeight="1" x14ac:dyDescent="0.2"/>
    <row r="867" ht="21.75" customHeight="1" x14ac:dyDescent="0.2"/>
    <row r="868" ht="21.75" customHeight="1" x14ac:dyDescent="0.2"/>
    <row r="869" ht="21.75" customHeight="1" x14ac:dyDescent="0.2"/>
    <row r="870" ht="21.75" customHeight="1" x14ac:dyDescent="0.2"/>
    <row r="871" ht="21.75" customHeight="1" x14ac:dyDescent="0.2"/>
    <row r="872" ht="21.75" customHeight="1" x14ac:dyDescent="0.2"/>
    <row r="873" ht="21.75" customHeight="1" x14ac:dyDescent="0.2"/>
    <row r="874" ht="21.75" customHeight="1" x14ac:dyDescent="0.2"/>
    <row r="875" ht="21.75" customHeight="1" x14ac:dyDescent="0.2"/>
    <row r="876" ht="21.75" customHeight="1" x14ac:dyDescent="0.2"/>
    <row r="877" ht="21.75" customHeight="1" x14ac:dyDescent="0.2"/>
    <row r="878" ht="21.75" customHeight="1" x14ac:dyDescent="0.2"/>
    <row r="879" ht="21.75" customHeight="1" x14ac:dyDescent="0.2"/>
    <row r="880" ht="21.75" customHeight="1" x14ac:dyDescent="0.2"/>
    <row r="881" ht="21.75" customHeight="1" x14ac:dyDescent="0.2"/>
    <row r="882" ht="21.75" customHeight="1" x14ac:dyDescent="0.2"/>
    <row r="883" ht="21.75" customHeight="1" x14ac:dyDescent="0.2"/>
    <row r="884" ht="21.75" customHeight="1" x14ac:dyDescent="0.2"/>
    <row r="885" ht="21.75" customHeight="1" x14ac:dyDescent="0.2"/>
    <row r="886" ht="21.75" customHeight="1" x14ac:dyDescent="0.2"/>
    <row r="887" ht="21.75" customHeight="1" x14ac:dyDescent="0.2"/>
    <row r="888" ht="21.75" customHeight="1" x14ac:dyDescent="0.2"/>
    <row r="889" ht="21.75" customHeight="1" x14ac:dyDescent="0.2"/>
    <row r="890" ht="21.75" customHeight="1" x14ac:dyDescent="0.2"/>
    <row r="891" ht="21.75" customHeight="1" x14ac:dyDescent="0.2"/>
    <row r="892" ht="21.75" customHeight="1" x14ac:dyDescent="0.2"/>
    <row r="893" ht="21.75" customHeight="1" x14ac:dyDescent="0.2"/>
    <row r="894" ht="21.75" customHeight="1" x14ac:dyDescent="0.2"/>
    <row r="895" ht="21.75" customHeight="1" x14ac:dyDescent="0.2"/>
    <row r="896" ht="21.75" customHeight="1" x14ac:dyDescent="0.2"/>
    <row r="897" ht="21.75" customHeight="1" x14ac:dyDescent="0.2"/>
    <row r="898" ht="21.75" customHeight="1" x14ac:dyDescent="0.2"/>
    <row r="899" ht="21.75" customHeight="1" x14ac:dyDescent="0.2"/>
    <row r="900" ht="21.75" customHeight="1" x14ac:dyDescent="0.2"/>
    <row r="901" ht="21.75" customHeight="1" x14ac:dyDescent="0.2"/>
    <row r="902" ht="21.75" customHeight="1" x14ac:dyDescent="0.2"/>
    <row r="903" ht="21.75" customHeight="1" x14ac:dyDescent="0.2"/>
    <row r="904" ht="21.75" customHeight="1" x14ac:dyDescent="0.2"/>
    <row r="905" ht="21.75" customHeight="1" x14ac:dyDescent="0.2"/>
    <row r="906" ht="21.75" customHeight="1" x14ac:dyDescent="0.2"/>
    <row r="907" ht="21.75" customHeight="1" x14ac:dyDescent="0.2"/>
    <row r="908" ht="21.75" customHeight="1" x14ac:dyDescent="0.2"/>
    <row r="909" ht="21.75" customHeight="1" x14ac:dyDescent="0.2"/>
    <row r="910" ht="21.75" customHeight="1" x14ac:dyDescent="0.2"/>
    <row r="911" ht="21.75" customHeight="1" x14ac:dyDescent="0.2"/>
    <row r="912" ht="21.75" customHeight="1" x14ac:dyDescent="0.2"/>
    <row r="913" ht="21.75" customHeight="1" x14ac:dyDescent="0.2"/>
    <row r="914" ht="21.75" customHeight="1" x14ac:dyDescent="0.2"/>
    <row r="915" ht="21.75" customHeight="1" x14ac:dyDescent="0.2"/>
    <row r="916" ht="21.75" customHeight="1" x14ac:dyDescent="0.2"/>
    <row r="917" ht="21.75" customHeight="1" x14ac:dyDescent="0.2"/>
  </sheetData>
  <sortState xmlns:xlrd2="http://schemas.microsoft.com/office/spreadsheetml/2017/richdata2" ref="BJ4:BJ10">
    <sortCondition ref="BJ4:BJ10"/>
  </sortState>
  <mergeCells count="542">
    <mergeCell ref="C54:D54"/>
    <mergeCell ref="E54:W54"/>
    <mergeCell ref="C55:D55"/>
    <mergeCell ref="E55:W55"/>
    <mergeCell ref="E56:F56"/>
    <mergeCell ref="C11:D11"/>
    <mergeCell ref="C12:D12"/>
    <mergeCell ref="R8:W8"/>
    <mergeCell ref="R9:W9"/>
    <mergeCell ref="O23:Q23"/>
    <mergeCell ref="S23:U23"/>
    <mergeCell ref="C10:E10"/>
    <mergeCell ref="E30:F30"/>
    <mergeCell ref="H30:I30"/>
    <mergeCell ref="K30:L30"/>
    <mergeCell ref="N30:O30"/>
    <mergeCell ref="Q30:R30"/>
    <mergeCell ref="C27:D27"/>
    <mergeCell ref="C28:D28"/>
    <mergeCell ref="C29:D29"/>
    <mergeCell ref="E34:H34"/>
    <mergeCell ref="I34:J34"/>
    <mergeCell ref="K34:L34"/>
    <mergeCell ref="E27:W27"/>
    <mergeCell ref="E28:W28"/>
    <mergeCell ref="E29:W29"/>
    <mergeCell ref="E39:H39"/>
    <mergeCell ref="E38:H38"/>
    <mergeCell ref="K37:L37"/>
    <mergeCell ref="K38:L38"/>
    <mergeCell ref="I37:J37"/>
    <mergeCell ref="I38:J38"/>
    <mergeCell ref="E37:H37"/>
    <mergeCell ref="N31:O31"/>
    <mergeCell ref="Q31:R31"/>
    <mergeCell ref="E35:H35"/>
    <mergeCell ref="I35:J35"/>
    <mergeCell ref="K35:L35"/>
    <mergeCell ref="E36:H36"/>
    <mergeCell ref="I36:J36"/>
    <mergeCell ref="K36:L36"/>
    <mergeCell ref="E31:F31"/>
    <mergeCell ref="H31:I31"/>
    <mergeCell ref="R48:V48"/>
    <mergeCell ref="R49:V49"/>
    <mergeCell ref="R50:V50"/>
    <mergeCell ref="C53:D53"/>
    <mergeCell ref="M37:S37"/>
    <mergeCell ref="T37:W37"/>
    <mergeCell ref="M38:S38"/>
    <mergeCell ref="T38:W38"/>
    <mergeCell ref="M39:S39"/>
    <mergeCell ref="T39:W39"/>
    <mergeCell ref="M40:S40"/>
    <mergeCell ref="T40:W40"/>
    <mergeCell ref="I39:J39"/>
    <mergeCell ref="K39:L39"/>
    <mergeCell ref="E40:H40"/>
    <mergeCell ref="I40:J40"/>
    <mergeCell ref="K40:L40"/>
    <mergeCell ref="E53:W53"/>
    <mergeCell ref="H56:I56"/>
    <mergeCell ref="K56:L56"/>
    <mergeCell ref="N56:O56"/>
    <mergeCell ref="Q56:R56"/>
    <mergeCell ref="E57:F57"/>
    <mergeCell ref="H57:I57"/>
    <mergeCell ref="K57:L57"/>
    <mergeCell ref="N57:O57"/>
    <mergeCell ref="Q57:R57"/>
    <mergeCell ref="E65:H65"/>
    <mergeCell ref="I65:J65"/>
    <mergeCell ref="K65:L65"/>
    <mergeCell ref="M65:S65"/>
    <mergeCell ref="T65:W65"/>
    <mergeCell ref="K64:L64"/>
    <mergeCell ref="M64:S64"/>
    <mergeCell ref="K60:L60"/>
    <mergeCell ref="M60:S60"/>
    <mergeCell ref="H74:L74"/>
    <mergeCell ref="M74:Q74"/>
    <mergeCell ref="R74:V74"/>
    <mergeCell ref="C75:G75"/>
    <mergeCell ref="H75:L75"/>
    <mergeCell ref="M75:Q75"/>
    <mergeCell ref="R75:V75"/>
    <mergeCell ref="C68:W72"/>
    <mergeCell ref="E66:H66"/>
    <mergeCell ref="I66:J66"/>
    <mergeCell ref="K66:L66"/>
    <mergeCell ref="M66:S66"/>
    <mergeCell ref="T66:W66"/>
    <mergeCell ref="R11:W11"/>
    <mergeCell ref="R12:W12"/>
    <mergeCell ref="E4:G4"/>
    <mergeCell ref="C6:J6"/>
    <mergeCell ref="E8:G8"/>
    <mergeCell ref="E9:G9"/>
    <mergeCell ref="C7:D7"/>
    <mergeCell ref="C76:G76"/>
    <mergeCell ref="H76:L76"/>
    <mergeCell ref="M76:Q76"/>
    <mergeCell ref="R76:V76"/>
    <mergeCell ref="C14:J14"/>
    <mergeCell ref="C15:J23"/>
    <mergeCell ref="R15:W15"/>
    <mergeCell ref="R16:W16"/>
    <mergeCell ref="R17:W17"/>
    <mergeCell ref="R18:W18"/>
    <mergeCell ref="R19:W19"/>
    <mergeCell ref="R20:W20"/>
    <mergeCell ref="R21:W21"/>
    <mergeCell ref="M18:N18"/>
    <mergeCell ref="M19:N19"/>
    <mergeCell ref="M20:N20"/>
    <mergeCell ref="C74:G74"/>
    <mergeCell ref="M13:N13"/>
    <mergeCell ref="M14:N14"/>
    <mergeCell ref="M15:N15"/>
    <mergeCell ref="M16:N16"/>
    <mergeCell ref="M17:N17"/>
    <mergeCell ref="M6:W6"/>
    <mergeCell ref="E11:J11"/>
    <mergeCell ref="E12:J12"/>
    <mergeCell ref="C3:W3"/>
    <mergeCell ref="R13:W13"/>
    <mergeCell ref="R14:W14"/>
    <mergeCell ref="C8:D8"/>
    <mergeCell ref="C9:D9"/>
    <mergeCell ref="H7:J7"/>
    <mergeCell ref="H8:J8"/>
    <mergeCell ref="H9:J9"/>
    <mergeCell ref="E7:G7"/>
    <mergeCell ref="C4:D4"/>
    <mergeCell ref="M9:N9"/>
    <mergeCell ref="M10:N10"/>
    <mergeCell ref="M11:N11"/>
    <mergeCell ref="M12:N12"/>
    <mergeCell ref="R7:W7"/>
    <mergeCell ref="R10:W10"/>
    <mergeCell ref="M22:N22"/>
    <mergeCell ref="C32:E32"/>
    <mergeCell ref="C58:E58"/>
    <mergeCell ref="C52:W52"/>
    <mergeCell ref="C26:W26"/>
    <mergeCell ref="I33:J33"/>
    <mergeCell ref="K33:L33"/>
    <mergeCell ref="E33:H33"/>
    <mergeCell ref="M34:S34"/>
    <mergeCell ref="T34:W34"/>
    <mergeCell ref="M35:S35"/>
    <mergeCell ref="T35:W35"/>
    <mergeCell ref="M36:S36"/>
    <mergeCell ref="T36:W36"/>
    <mergeCell ref="C48:G48"/>
    <mergeCell ref="H48:L48"/>
    <mergeCell ref="C49:G49"/>
    <mergeCell ref="C50:G50"/>
    <mergeCell ref="H49:L49"/>
    <mergeCell ref="H50:L50"/>
    <mergeCell ref="M48:Q48"/>
    <mergeCell ref="M49:Q49"/>
    <mergeCell ref="K31:L31"/>
    <mergeCell ref="M50:Q50"/>
    <mergeCell ref="T60:W60"/>
    <mergeCell ref="T61:W61"/>
    <mergeCell ref="T62:W62"/>
    <mergeCell ref="T63:W63"/>
    <mergeCell ref="T64:W64"/>
    <mergeCell ref="E59:H59"/>
    <mergeCell ref="I59:J59"/>
    <mergeCell ref="K59:L59"/>
    <mergeCell ref="E63:H63"/>
    <mergeCell ref="I63:J63"/>
    <mergeCell ref="K63:L63"/>
    <mergeCell ref="M63:S63"/>
    <mergeCell ref="E62:H62"/>
    <mergeCell ref="I62:J62"/>
    <mergeCell ref="K62:L62"/>
    <mergeCell ref="M62:S62"/>
    <mergeCell ref="E61:H61"/>
    <mergeCell ref="I61:J61"/>
    <mergeCell ref="K61:L61"/>
    <mergeCell ref="M61:S61"/>
    <mergeCell ref="E60:H60"/>
    <mergeCell ref="I60:J60"/>
    <mergeCell ref="E64:H64"/>
    <mergeCell ref="I64:J64"/>
    <mergeCell ref="Y26:AS26"/>
    <mergeCell ref="Y27:Z27"/>
    <mergeCell ref="AA27:AS27"/>
    <mergeCell ref="Y28:Z28"/>
    <mergeCell ref="AA28:AS28"/>
    <mergeCell ref="Y29:Z29"/>
    <mergeCell ref="AA29:AS29"/>
    <mergeCell ref="AA30:AB30"/>
    <mergeCell ref="AD30:AE30"/>
    <mergeCell ref="AG30:AH30"/>
    <mergeCell ref="AJ30:AK30"/>
    <mergeCell ref="AM30:AN30"/>
    <mergeCell ref="AA31:AB31"/>
    <mergeCell ref="AD31:AE31"/>
    <mergeCell ref="AG31:AH31"/>
    <mergeCell ref="AJ31:AK31"/>
    <mergeCell ref="AM31:AN31"/>
    <mergeCell ref="Y32:AA32"/>
    <mergeCell ref="AA33:AD33"/>
    <mergeCell ref="AE33:AF33"/>
    <mergeCell ref="AG33:AH33"/>
    <mergeCell ref="AA34:AD34"/>
    <mergeCell ref="AE34:AF34"/>
    <mergeCell ref="AG34:AH34"/>
    <mergeCell ref="AI34:AO34"/>
    <mergeCell ref="AP34:AS34"/>
    <mergeCell ref="AA35:AD35"/>
    <mergeCell ref="AE35:AF35"/>
    <mergeCell ref="AG35:AH35"/>
    <mergeCell ref="AI35:AO35"/>
    <mergeCell ref="AP35:AS35"/>
    <mergeCell ref="AA36:AD36"/>
    <mergeCell ref="AE36:AF36"/>
    <mergeCell ref="AG36:AH36"/>
    <mergeCell ref="AI36:AO36"/>
    <mergeCell ref="AP36:AS36"/>
    <mergeCell ref="AA37:AD37"/>
    <mergeCell ref="AE37:AF37"/>
    <mergeCell ref="AG37:AH37"/>
    <mergeCell ref="AI37:AO37"/>
    <mergeCell ref="AP37:AS37"/>
    <mergeCell ref="AA38:AD38"/>
    <mergeCell ref="AE38:AF38"/>
    <mergeCell ref="AG38:AH38"/>
    <mergeCell ref="AI38:AO38"/>
    <mergeCell ref="AP38:AS38"/>
    <mergeCell ref="AA39:AD39"/>
    <mergeCell ref="AE39:AF39"/>
    <mergeCell ref="AG39:AH39"/>
    <mergeCell ref="AI39:AO39"/>
    <mergeCell ref="AP39:AS39"/>
    <mergeCell ref="Y48:AC48"/>
    <mergeCell ref="AD48:AH48"/>
    <mergeCell ref="AI48:AM48"/>
    <mergeCell ref="AN48:AR48"/>
    <mergeCell ref="Y49:AC49"/>
    <mergeCell ref="AD49:AH49"/>
    <mergeCell ref="AI49:AM49"/>
    <mergeCell ref="AN49:AR49"/>
    <mergeCell ref="AA40:AD40"/>
    <mergeCell ref="AE40:AF40"/>
    <mergeCell ref="AG40:AH40"/>
    <mergeCell ref="AI40:AO40"/>
    <mergeCell ref="AP40:AS40"/>
    <mergeCell ref="AA60:AD60"/>
    <mergeCell ref="AE60:AF60"/>
    <mergeCell ref="AG60:AH60"/>
    <mergeCell ref="AI60:AO60"/>
    <mergeCell ref="AP60:AS60"/>
    <mergeCell ref="Y55:Z55"/>
    <mergeCell ref="AA55:AS55"/>
    <mergeCell ref="AA56:AB56"/>
    <mergeCell ref="AD56:AE56"/>
    <mergeCell ref="AG56:AH56"/>
    <mergeCell ref="AJ56:AK56"/>
    <mergeCell ref="AM56:AN56"/>
    <mergeCell ref="AA57:AB57"/>
    <mergeCell ref="AD57:AE57"/>
    <mergeCell ref="AG57:AH57"/>
    <mergeCell ref="AJ57:AK57"/>
    <mergeCell ref="AM57:AN57"/>
    <mergeCell ref="AA61:AD61"/>
    <mergeCell ref="AE61:AF61"/>
    <mergeCell ref="AG61:AH61"/>
    <mergeCell ref="AI61:AO61"/>
    <mergeCell ref="AP61:AS61"/>
    <mergeCell ref="AA62:AD62"/>
    <mergeCell ref="AE62:AF62"/>
    <mergeCell ref="AG62:AH62"/>
    <mergeCell ref="AI62:AO62"/>
    <mergeCell ref="AP62:AS62"/>
    <mergeCell ref="AA63:AD63"/>
    <mergeCell ref="AE63:AF63"/>
    <mergeCell ref="AG63:AH63"/>
    <mergeCell ref="AI63:AO63"/>
    <mergeCell ref="AP63:AS63"/>
    <mergeCell ref="AA64:AD64"/>
    <mergeCell ref="AE64:AF64"/>
    <mergeCell ref="AG64:AH64"/>
    <mergeCell ref="AI64:AO64"/>
    <mergeCell ref="AP64:AS64"/>
    <mergeCell ref="Y74:AC74"/>
    <mergeCell ref="AD74:AH74"/>
    <mergeCell ref="AI74:AM74"/>
    <mergeCell ref="AN74:AR74"/>
    <mergeCell ref="Y68:AS72"/>
    <mergeCell ref="AA65:AD65"/>
    <mergeCell ref="AE65:AF65"/>
    <mergeCell ref="AG65:AH65"/>
    <mergeCell ref="AI65:AO65"/>
    <mergeCell ref="AP65:AS65"/>
    <mergeCell ref="AA66:AD66"/>
    <mergeCell ref="AE66:AF66"/>
    <mergeCell ref="AG66:AH66"/>
    <mergeCell ref="AI66:AO66"/>
    <mergeCell ref="AP66:AS66"/>
    <mergeCell ref="Y75:AC75"/>
    <mergeCell ref="AD75:AH75"/>
    <mergeCell ref="AI75:AM75"/>
    <mergeCell ref="AN75:AR75"/>
    <mergeCell ref="Y76:AC76"/>
    <mergeCell ref="AD76:AH76"/>
    <mergeCell ref="AI76:AM76"/>
    <mergeCell ref="AN76:AR76"/>
    <mergeCell ref="C78:W78"/>
    <mergeCell ref="C79:D79"/>
    <mergeCell ref="E79:W79"/>
    <mergeCell ref="C80:D80"/>
    <mergeCell ref="E80:W80"/>
    <mergeCell ref="C81:D81"/>
    <mergeCell ref="E81:W81"/>
    <mergeCell ref="E82:F82"/>
    <mergeCell ref="H82:I82"/>
    <mergeCell ref="K82:L82"/>
    <mergeCell ref="N82:O82"/>
    <mergeCell ref="Q82:R82"/>
    <mergeCell ref="M85:S85"/>
    <mergeCell ref="E83:F83"/>
    <mergeCell ref="H83:I83"/>
    <mergeCell ref="K83:L83"/>
    <mergeCell ref="N83:O83"/>
    <mergeCell ref="Q83:R83"/>
    <mergeCell ref="C84:E84"/>
    <mergeCell ref="E85:H85"/>
    <mergeCell ref="I85:J85"/>
    <mergeCell ref="K85:L85"/>
    <mergeCell ref="E86:H86"/>
    <mergeCell ref="I86:J86"/>
    <mergeCell ref="K86:L86"/>
    <mergeCell ref="M86:S86"/>
    <mergeCell ref="T86:W86"/>
    <mergeCell ref="E87:H87"/>
    <mergeCell ref="I87:J87"/>
    <mergeCell ref="K87:L87"/>
    <mergeCell ref="M87:S87"/>
    <mergeCell ref="T87:W87"/>
    <mergeCell ref="E88:H88"/>
    <mergeCell ref="I88:J88"/>
    <mergeCell ref="K88:L88"/>
    <mergeCell ref="M88:S88"/>
    <mergeCell ref="T88:W88"/>
    <mergeCell ref="E89:H89"/>
    <mergeCell ref="I89:J89"/>
    <mergeCell ref="K89:L89"/>
    <mergeCell ref="M89:S89"/>
    <mergeCell ref="T89:W89"/>
    <mergeCell ref="E92:H92"/>
    <mergeCell ref="I92:J92"/>
    <mergeCell ref="K92:L92"/>
    <mergeCell ref="M92:S92"/>
    <mergeCell ref="T92:W92"/>
    <mergeCell ref="E90:H90"/>
    <mergeCell ref="I90:J90"/>
    <mergeCell ref="K90:L90"/>
    <mergeCell ref="M90:S90"/>
    <mergeCell ref="T90:W90"/>
    <mergeCell ref="E91:H91"/>
    <mergeCell ref="I91:J91"/>
    <mergeCell ref="K91:L91"/>
    <mergeCell ref="M91:S91"/>
    <mergeCell ref="T91:W91"/>
    <mergeCell ref="C100:G100"/>
    <mergeCell ref="H100:L100"/>
    <mergeCell ref="M100:Q100"/>
    <mergeCell ref="R100:V100"/>
    <mergeCell ref="C101:G101"/>
    <mergeCell ref="H101:L101"/>
    <mergeCell ref="M101:Q101"/>
    <mergeCell ref="R101:V101"/>
    <mergeCell ref="C94:W98"/>
    <mergeCell ref="C102:G102"/>
    <mergeCell ref="H102:L102"/>
    <mergeCell ref="M102:Q102"/>
    <mergeCell ref="R102:V102"/>
    <mergeCell ref="Y78:AS78"/>
    <mergeCell ref="Y79:Z79"/>
    <mergeCell ref="AA79:AS79"/>
    <mergeCell ref="Y80:Z80"/>
    <mergeCell ref="AA80:AS80"/>
    <mergeCell ref="Y81:Z81"/>
    <mergeCell ref="AA81:AS81"/>
    <mergeCell ref="AA82:AB82"/>
    <mergeCell ref="AD82:AE82"/>
    <mergeCell ref="AG82:AH82"/>
    <mergeCell ref="AJ82:AK82"/>
    <mergeCell ref="AM82:AN82"/>
    <mergeCell ref="AA83:AB83"/>
    <mergeCell ref="AD83:AE83"/>
    <mergeCell ref="AG83:AH83"/>
    <mergeCell ref="AJ83:AK83"/>
    <mergeCell ref="AM83:AN83"/>
    <mergeCell ref="Y84:AA84"/>
    <mergeCell ref="AA85:AD85"/>
    <mergeCell ref="AE85:AF85"/>
    <mergeCell ref="AG85:AH85"/>
    <mergeCell ref="AA86:AD86"/>
    <mergeCell ref="AE86:AF86"/>
    <mergeCell ref="AG86:AH86"/>
    <mergeCell ref="AI86:AO86"/>
    <mergeCell ref="AP86:AS86"/>
    <mergeCell ref="AA87:AD87"/>
    <mergeCell ref="AE87:AF87"/>
    <mergeCell ref="AG87:AH87"/>
    <mergeCell ref="AI87:AO87"/>
    <mergeCell ref="AP87:AS87"/>
    <mergeCell ref="AI85:AO85"/>
    <mergeCell ref="AA88:AD88"/>
    <mergeCell ref="AE88:AF88"/>
    <mergeCell ref="AG88:AH88"/>
    <mergeCell ref="AI88:AO88"/>
    <mergeCell ref="AP88:AS88"/>
    <mergeCell ref="AA89:AD89"/>
    <mergeCell ref="AE89:AF89"/>
    <mergeCell ref="AG89:AH89"/>
    <mergeCell ref="AI89:AO89"/>
    <mergeCell ref="AP89:AS89"/>
    <mergeCell ref="AA92:AD92"/>
    <mergeCell ref="AE92:AF92"/>
    <mergeCell ref="AG92:AH92"/>
    <mergeCell ref="AI92:AO92"/>
    <mergeCell ref="AP92:AS92"/>
    <mergeCell ref="AA90:AD90"/>
    <mergeCell ref="AE90:AF90"/>
    <mergeCell ref="AG90:AH90"/>
    <mergeCell ref="AI90:AO90"/>
    <mergeCell ref="AP90:AS90"/>
    <mergeCell ref="AA91:AD91"/>
    <mergeCell ref="AE91:AF91"/>
    <mergeCell ref="AG91:AH91"/>
    <mergeCell ref="AI91:AO91"/>
    <mergeCell ref="AP91:AS91"/>
    <mergeCell ref="Y100:AC100"/>
    <mergeCell ref="AD100:AH100"/>
    <mergeCell ref="AI100:AM100"/>
    <mergeCell ref="AN100:AR100"/>
    <mergeCell ref="Y101:AC101"/>
    <mergeCell ref="AD101:AH101"/>
    <mergeCell ref="AI101:AM101"/>
    <mergeCell ref="AN101:AR101"/>
    <mergeCell ref="Y94:AS98"/>
    <mergeCell ref="Y102:AC102"/>
    <mergeCell ref="AD102:AH102"/>
    <mergeCell ref="AI102:AM102"/>
    <mergeCell ref="AN102:AR102"/>
    <mergeCell ref="Y1:AS1"/>
    <mergeCell ref="Y2:Z2"/>
    <mergeCell ref="AA2:AS2"/>
    <mergeCell ref="Y3:Z3"/>
    <mergeCell ref="AA3:AS3"/>
    <mergeCell ref="Y4:Z4"/>
    <mergeCell ref="AA4:AS4"/>
    <mergeCell ref="AA5:AB5"/>
    <mergeCell ref="AD5:AE5"/>
    <mergeCell ref="AG5:AH5"/>
    <mergeCell ref="AJ5:AK5"/>
    <mergeCell ref="AM5:AN5"/>
    <mergeCell ref="AA6:AB6"/>
    <mergeCell ref="AD6:AE6"/>
    <mergeCell ref="AG6:AH6"/>
    <mergeCell ref="AJ6:AK6"/>
    <mergeCell ref="AM6:AN6"/>
    <mergeCell ref="Y7:AA7"/>
    <mergeCell ref="AA8:AD8"/>
    <mergeCell ref="AE8:AF8"/>
    <mergeCell ref="AG8:AH8"/>
    <mergeCell ref="AA9:AD9"/>
    <mergeCell ref="AE9:AF9"/>
    <mergeCell ref="AG9:AH9"/>
    <mergeCell ref="AI9:AO9"/>
    <mergeCell ref="AP9:AS9"/>
    <mergeCell ref="AA10:AD10"/>
    <mergeCell ref="AE10:AF10"/>
    <mergeCell ref="AG10:AH10"/>
    <mergeCell ref="AI10:AO10"/>
    <mergeCell ref="AP10:AS10"/>
    <mergeCell ref="AI8:AO8"/>
    <mergeCell ref="AA11:AD11"/>
    <mergeCell ref="AE11:AF11"/>
    <mergeCell ref="AG11:AH11"/>
    <mergeCell ref="AI11:AO11"/>
    <mergeCell ref="AP11:AS11"/>
    <mergeCell ref="AA12:AD12"/>
    <mergeCell ref="AE12:AF12"/>
    <mergeCell ref="AG12:AH12"/>
    <mergeCell ref="AI12:AO12"/>
    <mergeCell ref="AP12:AS12"/>
    <mergeCell ref="AA15:AD15"/>
    <mergeCell ref="AE15:AF15"/>
    <mergeCell ref="AG15:AH15"/>
    <mergeCell ref="AI15:AO15"/>
    <mergeCell ref="AP15:AS15"/>
    <mergeCell ref="AA13:AD13"/>
    <mergeCell ref="AE13:AF13"/>
    <mergeCell ref="AG13:AH13"/>
    <mergeCell ref="AI13:AO13"/>
    <mergeCell ref="AP13:AS13"/>
    <mergeCell ref="AA14:AD14"/>
    <mergeCell ref="AE14:AF14"/>
    <mergeCell ref="AG14:AH14"/>
    <mergeCell ref="AI14:AO14"/>
    <mergeCell ref="AP14:AS14"/>
    <mergeCell ref="Y23:AC23"/>
    <mergeCell ref="AD23:AH23"/>
    <mergeCell ref="AI23:AM23"/>
    <mergeCell ref="AN23:AR23"/>
    <mergeCell ref="Y24:AC24"/>
    <mergeCell ref="AD24:AH24"/>
    <mergeCell ref="AI24:AM24"/>
    <mergeCell ref="AN24:AR24"/>
    <mergeCell ref="Y17:AS21"/>
    <mergeCell ref="Y25:AC25"/>
    <mergeCell ref="AD25:AH25"/>
    <mergeCell ref="AI25:AM25"/>
    <mergeCell ref="AN25:AR25"/>
    <mergeCell ref="AI59:AO59"/>
    <mergeCell ref="AP59:AS59"/>
    <mergeCell ref="M59:S59"/>
    <mergeCell ref="M33:S33"/>
    <mergeCell ref="AI33:AO33"/>
    <mergeCell ref="Y42:AS46"/>
    <mergeCell ref="C42:W46"/>
    <mergeCell ref="Y58:AA58"/>
    <mergeCell ref="AA59:AD59"/>
    <mergeCell ref="AE59:AF59"/>
    <mergeCell ref="AG59:AH59"/>
    <mergeCell ref="Y50:AC50"/>
    <mergeCell ref="AD50:AH50"/>
    <mergeCell ref="AI50:AM50"/>
    <mergeCell ref="AN50:AR50"/>
    <mergeCell ref="Y52:AS52"/>
    <mergeCell ref="Y53:Z53"/>
    <mergeCell ref="AA53:AS53"/>
    <mergeCell ref="Y54:Z54"/>
    <mergeCell ref="AA54:AS54"/>
  </mergeCells>
  <phoneticPr fontId="23" type="noConversion"/>
  <dataValidations count="4">
    <dataValidation type="list" allowBlank="1" showErrorMessage="1" promptTitle="Select Faction" sqref="E4:G4" xr:uid="{EB7A1293-2520-494E-88C4-81B529E3993F}">
      <formula1>faction</formula1>
    </dataValidation>
    <dataValidation type="list" allowBlank="1" showInputMessage="1" showErrorMessage="1" sqref="E34:H40 AA34:AD40 AA9:AD15 AA60:AD66 E60:H66 E86:H92 AA86:AD92" xr:uid="{85417B2E-EC80-48AB-967C-E92D48B6871D}">
      <formula1>reserve_wargear</formula1>
    </dataValidation>
    <dataValidation type="list" allowBlank="1" showInputMessage="1" showErrorMessage="1" sqref="AA79:AS79 E79:W79 AA53:AS53 E53:W53" xr:uid="{489B974D-205D-468B-90C8-EBEB63453632}">
      <formula1>INDIRECT($E$4 &amp; "_troop")</formula1>
    </dataValidation>
    <dataValidation type="list" allowBlank="1" showInputMessage="1" showErrorMessage="1" sqref="AA2:AS2 E27:W27 AA27:AS27" xr:uid="{AE8AEA2D-A2F4-453E-8990-7EFC63E10C41}">
      <formula1>INDIRECT($E$4 &amp; "_elite")</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outlinePr summaryBelow="0" summaryRight="0"/>
  </sheetPr>
  <dimension ref="A1:AJ951"/>
  <sheetViews>
    <sheetView zoomScale="85" zoomScaleNormal="85" workbookViewId="0">
      <selection activeCell="I4" sqref="I4"/>
    </sheetView>
  </sheetViews>
  <sheetFormatPr defaultColWidth="12.5703125" defaultRowHeight="15" customHeight="1" x14ac:dyDescent="0.25"/>
  <cols>
    <col min="1" max="1" width="4.85546875" style="90" customWidth="1"/>
    <col min="2" max="2" width="7.7109375" style="90" customWidth="1"/>
    <col min="3" max="3" width="6.85546875" style="90" customWidth="1"/>
    <col min="4" max="4" width="6.140625" style="105" customWidth="1"/>
    <col min="5" max="5" width="6.140625" style="101" customWidth="1"/>
    <col min="6" max="6" width="6.140625" style="106" customWidth="1"/>
    <col min="7" max="7" width="8" style="102" customWidth="1"/>
    <col min="8" max="8" width="5.5703125" style="102" customWidth="1"/>
    <col min="9" max="9" width="28.42578125" style="103" customWidth="1"/>
    <col min="10" max="10" width="8.42578125" style="92" customWidth="1"/>
    <col min="11" max="11" width="6.28515625" style="92" customWidth="1"/>
    <col min="12" max="12" width="38.7109375" style="92" customWidth="1"/>
    <col min="13" max="13" width="25.85546875" style="93" customWidth="1"/>
    <col min="14" max="14" width="7" style="90" customWidth="1"/>
    <col min="15" max="15" width="12.5703125" style="92"/>
    <col min="16" max="22" width="4.28515625" style="92" customWidth="1"/>
    <col min="23" max="26" width="4.28515625" style="94" customWidth="1"/>
    <col min="27" max="27" width="8.42578125" style="94" customWidth="1"/>
    <col min="28" max="28" width="8.42578125" style="92" customWidth="1"/>
    <col min="29" max="32" width="8.42578125" style="90" customWidth="1"/>
    <col min="33" max="36" width="8.42578125" style="92" customWidth="1"/>
    <col min="37" max="16384" width="12.5703125" style="92"/>
  </cols>
  <sheetData>
    <row r="1" spans="1:36" ht="37.5" customHeight="1" x14ac:dyDescent="0.3">
      <c r="B1" s="91"/>
      <c r="C1" s="112"/>
      <c r="D1" s="112"/>
      <c r="E1" s="113"/>
      <c r="F1" s="114"/>
      <c r="G1" s="356" t="s">
        <v>746</v>
      </c>
      <c r="H1" s="356"/>
      <c r="I1" s="356"/>
      <c r="J1" s="356"/>
      <c r="K1" s="357"/>
      <c r="AC1" s="90" t="s">
        <v>754</v>
      </c>
    </row>
    <row r="2" spans="1:36" ht="37.5" customHeight="1" x14ac:dyDescent="0.3">
      <c r="A2" s="90">
        <f ca="1">SUM(AC:AC)</f>
        <v>0</v>
      </c>
      <c r="B2" s="91">
        <f ca="1">SUM(AD:AD)</f>
        <v>0</v>
      </c>
      <c r="C2" s="115">
        <f ca="1">SUM('Warband Sheet'!C9:E9)</f>
        <v>700</v>
      </c>
      <c r="D2" s="116">
        <f>SUM('Warband Sheet'!E8)</f>
        <v>700</v>
      </c>
      <c r="E2" s="117">
        <f ca="1">SUM('Warband Sheet'!H9:J9)</f>
        <v>0</v>
      </c>
      <c r="F2" s="118">
        <f>SUM('Warband Sheet'!H8)</f>
        <v>0</v>
      </c>
      <c r="G2" s="358"/>
      <c r="H2" s="358"/>
      <c r="I2" s="358"/>
      <c r="J2" s="358"/>
      <c r="K2" s="359"/>
      <c r="L2" s="92" t="s">
        <v>747</v>
      </c>
      <c r="O2" s="108"/>
      <c r="AC2" s="360" t="s">
        <v>745</v>
      </c>
      <c r="AD2" s="361"/>
      <c r="AE2" s="361"/>
      <c r="AF2" s="361"/>
      <c r="AG2" s="361"/>
      <c r="AH2" s="362"/>
    </row>
    <row r="3" spans="1:36" ht="15.75" customHeight="1" x14ac:dyDescent="0.25">
      <c r="C3" s="133" t="s">
        <v>742</v>
      </c>
      <c r="D3" s="133" t="s">
        <v>743</v>
      </c>
      <c r="E3" s="133" t="s">
        <v>741</v>
      </c>
      <c r="F3" s="131" t="s">
        <v>427</v>
      </c>
      <c r="G3" s="134" t="s">
        <v>12</v>
      </c>
      <c r="H3" s="134" t="s">
        <v>3</v>
      </c>
      <c r="I3" s="135" t="s">
        <v>4</v>
      </c>
      <c r="J3" s="136" t="s">
        <v>5</v>
      </c>
      <c r="K3" s="136" t="s">
        <v>13</v>
      </c>
      <c r="L3" s="136" t="s">
        <v>14</v>
      </c>
      <c r="M3" s="137" t="s">
        <v>6</v>
      </c>
      <c r="N3" s="132" t="s">
        <v>21</v>
      </c>
      <c r="O3" s="85"/>
      <c r="P3" s="107"/>
      <c r="AB3" s="95" t="s">
        <v>428</v>
      </c>
      <c r="AC3" s="96" t="s">
        <v>742</v>
      </c>
      <c r="AD3" s="96" t="s">
        <v>3</v>
      </c>
      <c r="AE3" s="96" t="s">
        <v>743</v>
      </c>
      <c r="AF3" s="96" t="s">
        <v>3</v>
      </c>
      <c r="AG3" s="97" t="s">
        <v>744</v>
      </c>
      <c r="AH3" s="97" t="s">
        <v>3</v>
      </c>
      <c r="AI3" s="97" t="s">
        <v>427</v>
      </c>
      <c r="AJ3" s="97" t="s">
        <v>3</v>
      </c>
    </row>
    <row r="4" spans="1:36" ht="15.75" customHeight="1" x14ac:dyDescent="0.2">
      <c r="B4" s="91"/>
      <c r="C4" s="129"/>
      <c r="D4" s="129"/>
      <c r="E4" s="129"/>
      <c r="F4" s="123">
        <f>SUM(C4-D4-E4)</f>
        <v>0</v>
      </c>
      <c r="G4" s="125" t="str">
        <f ca="1">IFERROR(INDEX(INDIRECT("'" &amp; 'Warband Sheet'!E$4 &amp; " Equipment'!A$2:A$200"), MATCH(I4, INDIRECT("'" &amp; 'Warband Sheet'!E$4 &amp; " Equipment'!C$2:C$200"), 0)), "")</f>
        <v/>
      </c>
      <c r="H4" s="125" t="str">
        <f ca="1">IFERROR(INDEX(INDIRECT("'" &amp; 'Warband Sheet'!E$4 &amp; " Equipment'!B$2:B$200"), MATCH(I4, INDIRECT("'" &amp; 'Warband Sheet'!E$4 &amp; " Equipment'!C$2:C$200"), 0)), "")</f>
        <v/>
      </c>
      <c r="I4" s="119"/>
      <c r="J4" s="126" t="str">
        <f ca="1">IFERROR(INDEX(INDIRECT("'" &amp; 'Warband Sheet'!E$4 &amp; " Equipment'!D$2:D$200"), MATCH('Reserve Wargear'!I4, INDIRECT("'" &amp; 'Warband Sheet'!E$4 &amp; " Equipment'!C$2:C$200"), 0)), "")</f>
        <v/>
      </c>
      <c r="K4" s="127" t="str">
        <f ca="1">IFERROR(INDEX(INDIRECT("'" &amp; 'Warband Sheet'!E$4 &amp; " Equipment'!E$2:E$200"), MATCH('Reserve Wargear'!I4, INDIRECT("'" &amp; 'Warband Sheet'!E$4 &amp; " Equipment'!C$2:C$200"), 0)), "")</f>
        <v/>
      </c>
      <c r="L4" s="128" t="str">
        <f ca="1">IFERROR(INDEX(INDIRECT("'" &amp; 'Warband Sheet'!E$4 &amp; " Equipment'!F$2:F$200"), MATCH('Reserve Wargear'!I4, INDIRECT("'" &amp; 'Warband Sheet'!E$4 &amp; " Equipment'!C$2:C$200"), 0)), "")</f>
        <v/>
      </c>
      <c r="M4" s="128" t="str">
        <f ca="1">IFERROR(INDEX(INDIRECT("'" &amp; 'Warband Sheet'!E$4 &amp; " Equipment'!G$2:G$200"), MATCH('Reserve Wargear'!I4, INDIRECT("'" &amp; 'Warband Sheet'!E$4 &amp; " Equipment'!C$2:C$200"), 0)), "")</f>
        <v/>
      </c>
      <c r="N4" s="119"/>
      <c r="O4" s="120"/>
      <c r="P4" s="121"/>
      <c r="Q4" s="120"/>
      <c r="R4" s="122"/>
      <c r="S4" s="76"/>
      <c r="T4" s="76"/>
      <c r="U4" s="76"/>
      <c r="V4" s="76"/>
      <c r="W4" s="76"/>
      <c r="X4" s="76"/>
      <c r="AC4" s="99" t="str">
        <f ca="1">IFERROR(SUM(G4*C4),"")</f>
        <v/>
      </c>
      <c r="AD4" s="99" t="str">
        <f ca="1">IFERROR(SUM(H4*C4),"")</f>
        <v/>
      </c>
      <c r="AE4" s="99" t="str">
        <f ca="1">IFERROR(SUM(G4*D4),"")</f>
        <v/>
      </c>
      <c r="AF4" s="99" t="str">
        <f ca="1">IFERROR(SUM(H4*D4),"")</f>
        <v/>
      </c>
      <c r="AG4" s="100"/>
      <c r="AH4" s="100"/>
      <c r="AI4" s="100"/>
      <c r="AJ4" s="100"/>
    </row>
    <row r="5" spans="1:36" ht="15.75" customHeight="1" x14ac:dyDescent="0.2">
      <c r="B5" s="91"/>
      <c r="C5" s="129"/>
      <c r="D5" s="129"/>
      <c r="E5" s="129"/>
      <c r="F5" s="124">
        <f t="shared" ref="F5:F35" si="0">SUM(C5-D5-E5)</f>
        <v>0</v>
      </c>
      <c r="G5" s="125" t="str">
        <f ca="1">IFERROR(INDEX(INDIRECT("'" &amp; 'Warband Sheet'!E$4 &amp; " Equipment'!A$2:A$200"), MATCH(I5, INDIRECT("'" &amp; 'Warband Sheet'!E$4 &amp; " Equipment'!C$2:C$200"), 0)), "")</f>
        <v/>
      </c>
      <c r="H5" s="125" t="str">
        <f ca="1">IFERROR(INDEX(INDIRECT("'" &amp; 'Warband Sheet'!E$4 &amp; " Equipment'!B$2:B$200"), MATCH(I5, INDIRECT("'" &amp; 'Warband Sheet'!E$4 &amp; " Equipment'!C$2:C$200"), 0)), "")</f>
        <v/>
      </c>
      <c r="I5" s="119"/>
      <c r="J5" s="126" t="str">
        <f ca="1">IFERROR(INDEX(INDIRECT("'" &amp; 'Warband Sheet'!E$4 &amp; " Equipment'!D$2:D$200"), MATCH('Reserve Wargear'!I5, INDIRECT("'" &amp; 'Warband Sheet'!E$4 &amp; " Equipment'!C$2:C$200"), 0)), "")</f>
        <v/>
      </c>
      <c r="K5" s="127" t="str">
        <f ca="1">IFERROR(INDEX(INDIRECT("'" &amp; 'Warband Sheet'!E$4 &amp; " Equipment'!E$2:E$200"), MATCH('Reserve Wargear'!I5, INDIRECT("'" &amp; 'Warband Sheet'!E$4 &amp; " Equipment'!C$2:C$200"), 0)), "")</f>
        <v/>
      </c>
      <c r="L5" s="128" t="str">
        <f ca="1">IFERROR(INDEX(INDIRECT("'" &amp; 'Warband Sheet'!E$4 &amp; " Equipment'!F$2:F$200"), MATCH('Reserve Wargear'!I5, INDIRECT("'" &amp; 'Warband Sheet'!E$4 &amp; " Equipment'!C$2:C$200"), 0)), "")</f>
        <v/>
      </c>
      <c r="M5" s="128" t="str">
        <f ca="1">IFERROR(INDEX(INDIRECT("'" &amp; 'Warband Sheet'!E$4 &amp; " Equipment'!G$2:G$200"), MATCH('Reserve Wargear'!I5, INDIRECT("'" &amp; 'Warband Sheet'!E$4 &amp; " Equipment'!C$2:C$200"), 0)), "")</f>
        <v/>
      </c>
      <c r="N5" s="119"/>
      <c r="O5" s="84"/>
      <c r="P5" s="85"/>
      <c r="Q5" s="85"/>
      <c r="R5" s="85"/>
      <c r="S5" s="85"/>
      <c r="T5" s="85"/>
      <c r="U5" s="85"/>
      <c r="V5" s="85"/>
      <c r="W5" s="85"/>
      <c r="X5" s="85"/>
      <c r="AC5" s="99" t="str">
        <f t="shared" ref="AC5:AC68" ca="1" si="1">IFERROR(SUM(G5*C5),"")</f>
        <v/>
      </c>
      <c r="AD5" s="99" t="str">
        <f t="shared" ref="AD5:AD68" ca="1" si="2">IFERROR(SUM(H5*C5),"")</f>
        <v/>
      </c>
      <c r="AE5" s="99" t="str">
        <f t="shared" ref="AE5:AE68" ca="1" si="3">IFERROR(SUM(G5*D5),"")</f>
        <v/>
      </c>
      <c r="AF5" s="99" t="str">
        <f t="shared" ref="AF5:AF68" ca="1" si="4">IFERROR(SUM(H5*D5),"")</f>
        <v/>
      </c>
    </row>
    <row r="6" spans="1:36" ht="15.75" customHeight="1" x14ac:dyDescent="0.2">
      <c r="B6" s="91"/>
      <c r="C6" s="129"/>
      <c r="D6" s="129"/>
      <c r="E6" s="129"/>
      <c r="F6" s="124">
        <f t="shared" si="0"/>
        <v>0</v>
      </c>
      <c r="G6" s="125" t="str">
        <f ca="1">IFERROR(INDEX(INDIRECT("'" &amp; 'Warband Sheet'!E$4 &amp; " Equipment'!A$2:A$200"), MATCH(I6, INDIRECT("'" &amp; 'Warband Sheet'!E$4 &amp; " Equipment'!C$2:C$200"), 0)), "")</f>
        <v/>
      </c>
      <c r="H6" s="125" t="str">
        <f ca="1">IFERROR(INDEX(INDIRECT("'" &amp; 'Warband Sheet'!E$4 &amp; " Equipment'!B$2:B$200"), MATCH(I6, INDIRECT("'" &amp; 'Warband Sheet'!E$4 &amp; " Equipment'!C$2:C$200"), 0)), "")</f>
        <v/>
      </c>
      <c r="I6" s="119"/>
      <c r="J6" s="126" t="str">
        <f ca="1">IFERROR(INDEX(INDIRECT("'" &amp; 'Warband Sheet'!E$4 &amp; " Equipment'!D$2:D$200"), MATCH('Reserve Wargear'!I6, INDIRECT("'" &amp; 'Warband Sheet'!E$4 &amp; " Equipment'!C$2:C$200"), 0)), "")</f>
        <v/>
      </c>
      <c r="K6" s="127" t="str">
        <f ca="1">IFERROR(INDEX(INDIRECT("'" &amp; 'Warband Sheet'!E$4 &amp; " Equipment'!E$2:E$200"), MATCH('Reserve Wargear'!I6, INDIRECT("'" &amp; 'Warband Sheet'!E$4 &amp; " Equipment'!C$2:C$200"), 0)), "")</f>
        <v/>
      </c>
      <c r="L6" s="128" t="str">
        <f ca="1">IFERROR(INDEX(INDIRECT("'" &amp; 'Warband Sheet'!E$4 &amp; " Equipment'!F$2:F$200"), MATCH('Reserve Wargear'!I6, INDIRECT("'" &amp; 'Warband Sheet'!E$4 &amp; " Equipment'!C$2:C$200"), 0)), "")</f>
        <v/>
      </c>
      <c r="M6" s="128" t="str">
        <f ca="1">IFERROR(INDEX(INDIRECT("'" &amp; 'Warband Sheet'!E$4 &amp; " Equipment'!G$2:G$200"), MATCH('Reserve Wargear'!I6, INDIRECT("'" &amp; 'Warband Sheet'!E$4 &amp; " Equipment'!C$2:C$200"), 0)), "")</f>
        <v/>
      </c>
      <c r="N6" s="119"/>
      <c r="O6" s="84"/>
      <c r="P6" s="85"/>
      <c r="Q6" s="85"/>
      <c r="R6" s="85"/>
      <c r="S6" s="85"/>
      <c r="T6" s="85"/>
      <c r="U6" s="85"/>
      <c r="V6" s="85"/>
      <c r="W6" s="85"/>
      <c r="X6" s="85"/>
      <c r="AC6" s="99" t="str">
        <f t="shared" ca="1" si="1"/>
        <v/>
      </c>
      <c r="AD6" s="99" t="str">
        <f t="shared" ca="1" si="2"/>
        <v/>
      </c>
      <c r="AE6" s="99" t="str">
        <f t="shared" ca="1" si="3"/>
        <v/>
      </c>
      <c r="AF6" s="99" t="str">
        <f t="shared" ca="1" si="4"/>
        <v/>
      </c>
    </row>
    <row r="7" spans="1:36" ht="15.75" customHeight="1" x14ac:dyDescent="0.2">
      <c r="A7" s="92"/>
      <c r="B7" s="111"/>
      <c r="C7" s="129"/>
      <c r="D7" s="129"/>
      <c r="E7" s="129"/>
      <c r="F7" s="124">
        <f t="shared" si="0"/>
        <v>0</v>
      </c>
      <c r="G7" s="125" t="str">
        <f ca="1">IFERROR(INDEX(INDIRECT("'" &amp; 'Warband Sheet'!E$4 &amp; " Equipment'!A$2:A$200"), MATCH(I7, INDIRECT("'" &amp; 'Warband Sheet'!E$4 &amp; " Equipment'!C$2:C$200"), 0)), "")</f>
        <v/>
      </c>
      <c r="H7" s="125" t="str">
        <f ca="1">IFERROR(INDEX(INDIRECT("'" &amp; 'Warband Sheet'!E$4 &amp; " Equipment'!B$2:B$200"), MATCH(I7, INDIRECT("'" &amp; 'Warband Sheet'!E$4 &amp; " Equipment'!C$2:C$200"), 0)), "")</f>
        <v/>
      </c>
      <c r="I7" s="119"/>
      <c r="J7" s="126" t="str">
        <f ca="1">IFERROR(INDEX(INDIRECT("'" &amp; 'Warband Sheet'!E$4 &amp; " Equipment'!D$2:D$200"), MATCH('Reserve Wargear'!I7, INDIRECT("'" &amp; 'Warband Sheet'!E$4 &amp; " Equipment'!C$2:C$200"), 0)), "")</f>
        <v/>
      </c>
      <c r="K7" s="127" t="str">
        <f ca="1">IFERROR(INDEX(INDIRECT("'" &amp; 'Warband Sheet'!E$4 &amp; " Equipment'!E$2:E$200"), MATCH('Reserve Wargear'!I7, INDIRECT("'" &amp; 'Warband Sheet'!E$4 &amp; " Equipment'!C$2:C$200"), 0)), "")</f>
        <v/>
      </c>
      <c r="L7" s="128" t="str">
        <f ca="1">IFERROR(INDEX(INDIRECT("'" &amp; 'Warband Sheet'!E$4 &amp; " Equipment'!F$2:F$200"), MATCH('Reserve Wargear'!I7, INDIRECT("'" &amp; 'Warband Sheet'!E$4 &amp; " Equipment'!C$2:C$200"), 0)), "")</f>
        <v/>
      </c>
      <c r="M7" s="128" t="str">
        <f ca="1">IFERROR(INDEX(INDIRECT("'" &amp; 'Warband Sheet'!E$4 &amp; " Equipment'!G$2:G$200"), MATCH('Reserve Wargear'!I7, INDIRECT("'" &amp; 'Warband Sheet'!E$4 &amp; " Equipment'!C$2:C$200"), 0)), "")</f>
        <v/>
      </c>
      <c r="N7" s="119"/>
      <c r="O7" s="84"/>
      <c r="P7" s="85"/>
      <c r="Q7" s="85"/>
      <c r="R7" s="85"/>
      <c r="S7" s="85"/>
      <c r="T7" s="85"/>
      <c r="U7" s="85"/>
      <c r="V7" s="85"/>
      <c r="W7" s="85"/>
      <c r="X7" s="85"/>
      <c r="AC7" s="99" t="str">
        <f t="shared" ca="1" si="1"/>
        <v/>
      </c>
      <c r="AD7" s="99" t="str">
        <f t="shared" ca="1" si="2"/>
        <v/>
      </c>
      <c r="AE7" s="99" t="str">
        <f t="shared" ca="1" si="3"/>
        <v/>
      </c>
      <c r="AF7" s="99" t="str">
        <f t="shared" ca="1" si="4"/>
        <v/>
      </c>
    </row>
    <row r="8" spans="1:36" ht="15" customHeight="1" x14ac:dyDescent="0.2">
      <c r="B8" s="91"/>
      <c r="C8" s="129"/>
      <c r="D8" s="129"/>
      <c r="E8" s="129"/>
      <c r="F8" s="124">
        <f t="shared" si="0"/>
        <v>0</v>
      </c>
      <c r="G8" s="125" t="str">
        <f ca="1">IFERROR(INDEX(INDIRECT("'" &amp; 'Warband Sheet'!E$4 &amp; " Equipment'!A$2:A$200"), MATCH(I8, INDIRECT("'" &amp; 'Warband Sheet'!E$4 &amp; " Equipment'!C$2:C$200"), 0)), "")</f>
        <v/>
      </c>
      <c r="H8" s="125" t="str">
        <f ca="1">IFERROR(INDEX(INDIRECT("'" &amp; 'Warband Sheet'!E$4 &amp; " Equipment'!B$2:B$200"), MATCH(I8, INDIRECT("'" &amp; 'Warband Sheet'!E$4 &amp; " Equipment'!C$2:C$200"), 0)), "")</f>
        <v/>
      </c>
      <c r="I8" s="119"/>
      <c r="J8" s="126" t="str">
        <f ca="1">IFERROR(INDEX(INDIRECT("'" &amp; 'Warband Sheet'!E$4 &amp; " Equipment'!D$2:D$200"), MATCH('Reserve Wargear'!I8, INDIRECT("'" &amp; 'Warband Sheet'!E$4 &amp; " Equipment'!C$2:C$200"), 0)), "")</f>
        <v/>
      </c>
      <c r="K8" s="127" t="str">
        <f ca="1">IFERROR(INDEX(INDIRECT("'" &amp; 'Warband Sheet'!E$4 &amp; " Equipment'!E$2:E$200"), MATCH('Reserve Wargear'!I8, INDIRECT("'" &amp; 'Warband Sheet'!E$4 &amp; " Equipment'!C$2:C$200"), 0)), "")</f>
        <v/>
      </c>
      <c r="L8" s="128" t="str">
        <f ca="1">IFERROR(INDEX(INDIRECT("'" &amp; 'Warband Sheet'!E$4 &amp; " Equipment'!F$2:F$200"), MATCH('Reserve Wargear'!I8, INDIRECT("'" &amp; 'Warband Sheet'!E$4 &amp; " Equipment'!C$2:C$200"), 0)), "")</f>
        <v/>
      </c>
      <c r="M8" s="128" t="str">
        <f ca="1">IFERROR(INDEX(INDIRECT("'" &amp; 'Warband Sheet'!E$4 &amp; " Equipment'!G$2:G$200"), MATCH('Reserve Wargear'!I8, INDIRECT("'" &amp; 'Warband Sheet'!E$4 &amp; " Equipment'!C$2:C$200"), 0)), "")</f>
        <v/>
      </c>
      <c r="N8" s="119"/>
      <c r="O8" s="84"/>
      <c r="P8" s="85"/>
      <c r="Q8" s="85"/>
      <c r="R8" s="85"/>
      <c r="S8" s="85"/>
      <c r="T8" s="85"/>
      <c r="U8" s="85"/>
      <c r="V8" s="85"/>
      <c r="W8" s="85"/>
      <c r="X8" s="85"/>
      <c r="AC8" s="99" t="str">
        <f t="shared" ca="1" si="1"/>
        <v/>
      </c>
      <c r="AD8" s="99" t="str">
        <f t="shared" ca="1" si="2"/>
        <v/>
      </c>
      <c r="AE8" s="99" t="str">
        <f t="shared" ca="1" si="3"/>
        <v/>
      </c>
      <c r="AF8" s="99" t="str">
        <f t="shared" ca="1" si="4"/>
        <v/>
      </c>
    </row>
    <row r="9" spans="1:36" ht="15.75" customHeight="1" x14ac:dyDescent="0.2">
      <c r="B9" s="91"/>
      <c r="C9" s="129"/>
      <c r="D9" s="129"/>
      <c r="E9" s="129"/>
      <c r="F9" s="124">
        <f t="shared" si="0"/>
        <v>0</v>
      </c>
      <c r="G9" s="125" t="str">
        <f ca="1">IFERROR(INDEX(INDIRECT("'" &amp; 'Warband Sheet'!E$4 &amp; " Equipment'!A$2:A$200"), MATCH(I9, INDIRECT("'" &amp; 'Warband Sheet'!E$4 &amp; " Equipment'!C$2:C$200"), 0)), "")</f>
        <v/>
      </c>
      <c r="H9" s="125" t="str">
        <f ca="1">IFERROR(INDEX(INDIRECT("'" &amp; 'Warband Sheet'!E$4 &amp; " Equipment'!B$2:B$200"), MATCH(I9, INDIRECT("'" &amp; 'Warband Sheet'!E$4 &amp; " Equipment'!C$2:C$200"), 0)), "")</f>
        <v/>
      </c>
      <c r="I9" s="119"/>
      <c r="J9" s="126" t="str">
        <f ca="1">IFERROR(INDEX(INDIRECT("'" &amp; 'Warband Sheet'!E$4 &amp; " Equipment'!D$2:D$200"), MATCH('Reserve Wargear'!I9, INDIRECT("'" &amp; 'Warband Sheet'!E$4 &amp; " Equipment'!C$2:C$200"), 0)), "")</f>
        <v/>
      </c>
      <c r="K9" s="127" t="str">
        <f ca="1">IFERROR(INDEX(INDIRECT("'" &amp; 'Warband Sheet'!E$4 &amp; " Equipment'!E$2:E$200"), MATCH('Reserve Wargear'!I9, INDIRECT("'" &amp; 'Warband Sheet'!E$4 &amp; " Equipment'!C$2:C$200"), 0)), "")</f>
        <v/>
      </c>
      <c r="L9" s="128" t="str">
        <f ca="1">IFERROR(INDEX(INDIRECT("'" &amp; 'Warband Sheet'!E$4 &amp; " Equipment'!F$2:F$200"), MATCH('Reserve Wargear'!I9, INDIRECT("'" &amp; 'Warband Sheet'!E$4 &amp; " Equipment'!C$2:C$200"), 0)), "")</f>
        <v/>
      </c>
      <c r="M9" s="128" t="str">
        <f ca="1">IFERROR(INDEX(INDIRECT("'" &amp; 'Warband Sheet'!E$4 &amp; " Equipment'!G$2:G$200"), MATCH('Reserve Wargear'!I9, INDIRECT("'" &amp; 'Warband Sheet'!E$4 &amp; " Equipment'!C$2:C$200"), 0)), "")</f>
        <v/>
      </c>
      <c r="N9" s="119"/>
      <c r="O9" s="84"/>
      <c r="P9" s="85"/>
      <c r="Q9" s="85"/>
      <c r="R9" s="85"/>
      <c r="S9" s="85"/>
      <c r="T9" s="85"/>
      <c r="U9" s="85"/>
      <c r="V9" s="85"/>
      <c r="W9" s="85"/>
      <c r="X9" s="85"/>
      <c r="AC9" s="99" t="str">
        <f t="shared" ca="1" si="1"/>
        <v/>
      </c>
      <c r="AD9" s="99" t="str">
        <f t="shared" ca="1" si="2"/>
        <v/>
      </c>
      <c r="AE9" s="99" t="str">
        <f t="shared" ca="1" si="3"/>
        <v/>
      </c>
      <c r="AF9" s="99" t="str">
        <f t="shared" ca="1" si="4"/>
        <v/>
      </c>
    </row>
    <row r="10" spans="1:36" ht="15.75" customHeight="1" x14ac:dyDescent="0.2">
      <c r="B10" s="91"/>
      <c r="C10" s="129"/>
      <c r="D10" s="129"/>
      <c r="E10" s="129"/>
      <c r="F10" s="124">
        <f t="shared" si="0"/>
        <v>0</v>
      </c>
      <c r="G10" s="125" t="str">
        <f ca="1">IFERROR(INDEX(INDIRECT("'" &amp; 'Warband Sheet'!E$4 &amp; " Equipment'!A$2:A$200"), MATCH(I10, INDIRECT("'" &amp; 'Warband Sheet'!E$4 &amp; " Equipment'!C$2:C$200"), 0)), "")</f>
        <v/>
      </c>
      <c r="H10" s="125" t="str">
        <f ca="1">IFERROR(INDEX(INDIRECT("'" &amp; 'Warband Sheet'!E$4 &amp; " Equipment'!B$2:B$200"), MATCH(I10, INDIRECT("'" &amp; 'Warband Sheet'!E$4 &amp; " Equipment'!C$2:C$200"), 0)), "")</f>
        <v/>
      </c>
      <c r="I10" s="119"/>
      <c r="J10" s="126" t="str">
        <f ca="1">IFERROR(INDEX(INDIRECT("'" &amp; 'Warband Sheet'!E$4 &amp; " Equipment'!D$2:D$200"), MATCH('Reserve Wargear'!I10, INDIRECT("'" &amp; 'Warband Sheet'!E$4 &amp; " Equipment'!C$2:C$200"), 0)), "")</f>
        <v/>
      </c>
      <c r="K10" s="127" t="str">
        <f ca="1">IFERROR(INDEX(INDIRECT("'" &amp; 'Warband Sheet'!E$4 &amp; " Equipment'!E$2:E$200"), MATCH('Reserve Wargear'!I10, INDIRECT("'" &amp; 'Warband Sheet'!E$4 &amp; " Equipment'!C$2:C$200"), 0)), "")</f>
        <v/>
      </c>
      <c r="L10" s="128" t="str">
        <f ca="1">IFERROR(INDEX(INDIRECT("'" &amp; 'Warband Sheet'!E$4 &amp; " Equipment'!F$2:F$200"), MATCH('Reserve Wargear'!I10, INDIRECT("'" &amp; 'Warband Sheet'!E$4 &amp; " Equipment'!C$2:C$200"), 0)), "")</f>
        <v/>
      </c>
      <c r="M10" s="128" t="str">
        <f ca="1">IFERROR(INDEX(INDIRECT("'" &amp; 'Warband Sheet'!E$4 &amp; " Equipment'!G$2:G$200"), MATCH('Reserve Wargear'!I10, INDIRECT("'" &amp; 'Warband Sheet'!E$4 &amp; " Equipment'!C$2:C$200"), 0)), "")</f>
        <v/>
      </c>
      <c r="N10" s="119"/>
      <c r="O10" s="84"/>
      <c r="P10" s="85"/>
      <c r="Q10" s="85"/>
      <c r="R10" s="85"/>
      <c r="S10" s="85"/>
      <c r="T10" s="85"/>
      <c r="U10" s="85"/>
      <c r="V10" s="85"/>
      <c r="W10" s="85"/>
      <c r="X10" s="85"/>
      <c r="AC10" s="99" t="str">
        <f t="shared" ca="1" si="1"/>
        <v/>
      </c>
      <c r="AD10" s="99" t="str">
        <f t="shared" ca="1" si="2"/>
        <v/>
      </c>
      <c r="AE10" s="99" t="str">
        <f t="shared" ca="1" si="3"/>
        <v/>
      </c>
      <c r="AF10" s="99" t="str">
        <f t="shared" ca="1" si="4"/>
        <v/>
      </c>
    </row>
    <row r="11" spans="1:36" ht="15.75" customHeight="1" x14ac:dyDescent="0.2">
      <c r="B11" s="91"/>
      <c r="C11" s="130"/>
      <c r="D11" s="130"/>
      <c r="E11" s="129"/>
      <c r="F11" s="124">
        <f t="shared" si="0"/>
        <v>0</v>
      </c>
      <c r="G11" s="125" t="str">
        <f ca="1">IFERROR(INDEX(INDIRECT("'" &amp; 'Warband Sheet'!E$4 &amp; " Equipment'!A$2:A$200"), MATCH(I11, INDIRECT("'" &amp; 'Warband Sheet'!E$4 &amp; " Equipment'!C$2:C$200"), 0)), "")</f>
        <v/>
      </c>
      <c r="H11" s="125" t="str">
        <f ca="1">IFERROR(INDEX(INDIRECT("'" &amp; 'Warband Sheet'!E$4 &amp; " Equipment'!B$2:B$200"), MATCH(I11, INDIRECT("'" &amp; 'Warband Sheet'!E$4 &amp; " Equipment'!C$2:C$200"), 0)), "")</f>
        <v/>
      </c>
      <c r="I11" s="119"/>
      <c r="J11" s="126" t="str">
        <f ca="1">IFERROR(INDEX(INDIRECT("'" &amp; 'Warband Sheet'!E$4 &amp; " Equipment'!D$2:D$200"), MATCH('Reserve Wargear'!I11, INDIRECT("'" &amp; 'Warband Sheet'!E$4 &amp; " Equipment'!C$2:C$200"), 0)), "")</f>
        <v/>
      </c>
      <c r="K11" s="127" t="str">
        <f ca="1">IFERROR(INDEX(INDIRECT("'" &amp; 'Warband Sheet'!E$4 &amp; " Equipment'!E$2:E$200"), MATCH('Reserve Wargear'!I11, INDIRECT("'" &amp; 'Warband Sheet'!E$4 &amp; " Equipment'!C$2:C$200"), 0)), "")</f>
        <v/>
      </c>
      <c r="L11" s="128" t="str">
        <f ca="1">IFERROR(INDEX(INDIRECT("'" &amp; 'Warband Sheet'!E$4 &amp; " Equipment'!F$2:F$200"), MATCH('Reserve Wargear'!I11, INDIRECT("'" &amp; 'Warband Sheet'!E$4 &amp; " Equipment'!C$2:C$200"), 0)), "")</f>
        <v/>
      </c>
      <c r="M11" s="128" t="str">
        <f ca="1">IFERROR(INDEX(INDIRECT("'" &amp; 'Warband Sheet'!E$4 &amp; " Equipment'!G$2:G$200"), MATCH('Reserve Wargear'!I11, INDIRECT("'" &amp; 'Warband Sheet'!E$4 &amp; " Equipment'!C$2:C$200"), 0)), "")</f>
        <v/>
      </c>
      <c r="N11" s="119"/>
      <c r="O11" s="84"/>
      <c r="P11" s="85"/>
      <c r="Q11" s="85"/>
      <c r="R11" s="85"/>
      <c r="S11" s="85"/>
      <c r="T11" s="85"/>
      <c r="U11" s="85"/>
      <c r="V11" s="85"/>
      <c r="W11" s="85"/>
      <c r="X11" s="85"/>
      <c r="AC11" s="99" t="str">
        <f t="shared" ca="1" si="1"/>
        <v/>
      </c>
      <c r="AD11" s="99" t="str">
        <f t="shared" ca="1" si="2"/>
        <v/>
      </c>
      <c r="AE11" s="99" t="str">
        <f t="shared" ca="1" si="3"/>
        <v/>
      </c>
      <c r="AF11" s="99" t="str">
        <f t="shared" ca="1" si="4"/>
        <v/>
      </c>
    </row>
    <row r="12" spans="1:36" ht="15" customHeight="1" x14ac:dyDescent="0.2">
      <c r="B12" s="91"/>
      <c r="C12" s="129"/>
      <c r="D12" s="129"/>
      <c r="E12" s="129"/>
      <c r="F12" s="124">
        <f t="shared" si="0"/>
        <v>0</v>
      </c>
      <c r="G12" s="125" t="str">
        <f ca="1">IFERROR(INDEX(INDIRECT("'" &amp; 'Warband Sheet'!E$4 &amp; " Equipment'!A$2:A$200"), MATCH(I12, INDIRECT("'" &amp; 'Warband Sheet'!E$4 &amp; " Equipment'!C$2:C$200"), 0)), "")</f>
        <v/>
      </c>
      <c r="H12" s="125" t="str">
        <f ca="1">IFERROR(INDEX(INDIRECT("'" &amp; 'Warband Sheet'!E$4 &amp; " Equipment'!B$2:B$200"), MATCH(I12, INDIRECT("'" &amp; 'Warband Sheet'!E$4 &amp; " Equipment'!C$2:C$200"), 0)), "")</f>
        <v/>
      </c>
      <c r="I12" s="119"/>
      <c r="J12" s="126" t="str">
        <f ca="1">IFERROR(INDEX(INDIRECT("'" &amp; 'Warband Sheet'!E$4 &amp; " Equipment'!D$2:D$200"), MATCH('Reserve Wargear'!I12, INDIRECT("'" &amp; 'Warband Sheet'!E$4 &amp; " Equipment'!C$2:C$200"), 0)), "")</f>
        <v/>
      </c>
      <c r="K12" s="127" t="str">
        <f ca="1">IFERROR(INDEX(INDIRECT("'" &amp; 'Warband Sheet'!E$4 &amp; " Equipment'!E$2:E$200"), MATCH('Reserve Wargear'!I12, INDIRECT("'" &amp; 'Warband Sheet'!E$4 &amp; " Equipment'!C$2:C$200"), 0)), "")</f>
        <v/>
      </c>
      <c r="L12" s="128" t="str">
        <f ca="1">IFERROR(INDEX(INDIRECT("'" &amp; 'Warband Sheet'!E$4 &amp; " Equipment'!F$2:F$200"), MATCH('Reserve Wargear'!I12, INDIRECT("'" &amp; 'Warband Sheet'!E$4 &amp; " Equipment'!C$2:C$200"), 0)), "")</f>
        <v/>
      </c>
      <c r="M12" s="128" t="str">
        <f ca="1">IFERROR(INDEX(INDIRECT("'" &amp; 'Warband Sheet'!E$4 &amp; " Equipment'!G$2:G$200"), MATCH('Reserve Wargear'!I12, INDIRECT("'" &amp; 'Warband Sheet'!E$4 &amp; " Equipment'!C$2:C$200"), 0)), "")</f>
        <v/>
      </c>
      <c r="N12" s="119"/>
      <c r="O12" s="84"/>
      <c r="P12" s="85"/>
      <c r="Q12" s="85"/>
      <c r="R12" s="85"/>
      <c r="S12" s="85"/>
      <c r="T12" s="85"/>
      <c r="U12" s="85"/>
      <c r="V12" s="85"/>
      <c r="W12" s="85"/>
      <c r="X12" s="85"/>
      <c r="AC12" s="99" t="str">
        <f t="shared" ca="1" si="1"/>
        <v/>
      </c>
      <c r="AD12" s="99" t="str">
        <f t="shared" ca="1" si="2"/>
        <v/>
      </c>
      <c r="AE12" s="99" t="str">
        <f t="shared" ca="1" si="3"/>
        <v/>
      </c>
      <c r="AF12" s="99" t="str">
        <f t="shared" ca="1" si="4"/>
        <v/>
      </c>
    </row>
    <row r="13" spans="1:36" ht="15.75" customHeight="1" x14ac:dyDescent="0.2">
      <c r="B13" s="91"/>
      <c r="C13" s="129"/>
      <c r="D13" s="129"/>
      <c r="E13" s="129"/>
      <c r="F13" s="124">
        <f t="shared" si="0"/>
        <v>0</v>
      </c>
      <c r="G13" s="125" t="str">
        <f ca="1">IFERROR(INDEX(INDIRECT("'" &amp; 'Warband Sheet'!E$4 &amp; " Equipment'!A$2:A$200"), MATCH(I13, INDIRECT("'" &amp; 'Warband Sheet'!E$4 &amp; " Equipment'!C$2:C$200"), 0)), "")</f>
        <v/>
      </c>
      <c r="H13" s="125" t="str">
        <f ca="1">IFERROR(INDEX(INDIRECT("'" &amp; 'Warband Sheet'!E$4 &amp; " Equipment'!B$2:B$200"), MATCH(I13, INDIRECT("'" &amp; 'Warband Sheet'!E$4 &amp; " Equipment'!C$2:C$200"), 0)), "")</f>
        <v/>
      </c>
      <c r="I13" s="119"/>
      <c r="J13" s="126" t="str">
        <f ca="1">IFERROR(INDEX(INDIRECT("'" &amp; 'Warband Sheet'!E$4 &amp; " Equipment'!D$2:D$200"), MATCH('Reserve Wargear'!I13, INDIRECT("'" &amp; 'Warband Sheet'!E$4 &amp; " Equipment'!C$2:C$200"), 0)), "")</f>
        <v/>
      </c>
      <c r="K13" s="127" t="str">
        <f ca="1">IFERROR(INDEX(INDIRECT("'" &amp; 'Warband Sheet'!E$4 &amp; " Equipment'!E$2:E$200"), MATCH('Reserve Wargear'!I13, INDIRECT("'" &amp; 'Warband Sheet'!E$4 &amp; " Equipment'!C$2:C$200"), 0)), "")</f>
        <v/>
      </c>
      <c r="L13" s="128" t="str">
        <f ca="1">IFERROR(INDEX(INDIRECT("'" &amp; 'Warband Sheet'!E$4 &amp; " Equipment'!F$2:F$200"), MATCH('Reserve Wargear'!I13, INDIRECT("'" &amp; 'Warband Sheet'!E$4 &amp; " Equipment'!C$2:C$200"), 0)), "")</f>
        <v/>
      </c>
      <c r="M13" s="128" t="str">
        <f ca="1">IFERROR(INDEX(INDIRECT("'" &amp; 'Warband Sheet'!E$4 &amp; " Equipment'!G$2:G$200"), MATCH('Reserve Wargear'!I13, INDIRECT("'" &amp; 'Warband Sheet'!E$4 &amp; " Equipment'!C$2:C$200"), 0)), "")</f>
        <v/>
      </c>
      <c r="N13" s="119"/>
      <c r="O13" s="84"/>
      <c r="P13" s="85"/>
      <c r="Q13" s="85"/>
      <c r="R13" s="85"/>
      <c r="S13" s="85"/>
      <c r="T13" s="85"/>
      <c r="U13" s="85"/>
      <c r="V13" s="85"/>
      <c r="W13" s="85"/>
      <c r="X13" s="85"/>
      <c r="AC13" s="99" t="str">
        <f t="shared" ca="1" si="1"/>
        <v/>
      </c>
      <c r="AD13" s="99" t="str">
        <f t="shared" ca="1" si="2"/>
        <v/>
      </c>
      <c r="AE13" s="99" t="str">
        <f t="shared" ca="1" si="3"/>
        <v/>
      </c>
      <c r="AF13" s="99" t="str">
        <f t="shared" ca="1" si="4"/>
        <v/>
      </c>
    </row>
    <row r="14" spans="1:36" ht="15.75" customHeight="1" x14ac:dyDescent="0.2">
      <c r="B14" s="91"/>
      <c r="C14" s="129"/>
      <c r="D14" s="129"/>
      <c r="E14" s="129"/>
      <c r="F14" s="124">
        <f t="shared" si="0"/>
        <v>0</v>
      </c>
      <c r="G14" s="125" t="str">
        <f ca="1">IFERROR(INDEX(INDIRECT("'" &amp; 'Warband Sheet'!E$4 &amp; " Equipment'!A$2:A$200"), MATCH(I14, INDIRECT("'" &amp; 'Warband Sheet'!E$4 &amp; " Equipment'!C$2:C$200"), 0)), "")</f>
        <v/>
      </c>
      <c r="H14" s="125" t="str">
        <f ca="1">IFERROR(INDEX(INDIRECT("'" &amp; 'Warband Sheet'!E$4 &amp; " Equipment'!B$2:B$200"), MATCH(I14, INDIRECT("'" &amp; 'Warband Sheet'!E$4 &amp; " Equipment'!C$2:C$200"), 0)), "")</f>
        <v/>
      </c>
      <c r="I14" s="119"/>
      <c r="J14" s="126" t="str">
        <f ca="1">IFERROR(INDEX(INDIRECT("'" &amp; 'Warband Sheet'!E$4 &amp; " Equipment'!D$2:D$200"), MATCH('Reserve Wargear'!I14, INDIRECT("'" &amp; 'Warband Sheet'!E$4 &amp; " Equipment'!C$2:C$200"), 0)), "")</f>
        <v/>
      </c>
      <c r="K14" s="127" t="str">
        <f ca="1">IFERROR(INDEX(INDIRECT("'" &amp; 'Warband Sheet'!E$4 &amp; " Equipment'!E$2:E$200"), MATCH('Reserve Wargear'!I14, INDIRECT("'" &amp; 'Warband Sheet'!E$4 &amp; " Equipment'!C$2:C$200"), 0)), "")</f>
        <v/>
      </c>
      <c r="L14" s="128" t="str">
        <f ca="1">IFERROR(INDEX(INDIRECT("'" &amp; 'Warband Sheet'!E$4 &amp; " Equipment'!F$2:F$200"), MATCH('Reserve Wargear'!I14, INDIRECT("'" &amp; 'Warband Sheet'!E$4 &amp; " Equipment'!C$2:C$200"), 0)), "")</f>
        <v/>
      </c>
      <c r="M14" s="128" t="str">
        <f ca="1">IFERROR(INDEX(INDIRECT("'" &amp; 'Warband Sheet'!E$4 &amp; " Equipment'!G$2:G$200"), MATCH('Reserve Wargear'!I14, INDIRECT("'" &amp; 'Warband Sheet'!E$4 &amp; " Equipment'!C$2:C$200"), 0)), "")</f>
        <v/>
      </c>
      <c r="N14" s="119"/>
      <c r="O14" s="84"/>
      <c r="P14" s="85"/>
      <c r="Q14" s="85"/>
      <c r="R14" s="85"/>
      <c r="S14" s="85"/>
      <c r="T14" s="85"/>
      <c r="U14" s="85"/>
      <c r="V14" s="85"/>
      <c r="W14" s="85"/>
      <c r="X14" s="85"/>
      <c r="AC14" s="99" t="str">
        <f t="shared" ca="1" si="1"/>
        <v/>
      </c>
      <c r="AD14" s="99" t="str">
        <f t="shared" ca="1" si="2"/>
        <v/>
      </c>
      <c r="AE14" s="99" t="str">
        <f t="shared" ca="1" si="3"/>
        <v/>
      </c>
      <c r="AF14" s="99" t="str">
        <f t="shared" ca="1" si="4"/>
        <v/>
      </c>
    </row>
    <row r="15" spans="1:36" ht="15.75" customHeight="1" x14ac:dyDescent="0.2">
      <c r="B15" s="91"/>
      <c r="C15" s="129"/>
      <c r="D15" s="129"/>
      <c r="E15" s="129"/>
      <c r="F15" s="124">
        <f t="shared" si="0"/>
        <v>0</v>
      </c>
      <c r="G15" s="125" t="str">
        <f ca="1">IFERROR(INDEX(INDIRECT("'" &amp; 'Warband Sheet'!E$4 &amp; " Equipment'!A$2:A$200"), MATCH(I15, INDIRECT("'" &amp; 'Warband Sheet'!E$4 &amp; " Equipment'!C$2:C$200"), 0)), "")</f>
        <v/>
      </c>
      <c r="H15" s="125" t="str">
        <f ca="1">IFERROR(INDEX(INDIRECT("'" &amp; 'Warband Sheet'!E$4 &amp; " Equipment'!B$2:B$200"), MATCH(I15, INDIRECT("'" &amp; 'Warband Sheet'!E$4 &amp; " Equipment'!C$2:C$200"), 0)), "")</f>
        <v/>
      </c>
      <c r="I15" s="119"/>
      <c r="J15" s="126" t="str">
        <f ca="1">IFERROR(INDEX(INDIRECT("'" &amp; 'Warband Sheet'!E$4 &amp; " Equipment'!D$2:D$200"), MATCH('Reserve Wargear'!I15, INDIRECT("'" &amp; 'Warband Sheet'!E$4 &amp; " Equipment'!C$2:C$200"), 0)), "")</f>
        <v/>
      </c>
      <c r="K15" s="127" t="str">
        <f ca="1">IFERROR(INDEX(INDIRECT("'" &amp; 'Warband Sheet'!E$4 &amp; " Equipment'!E$2:E$200"), MATCH('Reserve Wargear'!I15, INDIRECT("'" &amp; 'Warband Sheet'!E$4 &amp; " Equipment'!C$2:C$200"), 0)), "")</f>
        <v/>
      </c>
      <c r="L15" s="128" t="str">
        <f ca="1">IFERROR(INDEX(INDIRECT("'" &amp; 'Warband Sheet'!E$4 &amp; " Equipment'!F$2:F$200"), MATCH('Reserve Wargear'!I15, INDIRECT("'" &amp; 'Warband Sheet'!E$4 &amp; " Equipment'!C$2:C$200"), 0)), "")</f>
        <v/>
      </c>
      <c r="M15" s="128" t="str">
        <f ca="1">IFERROR(INDEX(INDIRECT("'" &amp; 'Warband Sheet'!E$4 &amp; " Equipment'!G$2:G$200"), MATCH('Reserve Wargear'!I15, INDIRECT("'" &amp; 'Warband Sheet'!E$4 &amp; " Equipment'!C$2:C$200"), 0)), "")</f>
        <v/>
      </c>
      <c r="N15" s="119"/>
      <c r="O15" s="84"/>
      <c r="P15" s="85"/>
      <c r="Q15" s="85"/>
      <c r="R15" s="85"/>
      <c r="S15" s="85"/>
      <c r="T15" s="85"/>
      <c r="U15" s="85"/>
      <c r="V15" s="85"/>
      <c r="W15" s="85"/>
      <c r="X15" s="85"/>
      <c r="AC15" s="99" t="str">
        <f t="shared" ca="1" si="1"/>
        <v/>
      </c>
      <c r="AD15" s="99" t="str">
        <f t="shared" ca="1" si="2"/>
        <v/>
      </c>
      <c r="AE15" s="99" t="str">
        <f t="shared" ca="1" si="3"/>
        <v/>
      </c>
      <c r="AF15" s="99" t="str">
        <f t="shared" ca="1" si="4"/>
        <v/>
      </c>
    </row>
    <row r="16" spans="1:36" ht="15.75" customHeight="1" x14ac:dyDescent="0.2">
      <c r="B16" s="91"/>
      <c r="C16" s="129"/>
      <c r="D16" s="129"/>
      <c r="E16" s="129"/>
      <c r="F16" s="124">
        <f t="shared" si="0"/>
        <v>0</v>
      </c>
      <c r="G16" s="125" t="str">
        <f ca="1">IFERROR(INDEX(INDIRECT("'" &amp; 'Warband Sheet'!E$4 &amp; " Equipment'!A$2:A$200"), MATCH(I16, INDIRECT("'" &amp; 'Warband Sheet'!E$4 &amp; " Equipment'!C$2:C$200"), 0)), "")</f>
        <v/>
      </c>
      <c r="H16" s="125" t="str">
        <f ca="1">IFERROR(INDEX(INDIRECT("'" &amp; 'Warband Sheet'!E$4 &amp; " Equipment'!B$2:B$200"), MATCH(I16, INDIRECT("'" &amp; 'Warband Sheet'!E$4 &amp; " Equipment'!C$2:C$200"), 0)), "")</f>
        <v/>
      </c>
      <c r="I16" s="119"/>
      <c r="J16" s="126" t="str">
        <f ca="1">IFERROR(INDEX(INDIRECT("'" &amp; 'Warband Sheet'!E$4 &amp; " Equipment'!D$2:D$200"), MATCH('Reserve Wargear'!I16, INDIRECT("'" &amp; 'Warband Sheet'!E$4 &amp; " Equipment'!C$2:C$200"), 0)), "")</f>
        <v/>
      </c>
      <c r="K16" s="127" t="str">
        <f ca="1">IFERROR(INDEX(INDIRECT("'" &amp; 'Warband Sheet'!E$4 &amp; " Equipment'!E$2:E$200"), MATCH('Reserve Wargear'!I16, INDIRECT("'" &amp; 'Warband Sheet'!E$4 &amp; " Equipment'!C$2:C$200"), 0)), "")</f>
        <v/>
      </c>
      <c r="L16" s="128" t="str">
        <f ca="1">IFERROR(INDEX(INDIRECT("'" &amp; 'Warband Sheet'!E$4 &amp; " Equipment'!F$2:F$200"), MATCH('Reserve Wargear'!I16, INDIRECT("'" &amp; 'Warband Sheet'!E$4 &amp; " Equipment'!C$2:C$200"), 0)), "")</f>
        <v/>
      </c>
      <c r="M16" s="128" t="str">
        <f ca="1">IFERROR(INDEX(INDIRECT("'" &amp; 'Warband Sheet'!E$4 &amp; " Equipment'!G$2:G$200"), MATCH('Reserve Wargear'!I16, INDIRECT("'" &amp; 'Warband Sheet'!E$4 &amp; " Equipment'!C$2:C$200"), 0)), "")</f>
        <v/>
      </c>
      <c r="N16" s="119"/>
      <c r="O16" s="84"/>
      <c r="P16" s="85"/>
      <c r="Q16" s="85"/>
      <c r="R16" s="85"/>
      <c r="S16" s="85"/>
      <c r="T16" s="85"/>
      <c r="U16" s="85"/>
      <c r="V16" s="85"/>
      <c r="W16" s="85"/>
      <c r="X16" s="85"/>
      <c r="AC16" s="99" t="str">
        <f t="shared" ca="1" si="1"/>
        <v/>
      </c>
      <c r="AD16" s="99" t="str">
        <f t="shared" ca="1" si="2"/>
        <v/>
      </c>
      <c r="AE16" s="99" t="str">
        <f t="shared" ca="1" si="3"/>
        <v/>
      </c>
      <c r="AF16" s="99" t="str">
        <f t="shared" ca="1" si="4"/>
        <v/>
      </c>
    </row>
    <row r="17" spans="2:32" ht="15.75" customHeight="1" x14ac:dyDescent="0.2">
      <c r="B17" s="91"/>
      <c r="C17" s="129"/>
      <c r="D17" s="129"/>
      <c r="E17" s="129"/>
      <c r="F17" s="124">
        <f t="shared" si="0"/>
        <v>0</v>
      </c>
      <c r="G17" s="125" t="str">
        <f ca="1">IFERROR(INDEX(INDIRECT("'" &amp; 'Warband Sheet'!E$4 &amp; " Equipment'!A$2:A$200"), MATCH(I17, INDIRECT("'" &amp; 'Warband Sheet'!E$4 &amp; " Equipment'!C$2:C$200"), 0)), "")</f>
        <v/>
      </c>
      <c r="H17" s="125" t="str">
        <f ca="1">IFERROR(INDEX(INDIRECT("'" &amp; 'Warband Sheet'!E$4 &amp; " Equipment'!B$2:B$200"), MATCH(I17, INDIRECT("'" &amp; 'Warband Sheet'!E$4 &amp; " Equipment'!C$2:C$200"), 0)), "")</f>
        <v/>
      </c>
      <c r="I17" s="119"/>
      <c r="J17" s="126" t="str">
        <f ca="1">IFERROR(INDEX(INDIRECT("'" &amp; 'Warband Sheet'!E$4 &amp; " Equipment'!D$2:D$200"), MATCH('Reserve Wargear'!I17, INDIRECT("'" &amp; 'Warband Sheet'!E$4 &amp; " Equipment'!C$2:C$200"), 0)), "")</f>
        <v/>
      </c>
      <c r="K17" s="127" t="str">
        <f ca="1">IFERROR(INDEX(INDIRECT("'" &amp; 'Warband Sheet'!E$4 &amp; " Equipment'!E$2:E$200"), MATCH('Reserve Wargear'!I17, INDIRECT("'" &amp; 'Warband Sheet'!E$4 &amp; " Equipment'!C$2:C$200"), 0)), "")</f>
        <v/>
      </c>
      <c r="L17" s="128" t="str">
        <f ca="1">IFERROR(INDEX(INDIRECT("'" &amp; 'Warband Sheet'!E$4 &amp; " Equipment'!F$2:F$200"), MATCH('Reserve Wargear'!I17, INDIRECT("'" &amp; 'Warband Sheet'!E$4 &amp; " Equipment'!C$2:C$200"), 0)), "")</f>
        <v/>
      </c>
      <c r="M17" s="128" t="str">
        <f ca="1">IFERROR(INDEX(INDIRECT("'" &amp; 'Warband Sheet'!E$4 &amp; " Equipment'!G$2:G$200"), MATCH('Reserve Wargear'!I17, INDIRECT("'" &amp; 'Warband Sheet'!E$4 &amp; " Equipment'!C$2:C$200"), 0)), "")</f>
        <v/>
      </c>
      <c r="N17" s="119"/>
      <c r="O17" s="84"/>
      <c r="P17" s="85"/>
      <c r="Q17" s="85"/>
      <c r="R17" s="85"/>
      <c r="S17" s="85"/>
      <c r="T17" s="85"/>
      <c r="U17" s="85"/>
      <c r="V17" s="85"/>
      <c r="W17" s="85"/>
      <c r="X17" s="85"/>
      <c r="AC17" s="99" t="str">
        <f t="shared" ca="1" si="1"/>
        <v/>
      </c>
      <c r="AD17" s="99" t="str">
        <f t="shared" ca="1" si="2"/>
        <v/>
      </c>
      <c r="AE17" s="99" t="str">
        <f t="shared" ca="1" si="3"/>
        <v/>
      </c>
      <c r="AF17" s="99" t="str">
        <f t="shared" ca="1" si="4"/>
        <v/>
      </c>
    </row>
    <row r="18" spans="2:32" ht="15.75" customHeight="1" x14ac:dyDescent="0.2">
      <c r="B18" s="91"/>
      <c r="C18" s="129"/>
      <c r="D18" s="129"/>
      <c r="E18" s="129"/>
      <c r="F18" s="124">
        <f t="shared" si="0"/>
        <v>0</v>
      </c>
      <c r="G18" s="125" t="str">
        <f ca="1">IFERROR(INDEX(INDIRECT("'" &amp; 'Warband Sheet'!E$4 &amp; " Equipment'!A$2:A$200"), MATCH(I18, INDIRECT("'" &amp; 'Warband Sheet'!E$4 &amp; " Equipment'!C$2:C$200"), 0)), "")</f>
        <v/>
      </c>
      <c r="H18" s="125" t="str">
        <f ca="1">IFERROR(INDEX(INDIRECT("'" &amp; 'Warband Sheet'!E$4 &amp; " Equipment'!B$2:B$200"), MATCH(I18, INDIRECT("'" &amp; 'Warband Sheet'!E$4 &amp; " Equipment'!C$2:C$200"), 0)), "")</f>
        <v/>
      </c>
      <c r="I18" s="119"/>
      <c r="J18" s="126" t="str">
        <f ca="1">IFERROR(INDEX(INDIRECT("'" &amp; 'Warband Sheet'!E$4 &amp; " Equipment'!D$2:D$200"), MATCH('Reserve Wargear'!I18, INDIRECT("'" &amp; 'Warband Sheet'!E$4 &amp; " Equipment'!C$2:C$200"), 0)), "")</f>
        <v/>
      </c>
      <c r="K18" s="127" t="str">
        <f ca="1">IFERROR(INDEX(INDIRECT("'" &amp; 'Warband Sheet'!E$4 &amp; " Equipment'!E$2:E$200"), MATCH('Reserve Wargear'!I18, INDIRECT("'" &amp; 'Warband Sheet'!E$4 &amp; " Equipment'!C$2:C$200"), 0)), "")</f>
        <v/>
      </c>
      <c r="L18" s="128" t="str">
        <f ca="1">IFERROR(INDEX(INDIRECT("'" &amp; 'Warband Sheet'!E$4 &amp; " Equipment'!F$2:F$200"), MATCH('Reserve Wargear'!I18, INDIRECT("'" &amp; 'Warband Sheet'!E$4 &amp; " Equipment'!C$2:C$200"), 0)), "")</f>
        <v/>
      </c>
      <c r="M18" s="128" t="str">
        <f ca="1">IFERROR(INDEX(INDIRECT("'" &amp; 'Warband Sheet'!E$4 &amp; " Equipment'!G$2:G$200"), MATCH('Reserve Wargear'!I18, INDIRECT("'" &amp; 'Warband Sheet'!E$4 &amp; " Equipment'!C$2:C$200"), 0)), "")</f>
        <v/>
      </c>
      <c r="N18" s="119"/>
      <c r="O18" s="84"/>
      <c r="P18" s="85"/>
      <c r="Q18" s="85"/>
      <c r="R18" s="85"/>
      <c r="S18" s="85"/>
      <c r="T18" s="85"/>
      <c r="U18" s="85"/>
      <c r="V18" s="85"/>
      <c r="W18" s="85"/>
      <c r="X18" s="85"/>
      <c r="AC18" s="99" t="str">
        <f t="shared" ca="1" si="1"/>
        <v/>
      </c>
      <c r="AD18" s="99" t="str">
        <f t="shared" ca="1" si="2"/>
        <v/>
      </c>
      <c r="AE18" s="99" t="str">
        <f t="shared" ca="1" si="3"/>
        <v/>
      </c>
      <c r="AF18" s="99" t="str">
        <f t="shared" ca="1" si="4"/>
        <v/>
      </c>
    </row>
    <row r="19" spans="2:32" ht="15.75" customHeight="1" x14ac:dyDescent="0.2">
      <c r="B19" s="91"/>
      <c r="C19" s="129"/>
      <c r="D19" s="129"/>
      <c r="E19" s="129"/>
      <c r="F19" s="124">
        <f t="shared" si="0"/>
        <v>0</v>
      </c>
      <c r="G19" s="125" t="str">
        <f ca="1">IFERROR(INDEX(INDIRECT("'" &amp; 'Warband Sheet'!E$4 &amp; " Equipment'!A$2:A$200"), MATCH(I19, INDIRECT("'" &amp; 'Warband Sheet'!E$4 &amp; " Equipment'!C$2:C$200"), 0)), "")</f>
        <v/>
      </c>
      <c r="H19" s="125" t="str">
        <f ca="1">IFERROR(INDEX(INDIRECT("'" &amp; 'Warband Sheet'!E$4 &amp; " Equipment'!B$2:B$200"), MATCH(I19, INDIRECT("'" &amp; 'Warband Sheet'!E$4 &amp; " Equipment'!C$2:C$200"), 0)), "")</f>
        <v/>
      </c>
      <c r="I19" s="119"/>
      <c r="J19" s="126" t="str">
        <f ca="1">IFERROR(INDEX(INDIRECT("'" &amp; 'Warband Sheet'!E$4 &amp; " Equipment'!D$2:D$200"), MATCH('Reserve Wargear'!I19, INDIRECT("'" &amp; 'Warband Sheet'!E$4 &amp; " Equipment'!C$2:C$200"), 0)), "")</f>
        <v/>
      </c>
      <c r="K19" s="127" t="str">
        <f ca="1">IFERROR(INDEX(INDIRECT("'" &amp; 'Warband Sheet'!E$4 &amp; " Equipment'!E$2:E$200"), MATCH('Reserve Wargear'!I19, INDIRECT("'" &amp; 'Warband Sheet'!E$4 &amp; " Equipment'!C$2:C$200"), 0)), "")</f>
        <v/>
      </c>
      <c r="L19" s="128" t="str">
        <f ca="1">IFERROR(INDEX(INDIRECT("'" &amp; 'Warband Sheet'!E$4 &amp; " Equipment'!F$2:F$200"), MATCH('Reserve Wargear'!I19, INDIRECT("'" &amp; 'Warband Sheet'!E$4 &amp; " Equipment'!C$2:C$200"), 0)), "")</f>
        <v/>
      </c>
      <c r="M19" s="128" t="str">
        <f ca="1">IFERROR(INDEX(INDIRECT("'" &amp; 'Warband Sheet'!E$4 &amp; " Equipment'!G$2:G$200"), MATCH('Reserve Wargear'!I19, INDIRECT("'" &amp; 'Warband Sheet'!E$4 &amp; " Equipment'!C$2:C$200"), 0)), "")</f>
        <v/>
      </c>
      <c r="N19" s="119"/>
      <c r="O19" s="84"/>
      <c r="P19" s="85"/>
      <c r="Q19" s="85"/>
      <c r="R19" s="85"/>
      <c r="S19" s="85"/>
      <c r="T19" s="85"/>
      <c r="U19" s="85"/>
      <c r="V19" s="85"/>
      <c r="W19" s="85"/>
      <c r="X19" s="85"/>
      <c r="AC19" s="99" t="str">
        <f t="shared" ca="1" si="1"/>
        <v/>
      </c>
      <c r="AD19" s="99" t="str">
        <f t="shared" ca="1" si="2"/>
        <v/>
      </c>
      <c r="AE19" s="99" t="str">
        <f t="shared" ca="1" si="3"/>
        <v/>
      </c>
      <c r="AF19" s="99" t="str">
        <f t="shared" ca="1" si="4"/>
        <v/>
      </c>
    </row>
    <row r="20" spans="2:32" ht="15.75" customHeight="1" x14ac:dyDescent="0.2">
      <c r="B20" s="91"/>
      <c r="C20" s="129"/>
      <c r="D20" s="129"/>
      <c r="E20" s="129"/>
      <c r="F20" s="124">
        <f t="shared" si="0"/>
        <v>0</v>
      </c>
      <c r="G20" s="125" t="str">
        <f ca="1">IFERROR(INDEX(INDIRECT("'" &amp; 'Warband Sheet'!E$4 &amp; " Equipment'!A$2:A$200"), MATCH(I20, INDIRECT("'" &amp; 'Warband Sheet'!E$4 &amp; " Equipment'!C$2:C$200"), 0)), "")</f>
        <v/>
      </c>
      <c r="H20" s="125" t="str">
        <f ca="1">IFERROR(INDEX(INDIRECT("'" &amp; 'Warband Sheet'!E$4 &amp; " Equipment'!B$2:B$200"), MATCH(I20, INDIRECT("'" &amp; 'Warband Sheet'!E$4 &amp; " Equipment'!C$2:C$200"), 0)), "")</f>
        <v/>
      </c>
      <c r="I20" s="119"/>
      <c r="J20" s="126" t="str">
        <f ca="1">IFERROR(INDEX(INDIRECT("'" &amp; 'Warband Sheet'!E$4 &amp; " Equipment'!D$2:D$200"), MATCH('Reserve Wargear'!I20, INDIRECT("'" &amp; 'Warband Sheet'!E$4 &amp; " Equipment'!C$2:C$200"), 0)), "")</f>
        <v/>
      </c>
      <c r="K20" s="127" t="str">
        <f ca="1">IFERROR(INDEX(INDIRECT("'" &amp; 'Warband Sheet'!E$4 &amp; " Equipment'!E$2:E$200"), MATCH('Reserve Wargear'!I20, INDIRECT("'" &amp; 'Warband Sheet'!E$4 &amp; " Equipment'!C$2:C$200"), 0)), "")</f>
        <v/>
      </c>
      <c r="L20" s="128" t="str">
        <f ca="1">IFERROR(INDEX(INDIRECT("'" &amp; 'Warband Sheet'!E$4 &amp; " Equipment'!F$2:F$200"), MATCH('Reserve Wargear'!I20, INDIRECT("'" &amp; 'Warband Sheet'!E$4 &amp; " Equipment'!C$2:C$200"), 0)), "")</f>
        <v/>
      </c>
      <c r="M20" s="128" t="str">
        <f ca="1">IFERROR(INDEX(INDIRECT("'" &amp; 'Warband Sheet'!E$4 &amp; " Equipment'!G$2:G$200"), MATCH('Reserve Wargear'!I20, INDIRECT("'" &amp; 'Warband Sheet'!E$4 &amp; " Equipment'!C$2:C$200"), 0)), "")</f>
        <v/>
      </c>
      <c r="N20" s="119"/>
      <c r="O20" s="84"/>
      <c r="P20" s="85"/>
      <c r="Q20" s="85"/>
      <c r="R20" s="85"/>
      <c r="S20" s="85"/>
      <c r="T20" s="85"/>
      <c r="U20" s="85"/>
      <c r="V20" s="85"/>
      <c r="W20" s="85"/>
      <c r="X20" s="85"/>
      <c r="AC20" s="99" t="str">
        <f t="shared" ca="1" si="1"/>
        <v/>
      </c>
      <c r="AD20" s="99" t="str">
        <f t="shared" ca="1" si="2"/>
        <v/>
      </c>
      <c r="AE20" s="99" t="str">
        <f t="shared" ca="1" si="3"/>
        <v/>
      </c>
      <c r="AF20" s="99" t="str">
        <f t="shared" ca="1" si="4"/>
        <v/>
      </c>
    </row>
    <row r="21" spans="2:32" ht="15.75" customHeight="1" x14ac:dyDescent="0.2">
      <c r="B21" s="91"/>
      <c r="C21" s="129"/>
      <c r="D21" s="129"/>
      <c r="E21" s="129"/>
      <c r="F21" s="124">
        <f t="shared" si="0"/>
        <v>0</v>
      </c>
      <c r="G21" s="125" t="str">
        <f ca="1">IFERROR(INDEX(INDIRECT("'" &amp; 'Warband Sheet'!E$4 &amp; " Equipment'!A$2:A$200"), MATCH(I21, INDIRECT("'" &amp; 'Warband Sheet'!E$4 &amp; " Equipment'!C$2:C$200"), 0)), "")</f>
        <v/>
      </c>
      <c r="H21" s="125" t="str">
        <f ca="1">IFERROR(INDEX(INDIRECT("'" &amp; 'Warband Sheet'!E$4 &amp; " Equipment'!B$2:B$200"), MATCH(I21, INDIRECT("'" &amp; 'Warband Sheet'!E$4 &amp; " Equipment'!C$2:C$200"), 0)), "")</f>
        <v/>
      </c>
      <c r="I21" s="119"/>
      <c r="J21" s="126" t="str">
        <f ca="1">IFERROR(INDEX(INDIRECT("'" &amp; 'Warband Sheet'!E$4 &amp; " Equipment'!D$2:D$200"), MATCH('Reserve Wargear'!I21, INDIRECT("'" &amp; 'Warband Sheet'!E$4 &amp; " Equipment'!C$2:C$200"), 0)), "")</f>
        <v/>
      </c>
      <c r="K21" s="127" t="str">
        <f ca="1">IFERROR(INDEX(INDIRECT("'" &amp; 'Warband Sheet'!E$4 &amp; " Equipment'!E$2:E$200"), MATCH('Reserve Wargear'!I21, INDIRECT("'" &amp; 'Warband Sheet'!E$4 &amp; " Equipment'!C$2:C$200"), 0)), "")</f>
        <v/>
      </c>
      <c r="L21" s="128" t="str">
        <f ca="1">IFERROR(INDEX(INDIRECT("'" &amp; 'Warband Sheet'!E$4 &amp; " Equipment'!F$2:F$200"), MATCH('Reserve Wargear'!I21, INDIRECT("'" &amp; 'Warband Sheet'!E$4 &amp; " Equipment'!C$2:C$200"), 0)), "")</f>
        <v/>
      </c>
      <c r="M21" s="128" t="str">
        <f ca="1">IFERROR(INDEX(INDIRECT("'" &amp; 'Warband Sheet'!E$4 &amp; " Equipment'!G$2:G$200"), MATCH('Reserve Wargear'!I21, INDIRECT("'" &amp; 'Warband Sheet'!E$4 &amp; " Equipment'!C$2:C$200"), 0)), "")</f>
        <v/>
      </c>
      <c r="N21" s="119"/>
      <c r="O21" s="84"/>
      <c r="P21" s="85"/>
      <c r="Q21" s="85"/>
      <c r="R21" s="85"/>
      <c r="S21" s="85"/>
      <c r="T21" s="85"/>
      <c r="U21" s="85"/>
      <c r="V21" s="85"/>
      <c r="W21" s="85"/>
      <c r="X21" s="85"/>
      <c r="AC21" s="99" t="str">
        <f t="shared" ca="1" si="1"/>
        <v/>
      </c>
      <c r="AD21" s="99" t="str">
        <f t="shared" ca="1" si="2"/>
        <v/>
      </c>
      <c r="AE21" s="99" t="str">
        <f t="shared" ca="1" si="3"/>
        <v/>
      </c>
      <c r="AF21" s="99" t="str">
        <f t="shared" ca="1" si="4"/>
        <v/>
      </c>
    </row>
    <row r="22" spans="2:32" ht="15.75" customHeight="1" x14ac:dyDescent="0.2">
      <c r="B22" s="91"/>
      <c r="C22" s="129"/>
      <c r="D22" s="129"/>
      <c r="E22" s="129"/>
      <c r="F22" s="124">
        <f t="shared" si="0"/>
        <v>0</v>
      </c>
      <c r="G22" s="125" t="str">
        <f ca="1">IFERROR(INDEX(INDIRECT("'" &amp; 'Warband Sheet'!E$4 &amp; " Equipment'!A$2:A$200"), MATCH(I22, INDIRECT("'" &amp; 'Warband Sheet'!E$4 &amp; " Equipment'!C$2:C$200"), 0)), "")</f>
        <v/>
      </c>
      <c r="H22" s="125" t="str">
        <f ca="1">IFERROR(INDEX(INDIRECT("'" &amp; 'Warband Sheet'!E$4 &amp; " Equipment'!B$2:B$200"), MATCH(I22, INDIRECT("'" &amp; 'Warband Sheet'!E$4 &amp; " Equipment'!C$2:C$200"), 0)), "")</f>
        <v/>
      </c>
      <c r="I22" s="119"/>
      <c r="J22" s="126" t="str">
        <f ca="1">IFERROR(INDEX(INDIRECT("'" &amp; 'Warband Sheet'!E$4 &amp; " Equipment'!D$2:D$200"), MATCH('Reserve Wargear'!I22, INDIRECT("'" &amp; 'Warband Sheet'!E$4 &amp; " Equipment'!C$2:C$200"), 0)), "")</f>
        <v/>
      </c>
      <c r="K22" s="127" t="str">
        <f ca="1">IFERROR(INDEX(INDIRECT("'" &amp; 'Warband Sheet'!E$4 &amp; " Equipment'!E$2:E$200"), MATCH('Reserve Wargear'!I22, INDIRECT("'" &amp; 'Warband Sheet'!E$4 &amp; " Equipment'!C$2:C$200"), 0)), "")</f>
        <v/>
      </c>
      <c r="L22" s="128" t="str">
        <f ca="1">IFERROR(INDEX(INDIRECT("'" &amp; 'Warband Sheet'!E$4 &amp; " Equipment'!F$2:F$200"), MATCH('Reserve Wargear'!I22, INDIRECT("'" &amp; 'Warband Sheet'!E$4 &amp; " Equipment'!C$2:C$200"), 0)), "")</f>
        <v/>
      </c>
      <c r="M22" s="128" t="str">
        <f ca="1">IFERROR(INDEX(INDIRECT("'" &amp; 'Warband Sheet'!E$4 &amp; " Equipment'!G$2:G$200"), MATCH('Reserve Wargear'!I22, INDIRECT("'" &amp; 'Warband Sheet'!E$4 &amp; " Equipment'!C$2:C$200"), 0)), "")</f>
        <v/>
      </c>
      <c r="N22" s="119"/>
      <c r="O22" s="84"/>
      <c r="P22" s="85"/>
      <c r="Q22" s="85"/>
      <c r="R22" s="85"/>
      <c r="S22" s="85"/>
      <c r="T22" s="85"/>
      <c r="U22" s="85"/>
      <c r="V22" s="85"/>
      <c r="W22" s="85"/>
      <c r="X22" s="85"/>
      <c r="AC22" s="99" t="str">
        <f t="shared" ca="1" si="1"/>
        <v/>
      </c>
      <c r="AD22" s="99" t="str">
        <f t="shared" ca="1" si="2"/>
        <v/>
      </c>
      <c r="AE22" s="99" t="str">
        <f t="shared" ca="1" si="3"/>
        <v/>
      </c>
      <c r="AF22" s="99" t="str">
        <f t="shared" ca="1" si="4"/>
        <v/>
      </c>
    </row>
    <row r="23" spans="2:32" ht="15.75" customHeight="1" x14ac:dyDescent="0.2">
      <c r="B23" s="91"/>
      <c r="C23" s="129"/>
      <c r="D23" s="129"/>
      <c r="E23" s="129"/>
      <c r="F23" s="124">
        <f t="shared" si="0"/>
        <v>0</v>
      </c>
      <c r="G23" s="125" t="str">
        <f ca="1">IFERROR(INDEX(INDIRECT("'" &amp; 'Warband Sheet'!E$4 &amp; " Equipment'!A$2:A$200"), MATCH(I23, INDIRECT("'" &amp; 'Warband Sheet'!E$4 &amp; " Equipment'!C$2:C$200"), 0)), "")</f>
        <v/>
      </c>
      <c r="H23" s="125" t="str">
        <f ca="1">IFERROR(INDEX(INDIRECT("'" &amp; 'Warband Sheet'!E$4 &amp; " Equipment'!B$2:B$200"), MATCH(I23, INDIRECT("'" &amp; 'Warband Sheet'!E$4 &amp; " Equipment'!C$2:C$200"), 0)), "")</f>
        <v/>
      </c>
      <c r="I23" s="119"/>
      <c r="J23" s="126" t="str">
        <f ca="1">IFERROR(INDEX(INDIRECT("'" &amp; 'Warband Sheet'!E$4 &amp; " Equipment'!D$2:D$200"), MATCH('Reserve Wargear'!I23, INDIRECT("'" &amp; 'Warband Sheet'!E$4 &amp; " Equipment'!C$2:C$200"), 0)), "")</f>
        <v/>
      </c>
      <c r="K23" s="127" t="str">
        <f ca="1">IFERROR(INDEX(INDIRECT("'" &amp; 'Warband Sheet'!E$4 &amp; " Equipment'!E$2:E$200"), MATCH('Reserve Wargear'!I23, INDIRECT("'" &amp; 'Warband Sheet'!E$4 &amp; " Equipment'!C$2:C$200"), 0)), "")</f>
        <v/>
      </c>
      <c r="L23" s="128" t="str">
        <f ca="1">IFERROR(INDEX(INDIRECT("'" &amp; 'Warband Sheet'!E$4 &amp; " Equipment'!F$2:F$200"), MATCH('Reserve Wargear'!I23, INDIRECT("'" &amp; 'Warband Sheet'!E$4 &amp; " Equipment'!C$2:C$200"), 0)), "")</f>
        <v/>
      </c>
      <c r="M23" s="128" t="str">
        <f ca="1">IFERROR(INDEX(INDIRECT("'" &amp; 'Warband Sheet'!E$4 &amp; " Equipment'!G$2:G$200"), MATCH('Reserve Wargear'!I23, INDIRECT("'" &amp; 'Warband Sheet'!E$4 &amp; " Equipment'!C$2:C$200"), 0)), "")</f>
        <v/>
      </c>
      <c r="N23" s="119"/>
      <c r="O23" s="84"/>
      <c r="P23" s="85"/>
      <c r="Q23" s="85"/>
      <c r="R23" s="85"/>
      <c r="S23" s="85"/>
      <c r="T23" s="85"/>
      <c r="U23" s="85"/>
      <c r="V23" s="85"/>
      <c r="W23" s="85"/>
      <c r="X23" s="85"/>
      <c r="AC23" s="99" t="str">
        <f t="shared" ca="1" si="1"/>
        <v/>
      </c>
      <c r="AD23" s="99" t="str">
        <f t="shared" ca="1" si="2"/>
        <v/>
      </c>
      <c r="AE23" s="99" t="str">
        <f t="shared" ca="1" si="3"/>
        <v/>
      </c>
      <c r="AF23" s="99" t="str">
        <f t="shared" ca="1" si="4"/>
        <v/>
      </c>
    </row>
    <row r="24" spans="2:32" ht="15.75" customHeight="1" x14ac:dyDescent="0.2">
      <c r="B24" s="91"/>
      <c r="C24" s="129"/>
      <c r="D24" s="129"/>
      <c r="E24" s="129"/>
      <c r="F24" s="124">
        <f t="shared" si="0"/>
        <v>0</v>
      </c>
      <c r="G24" s="125" t="str">
        <f ca="1">IFERROR(INDEX(INDIRECT("'" &amp; 'Warband Sheet'!E$4 &amp; " Equipment'!A$2:A$200"), MATCH(I24, INDIRECT("'" &amp; 'Warband Sheet'!E$4 &amp; " Equipment'!C$2:C$200"), 0)), "")</f>
        <v/>
      </c>
      <c r="H24" s="125" t="str">
        <f ca="1">IFERROR(INDEX(INDIRECT("'" &amp; 'Warband Sheet'!E$4 &amp; " Equipment'!B$2:B$200"), MATCH(I24, INDIRECT("'" &amp; 'Warband Sheet'!E$4 &amp; " Equipment'!C$2:C$200"), 0)), "")</f>
        <v/>
      </c>
      <c r="I24" s="119"/>
      <c r="J24" s="126" t="str">
        <f ca="1">IFERROR(INDEX(INDIRECT("'" &amp; 'Warband Sheet'!E$4 &amp; " Equipment'!D$2:D$200"), MATCH('Reserve Wargear'!I24, INDIRECT("'" &amp; 'Warband Sheet'!E$4 &amp; " Equipment'!C$2:C$200"), 0)), "")</f>
        <v/>
      </c>
      <c r="K24" s="127" t="str">
        <f ca="1">IFERROR(INDEX(INDIRECT("'" &amp; 'Warband Sheet'!E$4 &amp; " Equipment'!E$2:E$200"), MATCH('Reserve Wargear'!I24, INDIRECT("'" &amp; 'Warband Sheet'!E$4 &amp; " Equipment'!C$2:C$200"), 0)), "")</f>
        <v/>
      </c>
      <c r="L24" s="128" t="str">
        <f ca="1">IFERROR(INDEX(INDIRECT("'" &amp; 'Warband Sheet'!E$4 &amp; " Equipment'!F$2:F$200"), MATCH('Reserve Wargear'!I24, INDIRECT("'" &amp; 'Warband Sheet'!E$4 &amp; " Equipment'!C$2:C$200"), 0)), "")</f>
        <v/>
      </c>
      <c r="M24" s="128" t="str">
        <f ca="1">IFERROR(INDEX(INDIRECT("'" &amp; 'Warband Sheet'!E$4 &amp; " Equipment'!G$2:G$200"), MATCH('Reserve Wargear'!I24, INDIRECT("'" &amp; 'Warband Sheet'!E$4 &amp; " Equipment'!C$2:C$200"), 0)), "")</f>
        <v/>
      </c>
      <c r="N24" s="119"/>
      <c r="O24" s="84"/>
      <c r="P24" s="85"/>
      <c r="Q24" s="85"/>
      <c r="R24" s="85"/>
      <c r="S24" s="85"/>
      <c r="T24" s="85"/>
      <c r="U24" s="85"/>
      <c r="V24" s="85"/>
      <c r="W24" s="85"/>
      <c r="X24" s="85"/>
      <c r="AC24" s="99" t="str">
        <f t="shared" ca="1" si="1"/>
        <v/>
      </c>
      <c r="AD24" s="99" t="str">
        <f t="shared" ca="1" si="2"/>
        <v/>
      </c>
      <c r="AE24" s="99" t="str">
        <f t="shared" ca="1" si="3"/>
        <v/>
      </c>
      <c r="AF24" s="99" t="str">
        <f t="shared" ca="1" si="4"/>
        <v/>
      </c>
    </row>
    <row r="25" spans="2:32" ht="15.75" customHeight="1" x14ac:dyDescent="0.2">
      <c r="B25" s="91"/>
      <c r="C25" s="129"/>
      <c r="D25" s="129"/>
      <c r="E25" s="129"/>
      <c r="F25" s="124">
        <f t="shared" si="0"/>
        <v>0</v>
      </c>
      <c r="G25" s="125" t="str">
        <f ca="1">IFERROR(INDEX(INDIRECT("'" &amp; 'Warband Sheet'!E$4 &amp; " Equipment'!A$2:A$200"), MATCH(I25, INDIRECT("'" &amp; 'Warband Sheet'!E$4 &amp; " Equipment'!C$2:C$200"), 0)), "")</f>
        <v/>
      </c>
      <c r="H25" s="125" t="str">
        <f ca="1">IFERROR(INDEX(INDIRECT("'" &amp; 'Warband Sheet'!E$4 &amp; " Equipment'!B$2:B$200"), MATCH(I25, INDIRECT("'" &amp; 'Warband Sheet'!E$4 &amp; " Equipment'!C$2:C$200"), 0)), "")</f>
        <v/>
      </c>
      <c r="I25" s="119"/>
      <c r="J25" s="126" t="str">
        <f ca="1">IFERROR(INDEX(INDIRECT("'" &amp; 'Warband Sheet'!E$4 &amp; " Equipment'!D$2:D$200"), MATCH('Reserve Wargear'!I25, INDIRECT("'" &amp; 'Warband Sheet'!E$4 &amp; " Equipment'!C$2:C$200"), 0)), "")</f>
        <v/>
      </c>
      <c r="K25" s="127" t="str">
        <f ca="1">IFERROR(INDEX(INDIRECT("'" &amp; 'Warband Sheet'!E$4 &amp; " Equipment'!E$2:E$200"), MATCH('Reserve Wargear'!I25, INDIRECT("'" &amp; 'Warband Sheet'!E$4 &amp; " Equipment'!C$2:C$200"), 0)), "")</f>
        <v/>
      </c>
      <c r="L25" s="128" t="str">
        <f ca="1">IFERROR(INDEX(INDIRECT("'" &amp; 'Warband Sheet'!E$4 &amp; " Equipment'!F$2:F$200"), MATCH('Reserve Wargear'!I25, INDIRECT("'" &amp; 'Warband Sheet'!E$4 &amp; " Equipment'!C$2:C$200"), 0)), "")</f>
        <v/>
      </c>
      <c r="M25" s="128" t="str">
        <f ca="1">IFERROR(INDEX(INDIRECT("'" &amp; 'Warband Sheet'!E$4 &amp; " Equipment'!G$2:G$200"), MATCH('Reserve Wargear'!I25, INDIRECT("'" &amp; 'Warband Sheet'!E$4 &amp; " Equipment'!C$2:C$200"), 0)), "")</f>
        <v/>
      </c>
      <c r="N25" s="119"/>
      <c r="O25" s="84"/>
      <c r="P25" s="85"/>
      <c r="Q25" s="85"/>
      <c r="R25" s="85"/>
      <c r="S25" s="85"/>
      <c r="T25" s="85"/>
      <c r="U25" s="85"/>
      <c r="V25" s="85"/>
      <c r="W25" s="85"/>
      <c r="X25" s="85"/>
      <c r="AC25" s="99" t="str">
        <f t="shared" ca="1" si="1"/>
        <v/>
      </c>
      <c r="AD25" s="99" t="str">
        <f t="shared" ca="1" si="2"/>
        <v/>
      </c>
      <c r="AE25" s="99" t="str">
        <f t="shared" ca="1" si="3"/>
        <v/>
      </c>
      <c r="AF25" s="99" t="str">
        <f t="shared" ca="1" si="4"/>
        <v/>
      </c>
    </row>
    <row r="26" spans="2:32" ht="15.75" customHeight="1" x14ac:dyDescent="0.2">
      <c r="B26" s="91"/>
      <c r="C26" s="129"/>
      <c r="D26" s="129"/>
      <c r="E26" s="129"/>
      <c r="F26" s="124">
        <f t="shared" si="0"/>
        <v>0</v>
      </c>
      <c r="G26" s="125" t="str">
        <f ca="1">IFERROR(INDEX(INDIRECT("'" &amp; 'Warband Sheet'!E$4 &amp; " Equipment'!A$2:A$200"), MATCH(I26, INDIRECT("'" &amp; 'Warband Sheet'!E$4 &amp; " Equipment'!C$2:C$200"), 0)), "")</f>
        <v/>
      </c>
      <c r="H26" s="125" t="str">
        <f ca="1">IFERROR(INDEX(INDIRECT("'" &amp; 'Warband Sheet'!E$4 &amp; " Equipment'!B$2:B$200"), MATCH(I26, INDIRECT("'" &amp; 'Warband Sheet'!E$4 &amp; " Equipment'!C$2:C$200"), 0)), "")</f>
        <v/>
      </c>
      <c r="I26" s="119"/>
      <c r="J26" s="126" t="str">
        <f ca="1">IFERROR(INDEX(INDIRECT("'" &amp; 'Warband Sheet'!E$4 &amp; " Equipment'!D$2:D$200"), MATCH('Reserve Wargear'!I26, INDIRECT("'" &amp; 'Warband Sheet'!E$4 &amp; " Equipment'!C$2:C$200"), 0)), "")</f>
        <v/>
      </c>
      <c r="K26" s="127" t="str">
        <f ca="1">IFERROR(INDEX(INDIRECT("'" &amp; 'Warband Sheet'!E$4 &amp; " Equipment'!E$2:E$200"), MATCH('Reserve Wargear'!I26, INDIRECT("'" &amp; 'Warband Sheet'!E$4 &amp; " Equipment'!C$2:C$200"), 0)), "")</f>
        <v/>
      </c>
      <c r="L26" s="128" t="str">
        <f ca="1">IFERROR(INDEX(INDIRECT("'" &amp; 'Warband Sheet'!E$4 &amp; " Equipment'!F$2:F$200"), MATCH('Reserve Wargear'!I26, INDIRECT("'" &amp; 'Warband Sheet'!E$4 &amp; " Equipment'!C$2:C$200"), 0)), "")</f>
        <v/>
      </c>
      <c r="M26" s="128" t="str">
        <f ca="1">IFERROR(INDEX(INDIRECT("'" &amp; 'Warband Sheet'!E$4 &amp; " Equipment'!G$2:G$200"), MATCH('Reserve Wargear'!I26, INDIRECT("'" &amp; 'Warband Sheet'!E$4 &amp; " Equipment'!C$2:C$200"), 0)), "")</f>
        <v/>
      </c>
      <c r="N26" s="119"/>
      <c r="O26" s="85"/>
      <c r="P26" s="85"/>
      <c r="Q26" s="85"/>
      <c r="R26" s="85"/>
      <c r="S26" s="85"/>
      <c r="T26" s="85"/>
      <c r="U26" s="85"/>
      <c r="V26" s="85"/>
      <c r="W26" s="85"/>
      <c r="X26" s="85"/>
      <c r="AC26" s="99" t="str">
        <f t="shared" ca="1" si="1"/>
        <v/>
      </c>
      <c r="AD26" s="99" t="str">
        <f t="shared" ca="1" si="2"/>
        <v/>
      </c>
      <c r="AE26" s="99" t="str">
        <f t="shared" ca="1" si="3"/>
        <v/>
      </c>
      <c r="AF26" s="99" t="str">
        <f t="shared" ca="1" si="4"/>
        <v/>
      </c>
    </row>
    <row r="27" spans="2:32" ht="15.75" customHeight="1" x14ac:dyDescent="0.2">
      <c r="B27" s="91"/>
      <c r="C27" s="129"/>
      <c r="D27" s="129"/>
      <c r="E27" s="129"/>
      <c r="F27" s="124">
        <f t="shared" si="0"/>
        <v>0</v>
      </c>
      <c r="G27" s="125" t="str">
        <f ca="1">IFERROR(INDEX(INDIRECT("'" &amp; 'Warband Sheet'!E$4 &amp; " Equipment'!A$2:A$200"), MATCH(I27, INDIRECT("'" &amp; 'Warband Sheet'!E$4 &amp; " Equipment'!C$2:C$200"), 0)), "")</f>
        <v/>
      </c>
      <c r="H27" s="125" t="str">
        <f ca="1">IFERROR(INDEX(INDIRECT("'" &amp; 'Warband Sheet'!E$4 &amp; " Equipment'!B$2:B$200"), MATCH(I27, INDIRECT("'" &amp; 'Warband Sheet'!E$4 &amp; " Equipment'!C$2:C$200"), 0)), "")</f>
        <v/>
      </c>
      <c r="I27" s="119"/>
      <c r="J27" s="126" t="str">
        <f ca="1">IFERROR(INDEX(INDIRECT("'" &amp; 'Warband Sheet'!E$4 &amp; " Equipment'!D$2:D$200"), MATCH('Reserve Wargear'!I27, INDIRECT("'" &amp; 'Warband Sheet'!E$4 &amp; " Equipment'!C$2:C$200"), 0)), "")</f>
        <v/>
      </c>
      <c r="K27" s="127" t="str">
        <f ca="1">IFERROR(INDEX(INDIRECT("'" &amp; 'Warband Sheet'!E$4 &amp; " Equipment'!E$2:E$200"), MATCH('Reserve Wargear'!I27, INDIRECT("'" &amp; 'Warband Sheet'!E$4 &amp; " Equipment'!C$2:C$200"), 0)), "")</f>
        <v/>
      </c>
      <c r="L27" s="128" t="str">
        <f ca="1">IFERROR(INDEX(INDIRECT("'" &amp; 'Warband Sheet'!E$4 &amp; " Equipment'!F$2:F$200"), MATCH('Reserve Wargear'!I27, INDIRECT("'" &amp; 'Warband Sheet'!E$4 &amp; " Equipment'!C$2:C$200"), 0)), "")</f>
        <v/>
      </c>
      <c r="M27" s="128" t="str">
        <f ca="1">IFERROR(INDEX(INDIRECT("'" &amp; 'Warband Sheet'!E$4 &amp; " Equipment'!G$2:G$200"), MATCH('Reserve Wargear'!I27, INDIRECT("'" &amp; 'Warband Sheet'!E$4 &amp; " Equipment'!C$2:C$200"), 0)), "")</f>
        <v/>
      </c>
      <c r="N27" s="119"/>
      <c r="O27" s="84"/>
      <c r="P27" s="85"/>
      <c r="Q27" s="85"/>
      <c r="R27" s="85"/>
      <c r="S27" s="85"/>
      <c r="T27" s="85"/>
      <c r="U27" s="85"/>
      <c r="V27" s="85"/>
      <c r="W27" s="85"/>
      <c r="X27" s="85"/>
      <c r="AC27" s="99" t="str">
        <f t="shared" ca="1" si="1"/>
        <v/>
      </c>
      <c r="AD27" s="99" t="str">
        <f t="shared" ca="1" si="2"/>
        <v/>
      </c>
      <c r="AE27" s="99" t="str">
        <f t="shared" ca="1" si="3"/>
        <v/>
      </c>
      <c r="AF27" s="99" t="str">
        <f t="shared" ca="1" si="4"/>
        <v/>
      </c>
    </row>
    <row r="28" spans="2:32" ht="15.75" customHeight="1" x14ac:dyDescent="0.2">
      <c r="B28" s="91"/>
      <c r="C28" s="129"/>
      <c r="D28" s="129"/>
      <c r="E28" s="129"/>
      <c r="F28" s="124">
        <f t="shared" si="0"/>
        <v>0</v>
      </c>
      <c r="G28" s="125" t="str">
        <f ca="1">IFERROR(INDEX(INDIRECT("'" &amp; 'Warband Sheet'!E$4 &amp; " Equipment'!A$2:A$200"), MATCH(I28, INDIRECT("'" &amp; 'Warband Sheet'!E$4 &amp; " Equipment'!C$2:C$200"), 0)), "")</f>
        <v/>
      </c>
      <c r="H28" s="125" t="str">
        <f ca="1">IFERROR(INDEX(INDIRECT("'" &amp; 'Warband Sheet'!E$4 &amp; " Equipment'!B$2:B$200"), MATCH(I28, INDIRECT("'" &amp; 'Warband Sheet'!E$4 &amp; " Equipment'!C$2:C$200"), 0)), "")</f>
        <v/>
      </c>
      <c r="I28" s="119"/>
      <c r="J28" s="126" t="str">
        <f ca="1">IFERROR(INDEX(INDIRECT("'" &amp; 'Warband Sheet'!E$4 &amp; " Equipment'!D$2:D$200"), MATCH('Reserve Wargear'!I28, INDIRECT("'" &amp; 'Warband Sheet'!E$4 &amp; " Equipment'!C$2:C$200"), 0)), "")</f>
        <v/>
      </c>
      <c r="K28" s="127" t="str">
        <f ca="1">IFERROR(INDEX(INDIRECT("'" &amp; 'Warband Sheet'!E$4 &amp; " Equipment'!E$2:E$200"), MATCH('Reserve Wargear'!I28, INDIRECT("'" &amp; 'Warband Sheet'!E$4 &amp; " Equipment'!C$2:C$200"), 0)), "")</f>
        <v/>
      </c>
      <c r="L28" s="128" t="str">
        <f ca="1">IFERROR(INDEX(INDIRECT("'" &amp; 'Warband Sheet'!E$4 &amp; " Equipment'!F$2:F$200"), MATCH('Reserve Wargear'!I28, INDIRECT("'" &amp; 'Warband Sheet'!E$4 &amp; " Equipment'!C$2:C$200"), 0)), "")</f>
        <v/>
      </c>
      <c r="M28" s="128" t="str">
        <f ca="1">IFERROR(INDEX(INDIRECT("'" &amp; 'Warband Sheet'!E$4 &amp; " Equipment'!G$2:G$200"), MATCH('Reserve Wargear'!I28, INDIRECT("'" &amp; 'Warband Sheet'!E$4 &amp; " Equipment'!C$2:C$200"), 0)), "")</f>
        <v/>
      </c>
      <c r="N28" s="119"/>
      <c r="O28" s="84"/>
      <c r="P28" s="85"/>
      <c r="Q28" s="85"/>
      <c r="R28" s="85"/>
      <c r="S28" s="85"/>
      <c r="T28" s="85"/>
      <c r="U28" s="85"/>
      <c r="V28" s="85"/>
      <c r="W28" s="85"/>
      <c r="X28" s="85"/>
      <c r="AC28" s="99" t="str">
        <f t="shared" ca="1" si="1"/>
        <v/>
      </c>
      <c r="AD28" s="99" t="str">
        <f t="shared" ca="1" si="2"/>
        <v/>
      </c>
      <c r="AE28" s="99" t="str">
        <f t="shared" ca="1" si="3"/>
        <v/>
      </c>
      <c r="AF28" s="99" t="str">
        <f t="shared" ca="1" si="4"/>
        <v/>
      </c>
    </row>
    <row r="29" spans="2:32" ht="15.75" customHeight="1" x14ac:dyDescent="0.2">
      <c r="B29" s="91"/>
      <c r="C29" s="129"/>
      <c r="D29" s="129"/>
      <c r="E29" s="129"/>
      <c r="F29" s="124">
        <f t="shared" si="0"/>
        <v>0</v>
      </c>
      <c r="G29" s="125" t="str">
        <f ca="1">IFERROR(INDEX(INDIRECT("'" &amp; 'Warband Sheet'!E$4 &amp; " Equipment'!A$2:A$200"), MATCH(I29, INDIRECT("'" &amp; 'Warband Sheet'!E$4 &amp; " Equipment'!C$2:C$200"), 0)), "")</f>
        <v/>
      </c>
      <c r="H29" s="125" t="str">
        <f ca="1">IFERROR(INDEX(INDIRECT("'" &amp; 'Warband Sheet'!E$4 &amp; " Equipment'!B$2:B$200"), MATCH(I29, INDIRECT("'" &amp; 'Warband Sheet'!E$4 &amp; " Equipment'!C$2:C$200"), 0)), "")</f>
        <v/>
      </c>
      <c r="I29" s="119"/>
      <c r="J29" s="126" t="str">
        <f ca="1">IFERROR(INDEX(INDIRECT("'" &amp; 'Warband Sheet'!E$4 &amp; " Equipment'!D$2:D$200"), MATCH('Reserve Wargear'!I29, INDIRECT("'" &amp; 'Warband Sheet'!E$4 &amp; " Equipment'!C$2:C$200"), 0)), "")</f>
        <v/>
      </c>
      <c r="K29" s="127" t="str">
        <f ca="1">IFERROR(INDEX(INDIRECT("'" &amp; 'Warband Sheet'!E$4 &amp; " Equipment'!E$2:E$200"), MATCH('Reserve Wargear'!I29, INDIRECT("'" &amp; 'Warband Sheet'!E$4 &amp; " Equipment'!C$2:C$200"), 0)), "")</f>
        <v/>
      </c>
      <c r="L29" s="128" t="str">
        <f ca="1">IFERROR(INDEX(INDIRECT("'" &amp; 'Warband Sheet'!E$4 &amp; " Equipment'!F$2:F$200"), MATCH('Reserve Wargear'!I29, INDIRECT("'" &amp; 'Warband Sheet'!E$4 &amp; " Equipment'!C$2:C$200"), 0)), "")</f>
        <v/>
      </c>
      <c r="M29" s="128" t="str">
        <f ca="1">IFERROR(INDEX(INDIRECT("'" &amp; 'Warband Sheet'!E$4 &amp; " Equipment'!G$2:G$200"), MATCH('Reserve Wargear'!I29, INDIRECT("'" &amp; 'Warband Sheet'!E$4 &amp; " Equipment'!C$2:C$200"), 0)), "")</f>
        <v/>
      </c>
      <c r="N29" s="119"/>
      <c r="O29" s="84"/>
      <c r="P29" s="85"/>
      <c r="Q29" s="85"/>
      <c r="R29" s="85"/>
      <c r="S29" s="85"/>
      <c r="T29" s="85"/>
      <c r="U29" s="85"/>
      <c r="V29" s="85"/>
      <c r="W29" s="85"/>
      <c r="X29" s="85"/>
      <c r="AC29" s="99" t="str">
        <f t="shared" ca="1" si="1"/>
        <v/>
      </c>
      <c r="AD29" s="99" t="str">
        <f t="shared" ca="1" si="2"/>
        <v/>
      </c>
      <c r="AE29" s="99" t="str">
        <f t="shared" ca="1" si="3"/>
        <v/>
      </c>
      <c r="AF29" s="99" t="str">
        <f t="shared" ca="1" si="4"/>
        <v/>
      </c>
    </row>
    <row r="30" spans="2:32" ht="15.75" customHeight="1" x14ac:dyDescent="0.2">
      <c r="B30" s="91"/>
      <c r="C30" s="129"/>
      <c r="D30" s="129"/>
      <c r="E30" s="129"/>
      <c r="F30" s="124">
        <f t="shared" si="0"/>
        <v>0</v>
      </c>
      <c r="G30" s="125" t="str">
        <f ca="1">IFERROR(INDEX(INDIRECT("'" &amp; 'Warband Sheet'!E$4 &amp; " Equipment'!A$2:A$200"), MATCH(I30, INDIRECT("'" &amp; 'Warband Sheet'!E$4 &amp; " Equipment'!C$2:C$200"), 0)), "")</f>
        <v/>
      </c>
      <c r="H30" s="125" t="str">
        <f ca="1">IFERROR(INDEX(INDIRECT("'" &amp; 'Warband Sheet'!E$4 &amp; " Equipment'!B$2:B$200"), MATCH(I30, INDIRECT("'" &amp; 'Warband Sheet'!E$4 &amp; " Equipment'!C$2:C$200"), 0)), "")</f>
        <v/>
      </c>
      <c r="I30" s="119"/>
      <c r="J30" s="126" t="str">
        <f ca="1">IFERROR(INDEX(INDIRECT("'" &amp; 'Warband Sheet'!E$4 &amp; " Equipment'!D$2:D$200"), MATCH('Reserve Wargear'!I30, INDIRECT("'" &amp; 'Warband Sheet'!E$4 &amp; " Equipment'!C$2:C$200"), 0)), "")</f>
        <v/>
      </c>
      <c r="K30" s="127" t="str">
        <f ca="1">IFERROR(INDEX(INDIRECT("'" &amp; 'Warband Sheet'!E$4 &amp; " Equipment'!E$2:E$200"), MATCH('Reserve Wargear'!I30, INDIRECT("'" &amp; 'Warband Sheet'!E$4 &amp; " Equipment'!C$2:C$200"), 0)), "")</f>
        <v/>
      </c>
      <c r="L30" s="128" t="str">
        <f ca="1">IFERROR(INDEX(INDIRECT("'" &amp; 'Warband Sheet'!E$4 &amp; " Equipment'!F$2:F$200"), MATCH('Reserve Wargear'!I30, INDIRECT("'" &amp; 'Warband Sheet'!E$4 &amp; " Equipment'!C$2:C$200"), 0)), "")</f>
        <v/>
      </c>
      <c r="M30" s="128" t="str">
        <f ca="1">IFERROR(INDEX(INDIRECT("'" &amp; 'Warband Sheet'!E$4 &amp; " Equipment'!G$2:G$200"), MATCH('Reserve Wargear'!I30, INDIRECT("'" &amp; 'Warband Sheet'!E$4 &amp; " Equipment'!C$2:C$200"), 0)), "")</f>
        <v/>
      </c>
      <c r="N30" s="119"/>
      <c r="O30" s="84"/>
      <c r="P30" s="85"/>
      <c r="Q30" s="85"/>
      <c r="R30" s="85"/>
      <c r="S30" s="85"/>
      <c r="T30" s="85"/>
      <c r="U30" s="85"/>
      <c r="V30" s="85"/>
      <c r="W30" s="85"/>
      <c r="X30" s="85"/>
      <c r="AC30" s="99" t="str">
        <f t="shared" ca="1" si="1"/>
        <v/>
      </c>
      <c r="AD30" s="99" t="str">
        <f t="shared" ca="1" si="2"/>
        <v/>
      </c>
      <c r="AE30" s="99" t="str">
        <f t="shared" ca="1" si="3"/>
        <v/>
      </c>
      <c r="AF30" s="99" t="str">
        <f t="shared" ca="1" si="4"/>
        <v/>
      </c>
    </row>
    <row r="31" spans="2:32" ht="15.75" customHeight="1" x14ac:dyDescent="0.2">
      <c r="B31" s="91"/>
      <c r="C31" s="129"/>
      <c r="D31" s="129"/>
      <c r="E31" s="129"/>
      <c r="F31" s="124">
        <f t="shared" si="0"/>
        <v>0</v>
      </c>
      <c r="G31" s="125" t="str">
        <f ca="1">IFERROR(INDEX(INDIRECT("'" &amp; 'Warband Sheet'!E$4 &amp; " Equipment'!A$2:A$200"), MATCH(I31, INDIRECT("'" &amp; 'Warband Sheet'!E$4 &amp; " Equipment'!C$2:C$200"), 0)), "")</f>
        <v/>
      </c>
      <c r="H31" s="125" t="str">
        <f ca="1">IFERROR(INDEX(INDIRECT("'" &amp; 'Warband Sheet'!E$4 &amp; " Equipment'!B$2:B$200"), MATCH(I31, INDIRECT("'" &amp; 'Warband Sheet'!E$4 &amp; " Equipment'!C$2:C$200"), 0)), "")</f>
        <v/>
      </c>
      <c r="I31" s="119"/>
      <c r="J31" s="126" t="str">
        <f ca="1">IFERROR(INDEX(INDIRECT("'" &amp; 'Warband Sheet'!E$4 &amp; " Equipment'!D$2:D$200"), MATCH('Reserve Wargear'!I31, INDIRECT("'" &amp; 'Warband Sheet'!E$4 &amp; " Equipment'!C$2:C$200"), 0)), "")</f>
        <v/>
      </c>
      <c r="K31" s="127" t="str">
        <f ca="1">IFERROR(INDEX(INDIRECT("'" &amp; 'Warband Sheet'!E$4 &amp; " Equipment'!E$2:E$200"), MATCH('Reserve Wargear'!I31, INDIRECT("'" &amp; 'Warband Sheet'!E$4 &amp; " Equipment'!C$2:C$200"), 0)), "")</f>
        <v/>
      </c>
      <c r="L31" s="128" t="str">
        <f ca="1">IFERROR(INDEX(INDIRECT("'" &amp; 'Warband Sheet'!E$4 &amp; " Equipment'!F$2:F$200"), MATCH('Reserve Wargear'!I31, INDIRECT("'" &amp; 'Warband Sheet'!E$4 &amp; " Equipment'!C$2:C$200"), 0)), "")</f>
        <v/>
      </c>
      <c r="M31" s="128" t="str">
        <f ca="1">IFERROR(INDEX(INDIRECT("'" &amp; 'Warband Sheet'!E$4 &amp; " Equipment'!G$2:G$200"), MATCH('Reserve Wargear'!I31, INDIRECT("'" &amp; 'Warband Sheet'!E$4 &amp; " Equipment'!C$2:C$200"), 0)), "")</f>
        <v/>
      </c>
      <c r="N31" s="119"/>
      <c r="O31" s="84"/>
      <c r="P31" s="85"/>
      <c r="Q31" s="85"/>
      <c r="R31" s="85"/>
      <c r="S31" s="85"/>
      <c r="T31" s="85"/>
      <c r="U31" s="85"/>
      <c r="V31" s="85"/>
      <c r="W31" s="85"/>
      <c r="X31" s="85"/>
      <c r="AC31" s="99" t="str">
        <f t="shared" ca="1" si="1"/>
        <v/>
      </c>
      <c r="AD31" s="99" t="str">
        <f t="shared" ca="1" si="2"/>
        <v/>
      </c>
      <c r="AE31" s="99" t="str">
        <f t="shared" ca="1" si="3"/>
        <v/>
      </c>
      <c r="AF31" s="99" t="str">
        <f t="shared" ca="1" si="4"/>
        <v/>
      </c>
    </row>
    <row r="32" spans="2:32" ht="15.75" customHeight="1" x14ac:dyDescent="0.2">
      <c r="B32" s="91"/>
      <c r="C32" s="129"/>
      <c r="D32" s="129"/>
      <c r="E32" s="129"/>
      <c r="F32" s="124">
        <f t="shared" si="0"/>
        <v>0</v>
      </c>
      <c r="G32" s="125" t="str">
        <f ca="1">IFERROR(INDEX(INDIRECT("'" &amp; 'Warband Sheet'!E$4 &amp; " Equipment'!A$2:A$200"), MATCH(I32, INDIRECT("'" &amp; 'Warband Sheet'!E$4 &amp; " Equipment'!C$2:C$200"), 0)), "")</f>
        <v/>
      </c>
      <c r="H32" s="125" t="str">
        <f ca="1">IFERROR(INDEX(INDIRECT("'" &amp; 'Warband Sheet'!E$4 &amp; " Equipment'!B$2:B$200"), MATCH(I32, INDIRECT("'" &amp; 'Warband Sheet'!E$4 &amp; " Equipment'!C$2:C$200"), 0)), "")</f>
        <v/>
      </c>
      <c r="I32" s="119"/>
      <c r="J32" s="126" t="str">
        <f ca="1">IFERROR(INDEX(INDIRECT("'" &amp; 'Warband Sheet'!E$4 &amp; " Equipment'!D$2:D$200"), MATCH('Reserve Wargear'!I32, INDIRECT("'" &amp; 'Warband Sheet'!E$4 &amp; " Equipment'!C$2:C$200"), 0)), "")</f>
        <v/>
      </c>
      <c r="K32" s="127" t="str">
        <f ca="1">IFERROR(INDEX(INDIRECT("'" &amp; 'Warband Sheet'!E$4 &amp; " Equipment'!E$2:E$200"), MATCH('Reserve Wargear'!I32, INDIRECT("'" &amp; 'Warband Sheet'!E$4 &amp; " Equipment'!C$2:C$200"), 0)), "")</f>
        <v/>
      </c>
      <c r="L32" s="128" t="str">
        <f ca="1">IFERROR(INDEX(INDIRECT("'" &amp; 'Warband Sheet'!E$4 &amp; " Equipment'!F$2:F$200"), MATCH('Reserve Wargear'!I32, INDIRECT("'" &amp; 'Warband Sheet'!E$4 &amp; " Equipment'!C$2:C$200"), 0)), "")</f>
        <v/>
      </c>
      <c r="M32" s="128" t="str">
        <f ca="1">IFERROR(INDEX(INDIRECT("'" &amp; 'Warband Sheet'!E$4 &amp; " Equipment'!G$2:G$200"), MATCH('Reserve Wargear'!I32, INDIRECT("'" &amp; 'Warband Sheet'!E$4 &amp; " Equipment'!C$2:C$200"), 0)), "")</f>
        <v/>
      </c>
      <c r="N32" s="119"/>
      <c r="O32" s="84"/>
      <c r="P32" s="85"/>
      <c r="Q32" s="85"/>
      <c r="R32" s="85"/>
      <c r="S32" s="85"/>
      <c r="T32" s="85"/>
      <c r="U32" s="85"/>
      <c r="V32" s="85"/>
      <c r="W32" s="85"/>
      <c r="X32" s="85"/>
      <c r="AC32" s="99" t="str">
        <f t="shared" ca="1" si="1"/>
        <v/>
      </c>
      <c r="AD32" s="99" t="str">
        <f t="shared" ca="1" si="2"/>
        <v/>
      </c>
      <c r="AE32" s="99" t="str">
        <f t="shared" ca="1" si="3"/>
        <v/>
      </c>
      <c r="AF32" s="99" t="str">
        <f t="shared" ca="1" si="4"/>
        <v/>
      </c>
    </row>
    <row r="33" spans="2:32" ht="15.75" customHeight="1" x14ac:dyDescent="0.2">
      <c r="B33" s="91"/>
      <c r="C33" s="129"/>
      <c r="D33" s="129"/>
      <c r="E33" s="129"/>
      <c r="F33" s="124">
        <f t="shared" si="0"/>
        <v>0</v>
      </c>
      <c r="G33" s="125" t="str">
        <f ca="1">IFERROR(INDEX(INDIRECT("'" &amp; 'Warband Sheet'!E$4 &amp; " Equipment'!A$2:A$200"), MATCH(I33, INDIRECT("'" &amp; 'Warband Sheet'!E$4 &amp; " Equipment'!C$2:C$200"), 0)), "")</f>
        <v/>
      </c>
      <c r="H33" s="125" t="str">
        <f ca="1">IFERROR(INDEX(INDIRECT("'" &amp; 'Warband Sheet'!E$4 &amp; " Equipment'!B$2:B$200"), MATCH(I33, INDIRECT("'" &amp; 'Warband Sheet'!E$4 &amp; " Equipment'!C$2:C$200"), 0)), "")</f>
        <v/>
      </c>
      <c r="I33" s="119"/>
      <c r="J33" s="126" t="str">
        <f ca="1">IFERROR(INDEX(INDIRECT("'" &amp; 'Warband Sheet'!E$4 &amp; " Equipment'!D$2:D$200"), MATCH('Reserve Wargear'!I33, INDIRECT("'" &amp; 'Warband Sheet'!E$4 &amp; " Equipment'!C$2:C$200"), 0)), "")</f>
        <v/>
      </c>
      <c r="K33" s="127" t="str">
        <f ca="1">IFERROR(INDEX(INDIRECT("'" &amp; 'Warband Sheet'!E$4 &amp; " Equipment'!E$2:E$200"), MATCH('Reserve Wargear'!I33, INDIRECT("'" &amp; 'Warband Sheet'!E$4 &amp; " Equipment'!C$2:C$200"), 0)), "")</f>
        <v/>
      </c>
      <c r="L33" s="128" t="str">
        <f ca="1">IFERROR(INDEX(INDIRECT("'" &amp; 'Warband Sheet'!E$4 &amp; " Equipment'!F$2:F$200"), MATCH('Reserve Wargear'!I33, INDIRECT("'" &amp; 'Warband Sheet'!E$4 &amp; " Equipment'!C$2:C$200"), 0)), "")</f>
        <v/>
      </c>
      <c r="M33" s="128" t="str">
        <f ca="1">IFERROR(INDEX(INDIRECT("'" &amp; 'Warband Sheet'!E$4 &amp; " Equipment'!G$2:G$200"), MATCH('Reserve Wargear'!I33, INDIRECT("'" &amp; 'Warband Sheet'!E$4 &amp; " Equipment'!C$2:C$200"), 0)), "")</f>
        <v/>
      </c>
      <c r="N33" s="119"/>
      <c r="O33" s="84"/>
      <c r="P33" s="85"/>
      <c r="Q33" s="85"/>
      <c r="R33" s="85"/>
      <c r="S33" s="85"/>
      <c r="T33" s="85"/>
      <c r="U33" s="85"/>
      <c r="V33" s="85"/>
      <c r="W33" s="85"/>
      <c r="X33" s="85"/>
      <c r="AC33" s="99" t="str">
        <f t="shared" ca="1" si="1"/>
        <v/>
      </c>
      <c r="AD33" s="99" t="str">
        <f t="shared" ca="1" si="2"/>
        <v/>
      </c>
      <c r="AE33" s="99" t="str">
        <f t="shared" ca="1" si="3"/>
        <v/>
      </c>
      <c r="AF33" s="99" t="str">
        <f t="shared" ca="1" si="4"/>
        <v/>
      </c>
    </row>
    <row r="34" spans="2:32" ht="15.75" customHeight="1" x14ac:dyDescent="0.2">
      <c r="B34" s="91"/>
      <c r="C34" s="129"/>
      <c r="D34" s="129"/>
      <c r="E34" s="129"/>
      <c r="F34" s="124">
        <f t="shared" si="0"/>
        <v>0</v>
      </c>
      <c r="G34" s="125" t="str">
        <f ca="1">IFERROR(INDEX(INDIRECT("'" &amp; 'Warband Sheet'!E$4 &amp; " Equipment'!A$2:A$200"), MATCH(I34, INDIRECT("'" &amp; 'Warband Sheet'!E$4 &amp; " Equipment'!C$2:C$200"), 0)), "")</f>
        <v/>
      </c>
      <c r="H34" s="125" t="str">
        <f ca="1">IFERROR(INDEX(INDIRECT("'" &amp; 'Warband Sheet'!E$4 &amp; " Equipment'!B$2:B$200"), MATCH(I34, INDIRECT("'" &amp; 'Warband Sheet'!E$4 &amp; " Equipment'!C$2:C$200"), 0)), "")</f>
        <v/>
      </c>
      <c r="I34" s="119"/>
      <c r="J34" s="126" t="str">
        <f ca="1">IFERROR(INDEX(INDIRECT("'" &amp; 'Warband Sheet'!E$4 &amp; " Equipment'!D$2:D$200"), MATCH('Reserve Wargear'!I34, INDIRECT("'" &amp; 'Warband Sheet'!E$4 &amp; " Equipment'!C$2:C$200"), 0)), "")</f>
        <v/>
      </c>
      <c r="K34" s="127" t="str">
        <f ca="1">IFERROR(INDEX(INDIRECT("'" &amp; 'Warband Sheet'!E$4 &amp; " Equipment'!E$2:E$200"), MATCH('Reserve Wargear'!I34, INDIRECT("'" &amp; 'Warband Sheet'!E$4 &amp; " Equipment'!C$2:C$200"), 0)), "")</f>
        <v/>
      </c>
      <c r="L34" s="128" t="str">
        <f ca="1">IFERROR(INDEX(INDIRECT("'" &amp; 'Warband Sheet'!E$4 &amp; " Equipment'!F$2:F$200"), MATCH('Reserve Wargear'!I34, INDIRECT("'" &amp; 'Warband Sheet'!E$4 &amp; " Equipment'!C$2:C$200"), 0)), "")</f>
        <v/>
      </c>
      <c r="M34" s="128" t="str">
        <f ca="1">IFERROR(INDEX(INDIRECT("'" &amp; 'Warband Sheet'!E$4 &amp; " Equipment'!G$2:G$200"), MATCH('Reserve Wargear'!I34, INDIRECT("'" &amp; 'Warband Sheet'!E$4 &amp; " Equipment'!C$2:C$200"), 0)), "")</f>
        <v/>
      </c>
      <c r="N34" s="119"/>
      <c r="O34" s="84"/>
      <c r="P34" s="85"/>
      <c r="Q34" s="85"/>
      <c r="R34" s="85"/>
      <c r="S34" s="85"/>
      <c r="T34" s="85"/>
      <c r="U34" s="85"/>
      <c r="V34" s="85"/>
      <c r="W34" s="85"/>
      <c r="X34" s="85"/>
      <c r="AC34" s="99" t="str">
        <f t="shared" ca="1" si="1"/>
        <v/>
      </c>
      <c r="AD34" s="99" t="str">
        <f t="shared" ca="1" si="2"/>
        <v/>
      </c>
      <c r="AE34" s="99" t="str">
        <f t="shared" ca="1" si="3"/>
        <v/>
      </c>
      <c r="AF34" s="99" t="str">
        <f t="shared" ca="1" si="4"/>
        <v/>
      </c>
    </row>
    <row r="35" spans="2:32" ht="15.75" customHeight="1" x14ac:dyDescent="0.2">
      <c r="B35" s="91"/>
      <c r="C35" s="129"/>
      <c r="D35" s="129"/>
      <c r="E35" s="129"/>
      <c r="F35" s="124">
        <f t="shared" si="0"/>
        <v>0</v>
      </c>
      <c r="G35" s="125" t="str">
        <f ca="1">IFERROR(INDEX(INDIRECT("'" &amp; 'Warband Sheet'!E$4 &amp; " Equipment'!A$2:A$200"), MATCH(I35, INDIRECT("'" &amp; 'Warband Sheet'!E$4 &amp; " Equipment'!C$2:C$200"), 0)), "")</f>
        <v/>
      </c>
      <c r="H35" s="125" t="str">
        <f ca="1">IFERROR(INDEX(INDIRECT("'" &amp; 'Warband Sheet'!E$4 &amp; " Equipment'!B$2:B$200"), MATCH(I35, INDIRECT("'" &amp; 'Warband Sheet'!E$4 &amp; " Equipment'!C$2:C$200"), 0)), "")</f>
        <v/>
      </c>
      <c r="I35" s="119"/>
      <c r="J35" s="126" t="str">
        <f ca="1">IFERROR(INDEX(INDIRECT("'" &amp; 'Warband Sheet'!E$4 &amp; " Equipment'!D$2:D$200"), MATCH('Reserve Wargear'!I35, INDIRECT("'" &amp; 'Warband Sheet'!E$4 &amp; " Equipment'!C$2:C$200"), 0)), "")</f>
        <v/>
      </c>
      <c r="K35" s="127" t="str">
        <f ca="1">IFERROR(INDEX(INDIRECT("'" &amp; 'Warband Sheet'!E$4 &amp; " Equipment'!E$2:E$200"), MATCH('Reserve Wargear'!I35, INDIRECT("'" &amp; 'Warband Sheet'!E$4 &amp; " Equipment'!C$2:C$200"), 0)), "")</f>
        <v/>
      </c>
      <c r="L35" s="128" t="str">
        <f ca="1">IFERROR(INDEX(INDIRECT("'" &amp; 'Warband Sheet'!E$4 &amp; " Equipment'!F$2:F$200"), MATCH('Reserve Wargear'!I35, INDIRECT("'" &amp; 'Warband Sheet'!E$4 &amp; " Equipment'!C$2:C$200"), 0)), "")</f>
        <v/>
      </c>
      <c r="M35" s="128" t="str">
        <f ca="1">IFERROR(INDEX(INDIRECT("'" &amp; 'Warband Sheet'!E$4 &amp; " Equipment'!G$2:G$200"), MATCH('Reserve Wargear'!I35, INDIRECT("'" &amp; 'Warband Sheet'!E$4 &amp; " Equipment'!C$2:C$200"), 0)), "")</f>
        <v/>
      </c>
      <c r="N35" s="119"/>
      <c r="O35" s="84"/>
      <c r="P35" s="85"/>
      <c r="Q35" s="85"/>
      <c r="R35" s="85"/>
      <c r="S35" s="85"/>
      <c r="T35" s="85"/>
      <c r="U35" s="85"/>
      <c r="V35" s="85"/>
      <c r="W35" s="85"/>
      <c r="X35" s="85"/>
      <c r="AC35" s="99" t="str">
        <f t="shared" ca="1" si="1"/>
        <v/>
      </c>
      <c r="AD35" s="99" t="str">
        <f t="shared" ca="1" si="2"/>
        <v/>
      </c>
      <c r="AE35" s="99" t="str">
        <f t="shared" ca="1" si="3"/>
        <v/>
      </c>
      <c r="AF35" s="99" t="str">
        <f t="shared" ca="1" si="4"/>
        <v/>
      </c>
    </row>
    <row r="36" spans="2:32" ht="15.75" customHeight="1" x14ac:dyDescent="0.2">
      <c r="B36" s="91"/>
      <c r="C36" s="129"/>
      <c r="D36" s="129"/>
      <c r="E36" s="129"/>
      <c r="F36" s="124">
        <f t="shared" ref="F36:F99" si="5">SUM(C36-D36-E36)</f>
        <v>0</v>
      </c>
      <c r="G36" s="125" t="str">
        <f ca="1">IFERROR(INDEX(INDIRECT("'" &amp; 'Warband Sheet'!E$4 &amp; " Equipment'!A$2:A$200"), MATCH(I36, INDIRECT("'" &amp; 'Warband Sheet'!E$4 &amp; " Equipment'!C$2:C$200"), 0)), "")</f>
        <v/>
      </c>
      <c r="H36" s="125" t="str">
        <f ca="1">IFERROR(INDEX(INDIRECT("'" &amp; 'Warband Sheet'!E$4 &amp; " Equipment'!B$2:B$200"), MATCH(I36, INDIRECT("'" &amp; 'Warband Sheet'!E$4 &amp; " Equipment'!C$2:C$200"), 0)), "")</f>
        <v/>
      </c>
      <c r="I36" s="119"/>
      <c r="J36" s="126" t="str">
        <f ca="1">IFERROR(INDEX(INDIRECT("'" &amp; 'Warband Sheet'!E$4 &amp; " Equipment'!D$2:D$200"), MATCH('Reserve Wargear'!I36, INDIRECT("'" &amp; 'Warband Sheet'!E$4 &amp; " Equipment'!C$2:C$200"), 0)), "")</f>
        <v/>
      </c>
      <c r="K36" s="127" t="str">
        <f ca="1">IFERROR(INDEX(INDIRECT("'" &amp; 'Warband Sheet'!E$4 &amp; " Equipment'!E$2:E$200"), MATCH('Reserve Wargear'!I36, INDIRECT("'" &amp; 'Warband Sheet'!E$4 &amp; " Equipment'!C$2:C$200"), 0)), "")</f>
        <v/>
      </c>
      <c r="L36" s="128" t="str">
        <f ca="1">IFERROR(INDEX(INDIRECT("'" &amp; 'Warband Sheet'!E$4 &amp; " Equipment'!F$2:F$200"), MATCH('Reserve Wargear'!I36, INDIRECT("'" &amp; 'Warband Sheet'!E$4 &amp; " Equipment'!C$2:C$200"), 0)), "")</f>
        <v/>
      </c>
      <c r="M36" s="128" t="str">
        <f ca="1">IFERROR(INDEX(INDIRECT("'" &amp; 'Warband Sheet'!E$4 &amp; " Equipment'!G$2:G$200"), MATCH('Reserve Wargear'!I36, INDIRECT("'" &amp; 'Warband Sheet'!E$4 &amp; " Equipment'!C$2:C$200"), 0)), "")</f>
        <v/>
      </c>
      <c r="N36" s="119"/>
      <c r="O36" s="84"/>
      <c r="P36" s="85"/>
      <c r="Q36" s="85"/>
      <c r="R36" s="85"/>
      <c r="S36" s="85"/>
      <c r="T36" s="85"/>
      <c r="U36" s="85"/>
      <c r="V36" s="85"/>
      <c r="W36" s="85"/>
      <c r="X36" s="85"/>
      <c r="AC36" s="99" t="str">
        <f t="shared" ca="1" si="1"/>
        <v/>
      </c>
      <c r="AD36" s="99" t="str">
        <f t="shared" ca="1" si="2"/>
        <v/>
      </c>
      <c r="AE36" s="99" t="str">
        <f t="shared" ca="1" si="3"/>
        <v/>
      </c>
      <c r="AF36" s="99" t="str">
        <f t="shared" ca="1" si="4"/>
        <v/>
      </c>
    </row>
    <row r="37" spans="2:32" ht="15.75" customHeight="1" x14ac:dyDescent="0.2">
      <c r="B37" s="91"/>
      <c r="C37" s="129"/>
      <c r="D37" s="129"/>
      <c r="E37" s="129"/>
      <c r="F37" s="124">
        <f t="shared" si="5"/>
        <v>0</v>
      </c>
      <c r="G37" s="125" t="str">
        <f ca="1">IFERROR(INDEX(INDIRECT("'" &amp; 'Warband Sheet'!E$4 &amp; " Equipment'!A$2:A$200"), MATCH(I37, INDIRECT("'" &amp; 'Warband Sheet'!E$4 &amp; " Equipment'!C$2:C$200"), 0)), "")</f>
        <v/>
      </c>
      <c r="H37" s="125" t="str">
        <f ca="1">IFERROR(INDEX(INDIRECT("'" &amp; 'Warband Sheet'!E$4 &amp; " Equipment'!B$2:B$200"), MATCH(I37, INDIRECT("'" &amp; 'Warband Sheet'!E$4 &amp; " Equipment'!C$2:C$200"), 0)), "")</f>
        <v/>
      </c>
      <c r="I37" s="119"/>
      <c r="J37" s="126" t="str">
        <f ca="1">IFERROR(INDEX(INDIRECT("'" &amp; 'Warband Sheet'!E$4 &amp; " Equipment'!D$2:D$200"), MATCH('Reserve Wargear'!I37, INDIRECT("'" &amp; 'Warband Sheet'!E$4 &amp; " Equipment'!C$2:C$200"), 0)), "")</f>
        <v/>
      </c>
      <c r="K37" s="127" t="str">
        <f ca="1">IFERROR(INDEX(INDIRECT("'" &amp; 'Warband Sheet'!E$4 &amp; " Equipment'!E$2:E$200"), MATCH('Reserve Wargear'!I37, INDIRECT("'" &amp; 'Warband Sheet'!E$4 &amp; " Equipment'!C$2:C$200"), 0)), "")</f>
        <v/>
      </c>
      <c r="L37" s="128" t="str">
        <f ca="1">IFERROR(INDEX(INDIRECT("'" &amp; 'Warband Sheet'!E$4 &amp; " Equipment'!F$2:F$200"), MATCH('Reserve Wargear'!I37, INDIRECT("'" &amp; 'Warband Sheet'!E$4 &amp; " Equipment'!C$2:C$200"), 0)), "")</f>
        <v/>
      </c>
      <c r="M37" s="128" t="str">
        <f ca="1">IFERROR(INDEX(INDIRECT("'" &amp; 'Warband Sheet'!E$4 &amp; " Equipment'!G$2:G$200"), MATCH('Reserve Wargear'!I37, INDIRECT("'" &amp; 'Warband Sheet'!E$4 &amp; " Equipment'!C$2:C$200"), 0)), "")</f>
        <v/>
      </c>
      <c r="N37" s="119"/>
      <c r="O37" s="84"/>
      <c r="P37" s="85"/>
      <c r="Q37" s="85"/>
      <c r="R37" s="85"/>
      <c r="S37" s="85"/>
      <c r="T37" s="85"/>
      <c r="U37" s="85"/>
      <c r="V37" s="85"/>
      <c r="W37" s="85"/>
      <c r="X37" s="85"/>
      <c r="AC37" s="99" t="str">
        <f t="shared" ca="1" si="1"/>
        <v/>
      </c>
      <c r="AD37" s="99" t="str">
        <f t="shared" ca="1" si="2"/>
        <v/>
      </c>
      <c r="AE37" s="99" t="str">
        <f t="shared" ca="1" si="3"/>
        <v/>
      </c>
      <c r="AF37" s="99" t="str">
        <f t="shared" ca="1" si="4"/>
        <v/>
      </c>
    </row>
    <row r="38" spans="2:32" ht="15.75" customHeight="1" x14ac:dyDescent="0.2">
      <c r="B38" s="91"/>
      <c r="C38" s="129"/>
      <c r="D38" s="129"/>
      <c r="E38" s="129"/>
      <c r="F38" s="124">
        <f t="shared" si="5"/>
        <v>0</v>
      </c>
      <c r="G38" s="125" t="str">
        <f ca="1">IFERROR(INDEX(INDIRECT("'" &amp; 'Warband Sheet'!E$4 &amp; " Equipment'!A$2:A$200"), MATCH(I38, INDIRECT("'" &amp; 'Warband Sheet'!E$4 &amp; " Equipment'!C$2:C$200"), 0)), "")</f>
        <v/>
      </c>
      <c r="H38" s="125" t="str">
        <f ca="1">IFERROR(INDEX(INDIRECT("'" &amp; 'Warband Sheet'!E$4 &amp; " Equipment'!B$2:B$200"), MATCH(I38, INDIRECT("'" &amp; 'Warband Sheet'!E$4 &amp; " Equipment'!C$2:C$200"), 0)), "")</f>
        <v/>
      </c>
      <c r="I38" s="119"/>
      <c r="J38" s="126" t="str">
        <f ca="1">IFERROR(INDEX(INDIRECT("'" &amp; 'Warband Sheet'!E$4 &amp; " Equipment'!D$2:D$200"), MATCH('Reserve Wargear'!I38, INDIRECT("'" &amp; 'Warband Sheet'!E$4 &amp; " Equipment'!C$2:C$200"), 0)), "")</f>
        <v/>
      </c>
      <c r="K38" s="127" t="str">
        <f ca="1">IFERROR(INDEX(INDIRECT("'" &amp; 'Warband Sheet'!E$4 &amp; " Equipment'!E$2:E$200"), MATCH('Reserve Wargear'!I38, INDIRECT("'" &amp; 'Warband Sheet'!E$4 &amp; " Equipment'!C$2:C$200"), 0)), "")</f>
        <v/>
      </c>
      <c r="L38" s="128" t="str">
        <f ca="1">IFERROR(INDEX(INDIRECT("'" &amp; 'Warband Sheet'!E$4 &amp; " Equipment'!F$2:F$200"), MATCH('Reserve Wargear'!I38, INDIRECT("'" &amp; 'Warband Sheet'!E$4 &amp; " Equipment'!C$2:C$200"), 0)), "")</f>
        <v/>
      </c>
      <c r="M38" s="128" t="str">
        <f ca="1">IFERROR(INDEX(INDIRECT("'" &amp; 'Warband Sheet'!E$4 &amp; " Equipment'!G$2:G$200"), MATCH('Reserve Wargear'!I38, INDIRECT("'" &amp; 'Warband Sheet'!E$4 &amp; " Equipment'!C$2:C$200"), 0)), "")</f>
        <v/>
      </c>
      <c r="N38" s="119"/>
      <c r="O38" s="84"/>
      <c r="P38" s="85"/>
      <c r="Q38" s="85"/>
      <c r="R38" s="85"/>
      <c r="S38" s="85"/>
      <c r="T38" s="85"/>
      <c r="U38" s="85"/>
      <c r="V38" s="85"/>
      <c r="W38" s="85"/>
      <c r="X38" s="85"/>
      <c r="AC38" s="99" t="str">
        <f t="shared" ca="1" si="1"/>
        <v/>
      </c>
      <c r="AD38" s="99" t="str">
        <f t="shared" ca="1" si="2"/>
        <v/>
      </c>
      <c r="AE38" s="99" t="str">
        <f t="shared" ca="1" si="3"/>
        <v/>
      </c>
      <c r="AF38" s="99" t="str">
        <f t="shared" ca="1" si="4"/>
        <v/>
      </c>
    </row>
    <row r="39" spans="2:32" ht="15.75" customHeight="1" x14ac:dyDescent="0.2">
      <c r="B39" s="91"/>
      <c r="C39" s="129"/>
      <c r="D39" s="129"/>
      <c r="E39" s="129"/>
      <c r="F39" s="124">
        <f t="shared" si="5"/>
        <v>0</v>
      </c>
      <c r="G39" s="125" t="str">
        <f ca="1">IFERROR(INDEX(INDIRECT("'" &amp; 'Warband Sheet'!E$4 &amp; " Equipment'!A$2:A$200"), MATCH(I39, INDIRECT("'" &amp; 'Warband Sheet'!E$4 &amp; " Equipment'!C$2:C$200"), 0)), "")</f>
        <v/>
      </c>
      <c r="H39" s="125" t="str">
        <f ca="1">IFERROR(INDEX(INDIRECT("'" &amp; 'Warband Sheet'!E$4 &amp; " Equipment'!B$2:B$200"), MATCH(I39, INDIRECT("'" &amp; 'Warband Sheet'!E$4 &amp; " Equipment'!C$2:C$200"), 0)), "")</f>
        <v/>
      </c>
      <c r="I39" s="119"/>
      <c r="J39" s="126" t="str">
        <f ca="1">IFERROR(INDEX(INDIRECT("'" &amp; 'Warband Sheet'!E$4 &amp; " Equipment'!D$2:D$200"), MATCH('Reserve Wargear'!I39, INDIRECT("'" &amp; 'Warband Sheet'!E$4 &amp; " Equipment'!C$2:C$200"), 0)), "")</f>
        <v/>
      </c>
      <c r="K39" s="127" t="str">
        <f ca="1">IFERROR(INDEX(INDIRECT("'" &amp; 'Warband Sheet'!E$4 &amp; " Equipment'!E$2:E$200"), MATCH('Reserve Wargear'!I39, INDIRECT("'" &amp; 'Warband Sheet'!E$4 &amp; " Equipment'!C$2:C$200"), 0)), "")</f>
        <v/>
      </c>
      <c r="L39" s="128" t="str">
        <f ca="1">IFERROR(INDEX(INDIRECT("'" &amp; 'Warband Sheet'!E$4 &amp; " Equipment'!F$2:F$200"), MATCH('Reserve Wargear'!I39, INDIRECT("'" &amp; 'Warband Sheet'!E$4 &amp; " Equipment'!C$2:C$200"), 0)), "")</f>
        <v/>
      </c>
      <c r="M39" s="128" t="str">
        <f ca="1">IFERROR(INDEX(INDIRECT("'" &amp; 'Warband Sheet'!E$4 &amp; " Equipment'!G$2:G$200"), MATCH('Reserve Wargear'!I39, INDIRECT("'" &amp; 'Warband Sheet'!E$4 &amp; " Equipment'!C$2:C$200"), 0)), "")</f>
        <v/>
      </c>
      <c r="N39" s="119"/>
      <c r="O39" s="84"/>
      <c r="P39" s="85"/>
      <c r="Q39" s="85"/>
      <c r="R39" s="85"/>
      <c r="S39" s="85"/>
      <c r="T39" s="85"/>
      <c r="U39" s="85"/>
      <c r="V39" s="85"/>
      <c r="W39" s="85"/>
      <c r="X39" s="85"/>
      <c r="AC39" s="99" t="str">
        <f t="shared" ca="1" si="1"/>
        <v/>
      </c>
      <c r="AD39" s="99" t="str">
        <f t="shared" ca="1" si="2"/>
        <v/>
      </c>
      <c r="AE39" s="99" t="str">
        <f t="shared" ca="1" si="3"/>
        <v/>
      </c>
      <c r="AF39" s="99" t="str">
        <f t="shared" ca="1" si="4"/>
        <v/>
      </c>
    </row>
    <row r="40" spans="2:32" ht="15.75" customHeight="1" x14ac:dyDescent="0.2">
      <c r="B40" s="91"/>
      <c r="C40" s="129"/>
      <c r="D40" s="129"/>
      <c r="E40" s="129"/>
      <c r="F40" s="124">
        <f t="shared" si="5"/>
        <v>0</v>
      </c>
      <c r="G40" s="125" t="str">
        <f ca="1">IFERROR(INDEX(INDIRECT("'" &amp; 'Warband Sheet'!E$4 &amp; " Equipment'!A$2:A$200"), MATCH(I40, INDIRECT("'" &amp; 'Warband Sheet'!E$4 &amp; " Equipment'!C$2:C$200"), 0)), "")</f>
        <v/>
      </c>
      <c r="H40" s="125" t="str">
        <f ca="1">IFERROR(INDEX(INDIRECT("'" &amp; 'Warband Sheet'!E$4 &amp; " Equipment'!B$2:B$200"), MATCH(I40, INDIRECT("'" &amp; 'Warband Sheet'!E$4 &amp; " Equipment'!C$2:C$200"), 0)), "")</f>
        <v/>
      </c>
      <c r="I40" s="119"/>
      <c r="J40" s="126" t="str">
        <f ca="1">IFERROR(INDEX(INDIRECT("'" &amp; 'Warband Sheet'!E$4 &amp; " Equipment'!D$2:D$200"), MATCH('Reserve Wargear'!I40, INDIRECT("'" &amp; 'Warband Sheet'!E$4 &amp; " Equipment'!C$2:C$200"), 0)), "")</f>
        <v/>
      </c>
      <c r="K40" s="127" t="str">
        <f ca="1">IFERROR(INDEX(INDIRECT("'" &amp; 'Warband Sheet'!E$4 &amp; " Equipment'!E$2:E$200"), MATCH('Reserve Wargear'!I40, INDIRECT("'" &amp; 'Warband Sheet'!E$4 &amp; " Equipment'!C$2:C$200"), 0)), "")</f>
        <v/>
      </c>
      <c r="L40" s="128" t="str">
        <f ca="1">IFERROR(INDEX(INDIRECT("'" &amp; 'Warband Sheet'!E$4 &amp; " Equipment'!F$2:F$200"), MATCH('Reserve Wargear'!I40, INDIRECT("'" &amp; 'Warband Sheet'!E$4 &amp; " Equipment'!C$2:C$200"), 0)), "")</f>
        <v/>
      </c>
      <c r="M40" s="128" t="str">
        <f ca="1">IFERROR(INDEX(INDIRECT("'" &amp; 'Warband Sheet'!E$4 &amp; " Equipment'!G$2:G$200"), MATCH('Reserve Wargear'!I40, INDIRECT("'" &amp; 'Warband Sheet'!E$4 &amp; " Equipment'!C$2:C$200"), 0)), "")</f>
        <v/>
      </c>
      <c r="N40" s="119"/>
      <c r="O40" s="84"/>
      <c r="P40" s="85"/>
      <c r="Q40" s="85"/>
      <c r="R40" s="85"/>
      <c r="S40" s="85"/>
      <c r="T40" s="85"/>
      <c r="U40" s="85"/>
      <c r="V40" s="85"/>
      <c r="W40" s="85"/>
      <c r="X40" s="85"/>
      <c r="AC40" s="99" t="str">
        <f t="shared" ca="1" si="1"/>
        <v/>
      </c>
      <c r="AD40" s="99" t="str">
        <f t="shared" ca="1" si="2"/>
        <v/>
      </c>
      <c r="AE40" s="99" t="str">
        <f t="shared" ca="1" si="3"/>
        <v/>
      </c>
      <c r="AF40" s="99" t="str">
        <f t="shared" ca="1" si="4"/>
        <v/>
      </c>
    </row>
    <row r="41" spans="2:32" ht="15.75" customHeight="1" x14ac:dyDescent="0.2">
      <c r="B41" s="91"/>
      <c r="C41" s="129"/>
      <c r="D41" s="129"/>
      <c r="E41" s="129"/>
      <c r="F41" s="124">
        <f t="shared" si="5"/>
        <v>0</v>
      </c>
      <c r="G41" s="125" t="str">
        <f ca="1">IFERROR(INDEX(INDIRECT("'" &amp; 'Warband Sheet'!E$4 &amp; " Equipment'!A$2:A$200"), MATCH(I41, INDIRECT("'" &amp; 'Warband Sheet'!E$4 &amp; " Equipment'!C$2:C$200"), 0)), "")</f>
        <v/>
      </c>
      <c r="H41" s="125" t="str">
        <f ca="1">IFERROR(INDEX(INDIRECT("'" &amp; 'Warband Sheet'!E$4 &amp; " Equipment'!B$2:B$200"), MATCH(I41, INDIRECT("'" &amp; 'Warband Sheet'!E$4 &amp; " Equipment'!C$2:C$200"), 0)), "")</f>
        <v/>
      </c>
      <c r="I41" s="119"/>
      <c r="J41" s="126" t="str">
        <f ca="1">IFERROR(INDEX(INDIRECT("'" &amp; 'Warband Sheet'!E$4 &amp; " Equipment'!D$2:D$200"), MATCH('Reserve Wargear'!I41, INDIRECT("'" &amp; 'Warband Sheet'!E$4 &amp; " Equipment'!C$2:C$200"), 0)), "")</f>
        <v/>
      </c>
      <c r="K41" s="127" t="str">
        <f ca="1">IFERROR(INDEX(INDIRECT("'" &amp; 'Warband Sheet'!E$4 &amp; " Equipment'!E$2:E$200"), MATCH('Reserve Wargear'!I41, INDIRECT("'" &amp; 'Warband Sheet'!E$4 &amp; " Equipment'!C$2:C$200"), 0)), "")</f>
        <v/>
      </c>
      <c r="L41" s="128" t="str">
        <f ca="1">IFERROR(INDEX(INDIRECT("'" &amp; 'Warband Sheet'!E$4 &amp; " Equipment'!F$2:F$200"), MATCH('Reserve Wargear'!I41, INDIRECT("'" &amp; 'Warband Sheet'!E$4 &amp; " Equipment'!C$2:C$200"), 0)), "")</f>
        <v/>
      </c>
      <c r="M41" s="128" t="str">
        <f ca="1">IFERROR(INDEX(INDIRECT("'" &amp; 'Warband Sheet'!E$4 &amp; " Equipment'!G$2:G$200"), MATCH('Reserve Wargear'!I41, INDIRECT("'" &amp; 'Warband Sheet'!E$4 &amp; " Equipment'!C$2:C$200"), 0)), "")</f>
        <v/>
      </c>
      <c r="N41" s="119"/>
      <c r="O41" s="84"/>
      <c r="P41" s="85"/>
      <c r="Q41" s="85"/>
      <c r="R41" s="85"/>
      <c r="S41" s="85"/>
      <c r="T41" s="85"/>
      <c r="U41" s="85"/>
      <c r="V41" s="85"/>
      <c r="W41" s="85"/>
      <c r="X41" s="85"/>
      <c r="AC41" s="99" t="str">
        <f t="shared" ca="1" si="1"/>
        <v/>
      </c>
      <c r="AD41" s="99" t="str">
        <f t="shared" ca="1" si="2"/>
        <v/>
      </c>
      <c r="AE41" s="99" t="str">
        <f t="shared" ca="1" si="3"/>
        <v/>
      </c>
      <c r="AF41" s="99" t="str">
        <f t="shared" ca="1" si="4"/>
        <v/>
      </c>
    </row>
    <row r="42" spans="2:32" ht="15.75" customHeight="1" x14ac:dyDescent="0.2">
      <c r="B42" s="91"/>
      <c r="C42" s="129"/>
      <c r="D42" s="129"/>
      <c r="E42" s="129"/>
      <c r="F42" s="124">
        <f t="shared" si="5"/>
        <v>0</v>
      </c>
      <c r="G42" s="125" t="str">
        <f ca="1">IFERROR(INDEX(INDIRECT("'" &amp; 'Warband Sheet'!E$4 &amp; " Equipment'!A$2:A$200"), MATCH(I42, INDIRECT("'" &amp; 'Warband Sheet'!E$4 &amp; " Equipment'!C$2:C$200"), 0)), "")</f>
        <v/>
      </c>
      <c r="H42" s="125" t="str">
        <f ca="1">IFERROR(INDEX(INDIRECT("'" &amp; 'Warband Sheet'!E$4 &amp; " Equipment'!B$2:B$200"), MATCH(I42, INDIRECT("'" &amp; 'Warband Sheet'!E$4 &amp; " Equipment'!C$2:C$200"), 0)), "")</f>
        <v/>
      </c>
      <c r="I42" s="119"/>
      <c r="J42" s="126" t="str">
        <f ca="1">IFERROR(INDEX(INDIRECT("'" &amp; 'Warband Sheet'!E$4 &amp; " Equipment'!D$2:D$200"), MATCH('Reserve Wargear'!I42, INDIRECT("'" &amp; 'Warband Sheet'!E$4 &amp; " Equipment'!C$2:C$200"), 0)), "")</f>
        <v/>
      </c>
      <c r="K42" s="127" t="str">
        <f ca="1">IFERROR(INDEX(INDIRECT("'" &amp; 'Warband Sheet'!E$4 &amp; " Equipment'!E$2:E$200"), MATCH('Reserve Wargear'!I42, INDIRECT("'" &amp; 'Warband Sheet'!E$4 &amp; " Equipment'!C$2:C$200"), 0)), "")</f>
        <v/>
      </c>
      <c r="L42" s="128" t="str">
        <f ca="1">IFERROR(INDEX(INDIRECT("'" &amp; 'Warband Sheet'!E$4 &amp; " Equipment'!F$2:F$200"), MATCH('Reserve Wargear'!I42, INDIRECT("'" &amp; 'Warband Sheet'!E$4 &amp; " Equipment'!C$2:C$200"), 0)), "")</f>
        <v/>
      </c>
      <c r="M42" s="128" t="str">
        <f ca="1">IFERROR(INDEX(INDIRECT("'" &amp; 'Warband Sheet'!E$4 &amp; " Equipment'!G$2:G$200"), MATCH('Reserve Wargear'!I42, INDIRECT("'" &amp; 'Warband Sheet'!E$4 &amp; " Equipment'!C$2:C$200"), 0)), "")</f>
        <v/>
      </c>
      <c r="N42" s="119"/>
      <c r="O42" s="84"/>
      <c r="P42" s="85"/>
      <c r="Q42" s="85"/>
      <c r="R42" s="85"/>
      <c r="S42" s="85"/>
      <c r="T42" s="85"/>
      <c r="U42" s="85"/>
      <c r="V42" s="85"/>
      <c r="W42" s="85"/>
      <c r="X42" s="85"/>
      <c r="AC42" s="99" t="str">
        <f t="shared" ca="1" si="1"/>
        <v/>
      </c>
      <c r="AD42" s="99" t="str">
        <f t="shared" ca="1" si="2"/>
        <v/>
      </c>
      <c r="AE42" s="99" t="str">
        <f t="shared" ca="1" si="3"/>
        <v/>
      </c>
      <c r="AF42" s="99" t="str">
        <f t="shared" ca="1" si="4"/>
        <v/>
      </c>
    </row>
    <row r="43" spans="2:32" ht="15.75" customHeight="1" x14ac:dyDescent="0.2">
      <c r="B43" s="91"/>
      <c r="C43" s="129"/>
      <c r="D43" s="129"/>
      <c r="E43" s="129"/>
      <c r="F43" s="124">
        <f t="shared" si="5"/>
        <v>0</v>
      </c>
      <c r="G43" s="125" t="str">
        <f ca="1">IFERROR(INDEX(INDIRECT("'" &amp; 'Warband Sheet'!E$4 &amp; " Equipment'!A$2:A$200"), MATCH(I43, INDIRECT("'" &amp; 'Warband Sheet'!E$4 &amp; " Equipment'!C$2:C$200"), 0)), "")</f>
        <v/>
      </c>
      <c r="H43" s="125" t="str">
        <f ca="1">IFERROR(INDEX(INDIRECT("'" &amp; 'Warband Sheet'!E$4 &amp; " Equipment'!B$2:B$200"), MATCH(I43, INDIRECT("'" &amp; 'Warband Sheet'!E$4 &amp; " Equipment'!C$2:C$200"), 0)), "")</f>
        <v/>
      </c>
      <c r="I43" s="119"/>
      <c r="J43" s="126" t="str">
        <f ca="1">IFERROR(INDEX(INDIRECT("'" &amp; 'Warband Sheet'!E$4 &amp; " Equipment'!D$2:D$200"), MATCH('Reserve Wargear'!I43, INDIRECT("'" &amp; 'Warband Sheet'!E$4 &amp; " Equipment'!C$2:C$200"), 0)), "")</f>
        <v/>
      </c>
      <c r="K43" s="127" t="str">
        <f ca="1">IFERROR(INDEX(INDIRECT("'" &amp; 'Warband Sheet'!E$4 &amp; " Equipment'!E$2:E$200"), MATCH('Reserve Wargear'!I43, INDIRECT("'" &amp; 'Warband Sheet'!E$4 &amp; " Equipment'!C$2:C$200"), 0)), "")</f>
        <v/>
      </c>
      <c r="L43" s="128" t="str">
        <f ca="1">IFERROR(INDEX(INDIRECT("'" &amp; 'Warband Sheet'!E$4 &amp; " Equipment'!F$2:F$200"), MATCH('Reserve Wargear'!I43, INDIRECT("'" &amp; 'Warband Sheet'!E$4 &amp; " Equipment'!C$2:C$200"), 0)), "")</f>
        <v/>
      </c>
      <c r="M43" s="128" t="str">
        <f ca="1">IFERROR(INDEX(INDIRECT("'" &amp; 'Warband Sheet'!E$4 &amp; " Equipment'!G$2:G$200"), MATCH('Reserve Wargear'!I43, INDIRECT("'" &amp; 'Warband Sheet'!E$4 &amp; " Equipment'!C$2:C$200"), 0)), "")</f>
        <v/>
      </c>
      <c r="N43" s="119"/>
      <c r="O43" s="84"/>
      <c r="P43" s="85"/>
      <c r="Q43" s="85"/>
      <c r="R43" s="85"/>
      <c r="S43" s="85"/>
      <c r="T43" s="85"/>
      <c r="U43" s="85"/>
      <c r="V43" s="85"/>
      <c r="W43" s="85"/>
      <c r="X43" s="85"/>
      <c r="AC43" s="99" t="str">
        <f t="shared" ca="1" si="1"/>
        <v/>
      </c>
      <c r="AD43" s="99" t="str">
        <f t="shared" ca="1" si="2"/>
        <v/>
      </c>
      <c r="AE43" s="99" t="str">
        <f t="shared" ca="1" si="3"/>
        <v/>
      </c>
      <c r="AF43" s="99" t="str">
        <f t="shared" ca="1" si="4"/>
        <v/>
      </c>
    </row>
    <row r="44" spans="2:32" ht="15.75" customHeight="1" x14ac:dyDescent="0.2">
      <c r="B44" s="91"/>
      <c r="C44" s="129"/>
      <c r="D44" s="129"/>
      <c r="E44" s="129"/>
      <c r="F44" s="124">
        <f t="shared" si="5"/>
        <v>0</v>
      </c>
      <c r="G44" s="125" t="str">
        <f ca="1">IFERROR(INDEX(INDIRECT("'" &amp; 'Warband Sheet'!E$4 &amp; " Equipment'!A$2:A$200"), MATCH(I44, INDIRECT("'" &amp; 'Warband Sheet'!E$4 &amp; " Equipment'!C$2:C$200"), 0)), "")</f>
        <v/>
      </c>
      <c r="H44" s="125" t="str">
        <f ca="1">IFERROR(INDEX(INDIRECT("'" &amp; 'Warband Sheet'!E$4 &amp; " Equipment'!B$2:B$200"), MATCH(I44, INDIRECT("'" &amp; 'Warband Sheet'!E$4 &amp; " Equipment'!C$2:C$200"), 0)), "")</f>
        <v/>
      </c>
      <c r="I44" s="119"/>
      <c r="J44" s="126" t="str">
        <f ca="1">IFERROR(INDEX(INDIRECT("'" &amp; 'Warband Sheet'!E$4 &amp; " Equipment'!D$2:D$200"), MATCH('Reserve Wargear'!I44, INDIRECT("'" &amp; 'Warband Sheet'!E$4 &amp; " Equipment'!C$2:C$200"), 0)), "")</f>
        <v/>
      </c>
      <c r="K44" s="127" t="str">
        <f ca="1">IFERROR(INDEX(INDIRECT("'" &amp; 'Warband Sheet'!E$4 &amp; " Equipment'!E$2:E$200"), MATCH('Reserve Wargear'!I44, INDIRECT("'" &amp; 'Warband Sheet'!E$4 &amp; " Equipment'!C$2:C$200"), 0)), "")</f>
        <v/>
      </c>
      <c r="L44" s="128" t="str">
        <f ca="1">IFERROR(INDEX(INDIRECT("'" &amp; 'Warband Sheet'!E$4 &amp; " Equipment'!F$2:F$200"), MATCH('Reserve Wargear'!I44, INDIRECT("'" &amp; 'Warband Sheet'!E$4 &amp; " Equipment'!C$2:C$200"), 0)), "")</f>
        <v/>
      </c>
      <c r="M44" s="128" t="str">
        <f ca="1">IFERROR(INDEX(INDIRECT("'" &amp; 'Warband Sheet'!E$4 &amp; " Equipment'!G$2:G$200"), MATCH('Reserve Wargear'!I44, INDIRECT("'" &amp; 'Warband Sheet'!E$4 &amp; " Equipment'!C$2:C$200"), 0)), "")</f>
        <v/>
      </c>
      <c r="N44" s="119"/>
      <c r="O44" s="84"/>
      <c r="P44" s="85"/>
      <c r="Q44" s="85"/>
      <c r="R44" s="85"/>
      <c r="S44" s="85"/>
      <c r="T44" s="85"/>
      <c r="U44" s="85"/>
      <c r="V44" s="85"/>
      <c r="W44" s="85"/>
      <c r="X44" s="85"/>
      <c r="AC44" s="99" t="str">
        <f t="shared" ca="1" si="1"/>
        <v/>
      </c>
      <c r="AD44" s="99" t="str">
        <f t="shared" ca="1" si="2"/>
        <v/>
      </c>
      <c r="AE44" s="99" t="str">
        <f t="shared" ca="1" si="3"/>
        <v/>
      </c>
      <c r="AF44" s="99" t="str">
        <f t="shared" ca="1" si="4"/>
        <v/>
      </c>
    </row>
    <row r="45" spans="2:32" ht="15.75" customHeight="1" x14ac:dyDescent="0.2">
      <c r="B45" s="91"/>
      <c r="C45" s="129"/>
      <c r="D45" s="129"/>
      <c r="E45" s="129"/>
      <c r="F45" s="124">
        <f t="shared" si="5"/>
        <v>0</v>
      </c>
      <c r="G45" s="125" t="str">
        <f ca="1">IFERROR(INDEX(INDIRECT("'" &amp; 'Warband Sheet'!E$4 &amp; " Equipment'!A$2:A$200"), MATCH(I45, INDIRECT("'" &amp; 'Warband Sheet'!E$4 &amp; " Equipment'!C$2:C$200"), 0)), "")</f>
        <v/>
      </c>
      <c r="H45" s="125" t="str">
        <f ca="1">IFERROR(INDEX(INDIRECT("'" &amp; 'Warband Sheet'!E$4 &amp; " Equipment'!B$2:B$200"), MATCH(I45, INDIRECT("'" &amp; 'Warband Sheet'!E$4 &amp; " Equipment'!C$2:C$200"), 0)), "")</f>
        <v/>
      </c>
      <c r="I45" s="119"/>
      <c r="J45" s="126" t="str">
        <f ca="1">IFERROR(INDEX(INDIRECT("'" &amp; 'Warband Sheet'!E$4 &amp; " Equipment'!D$2:D$200"), MATCH('Reserve Wargear'!I45, INDIRECT("'" &amp; 'Warband Sheet'!E$4 &amp; " Equipment'!C$2:C$200"), 0)), "")</f>
        <v/>
      </c>
      <c r="K45" s="127" t="str">
        <f ca="1">IFERROR(INDEX(INDIRECT("'" &amp; 'Warband Sheet'!E$4 &amp; " Equipment'!E$2:E$200"), MATCH('Reserve Wargear'!I45, INDIRECT("'" &amp; 'Warband Sheet'!E$4 &amp; " Equipment'!C$2:C$200"), 0)), "")</f>
        <v/>
      </c>
      <c r="L45" s="128" t="str">
        <f ca="1">IFERROR(INDEX(INDIRECT("'" &amp; 'Warband Sheet'!E$4 &amp; " Equipment'!F$2:F$200"), MATCH('Reserve Wargear'!I45, INDIRECT("'" &amp; 'Warband Sheet'!E$4 &amp; " Equipment'!C$2:C$200"), 0)), "")</f>
        <v/>
      </c>
      <c r="M45" s="128" t="str">
        <f ca="1">IFERROR(INDEX(INDIRECT("'" &amp; 'Warband Sheet'!E$4 &amp; " Equipment'!G$2:G$200"), MATCH('Reserve Wargear'!I45, INDIRECT("'" &amp; 'Warband Sheet'!E$4 &amp; " Equipment'!C$2:C$200"), 0)), "")</f>
        <v/>
      </c>
      <c r="N45" s="119"/>
      <c r="O45" s="84"/>
      <c r="P45" s="85"/>
      <c r="Q45" s="85"/>
      <c r="R45" s="85"/>
      <c r="S45" s="85"/>
      <c r="T45" s="85"/>
      <c r="U45" s="85"/>
      <c r="V45" s="85"/>
      <c r="W45" s="85"/>
      <c r="X45" s="85"/>
      <c r="AC45" s="99" t="str">
        <f t="shared" ca="1" si="1"/>
        <v/>
      </c>
      <c r="AD45" s="99" t="str">
        <f t="shared" ca="1" si="2"/>
        <v/>
      </c>
      <c r="AE45" s="99" t="str">
        <f t="shared" ca="1" si="3"/>
        <v/>
      </c>
      <c r="AF45" s="99" t="str">
        <f t="shared" ca="1" si="4"/>
        <v/>
      </c>
    </row>
    <row r="46" spans="2:32" ht="15.75" customHeight="1" x14ac:dyDescent="0.2">
      <c r="B46" s="91"/>
      <c r="C46" s="129"/>
      <c r="D46" s="129"/>
      <c r="E46" s="129"/>
      <c r="F46" s="124">
        <f t="shared" si="5"/>
        <v>0</v>
      </c>
      <c r="G46" s="125" t="str">
        <f ca="1">IFERROR(INDEX(INDIRECT("'" &amp; 'Warband Sheet'!E$4 &amp; " Equipment'!A$2:A$200"), MATCH(I46, INDIRECT("'" &amp; 'Warband Sheet'!E$4 &amp; " Equipment'!C$2:C$200"), 0)), "")</f>
        <v/>
      </c>
      <c r="H46" s="125" t="str">
        <f ca="1">IFERROR(INDEX(INDIRECT("'" &amp; 'Warband Sheet'!E$4 &amp; " Equipment'!B$2:B$200"), MATCH(I46, INDIRECT("'" &amp; 'Warband Sheet'!E$4 &amp; " Equipment'!C$2:C$200"), 0)), "")</f>
        <v/>
      </c>
      <c r="I46" s="119"/>
      <c r="J46" s="126" t="str">
        <f ca="1">IFERROR(INDEX(INDIRECT("'" &amp; 'Warband Sheet'!E$4 &amp; " Equipment'!D$2:D$200"), MATCH('Reserve Wargear'!I46, INDIRECT("'" &amp; 'Warband Sheet'!E$4 &amp; " Equipment'!C$2:C$200"), 0)), "")</f>
        <v/>
      </c>
      <c r="K46" s="127" t="str">
        <f ca="1">IFERROR(INDEX(INDIRECT("'" &amp; 'Warband Sheet'!E$4 &amp; " Equipment'!E$2:E$200"), MATCH('Reserve Wargear'!I46, INDIRECT("'" &amp; 'Warband Sheet'!E$4 &amp; " Equipment'!C$2:C$200"), 0)), "")</f>
        <v/>
      </c>
      <c r="L46" s="128" t="str">
        <f ca="1">IFERROR(INDEX(INDIRECT("'" &amp; 'Warband Sheet'!E$4 &amp; " Equipment'!F$2:F$200"), MATCH('Reserve Wargear'!I46, INDIRECT("'" &amp; 'Warband Sheet'!E$4 &amp; " Equipment'!C$2:C$200"), 0)), "")</f>
        <v/>
      </c>
      <c r="M46" s="128" t="str">
        <f ca="1">IFERROR(INDEX(INDIRECT("'" &amp; 'Warband Sheet'!E$4 &amp; " Equipment'!G$2:G$200"), MATCH('Reserve Wargear'!I46, INDIRECT("'" &amp; 'Warband Sheet'!E$4 &amp; " Equipment'!C$2:C$200"), 0)), "")</f>
        <v/>
      </c>
      <c r="N46" s="119"/>
      <c r="O46" s="84"/>
      <c r="P46" s="85"/>
      <c r="Q46" s="85"/>
      <c r="R46" s="85"/>
      <c r="S46" s="85"/>
      <c r="T46" s="85"/>
      <c r="U46" s="85"/>
      <c r="V46" s="85"/>
      <c r="W46" s="85"/>
      <c r="X46" s="85"/>
      <c r="AC46" s="99" t="str">
        <f t="shared" ca="1" si="1"/>
        <v/>
      </c>
      <c r="AD46" s="99" t="str">
        <f t="shared" ca="1" si="2"/>
        <v/>
      </c>
      <c r="AE46" s="99" t="str">
        <f t="shared" ca="1" si="3"/>
        <v/>
      </c>
      <c r="AF46" s="99" t="str">
        <f t="shared" ca="1" si="4"/>
        <v/>
      </c>
    </row>
    <row r="47" spans="2:32" ht="15.75" customHeight="1" x14ac:dyDescent="0.2">
      <c r="B47" s="91"/>
      <c r="C47" s="129"/>
      <c r="D47" s="129"/>
      <c r="E47" s="129"/>
      <c r="F47" s="124">
        <f t="shared" si="5"/>
        <v>0</v>
      </c>
      <c r="G47" s="125" t="str">
        <f ca="1">IFERROR(INDEX(INDIRECT("'" &amp; 'Warband Sheet'!E$4 &amp; " Equipment'!A$2:A$200"), MATCH(I47, INDIRECT("'" &amp; 'Warband Sheet'!E$4 &amp; " Equipment'!C$2:C$200"), 0)), "")</f>
        <v/>
      </c>
      <c r="H47" s="125" t="str">
        <f ca="1">IFERROR(INDEX(INDIRECT("'" &amp; 'Warband Sheet'!E$4 &amp; " Equipment'!B$2:B$200"), MATCH(I47, INDIRECT("'" &amp; 'Warband Sheet'!E$4 &amp; " Equipment'!C$2:C$200"), 0)), "")</f>
        <v/>
      </c>
      <c r="I47" s="119"/>
      <c r="J47" s="126" t="str">
        <f ca="1">IFERROR(INDEX(INDIRECT("'" &amp; 'Warband Sheet'!E$4 &amp; " Equipment'!D$2:D$200"), MATCH('Reserve Wargear'!I47, INDIRECT("'" &amp; 'Warband Sheet'!E$4 &amp; " Equipment'!C$2:C$200"), 0)), "")</f>
        <v/>
      </c>
      <c r="K47" s="127" t="str">
        <f ca="1">IFERROR(INDEX(INDIRECT("'" &amp; 'Warband Sheet'!E$4 &amp; " Equipment'!E$2:E$200"), MATCH('Reserve Wargear'!I47, INDIRECT("'" &amp; 'Warband Sheet'!E$4 &amp; " Equipment'!C$2:C$200"), 0)), "")</f>
        <v/>
      </c>
      <c r="L47" s="128" t="str">
        <f ca="1">IFERROR(INDEX(INDIRECT("'" &amp; 'Warband Sheet'!E$4 &amp; " Equipment'!F$2:F$200"), MATCH('Reserve Wargear'!I47, INDIRECT("'" &amp; 'Warband Sheet'!E$4 &amp; " Equipment'!C$2:C$200"), 0)), "")</f>
        <v/>
      </c>
      <c r="M47" s="128" t="str">
        <f ca="1">IFERROR(INDEX(INDIRECT("'" &amp; 'Warband Sheet'!E$4 &amp; " Equipment'!G$2:G$200"), MATCH('Reserve Wargear'!I47, INDIRECT("'" &amp; 'Warband Sheet'!E$4 &amp; " Equipment'!C$2:C$200"), 0)), "")</f>
        <v/>
      </c>
      <c r="N47" s="119"/>
      <c r="O47" s="84"/>
      <c r="P47" s="85"/>
      <c r="Q47" s="85"/>
      <c r="R47" s="85"/>
      <c r="S47" s="85"/>
      <c r="T47" s="85"/>
      <c r="U47" s="85"/>
      <c r="V47" s="85"/>
      <c r="W47" s="85"/>
      <c r="X47" s="85"/>
      <c r="AC47" s="99" t="str">
        <f t="shared" ca="1" si="1"/>
        <v/>
      </c>
      <c r="AD47" s="99" t="str">
        <f t="shared" ca="1" si="2"/>
        <v/>
      </c>
      <c r="AE47" s="99" t="str">
        <f t="shared" ca="1" si="3"/>
        <v/>
      </c>
      <c r="AF47" s="99" t="str">
        <f t="shared" ca="1" si="4"/>
        <v/>
      </c>
    </row>
    <row r="48" spans="2:32" ht="15.75" customHeight="1" x14ac:dyDescent="0.2">
      <c r="B48" s="91"/>
      <c r="C48" s="129"/>
      <c r="D48" s="129"/>
      <c r="E48" s="129"/>
      <c r="F48" s="124">
        <f t="shared" si="5"/>
        <v>0</v>
      </c>
      <c r="G48" s="125" t="str">
        <f ca="1">IFERROR(INDEX(INDIRECT("'" &amp; 'Warband Sheet'!E$4 &amp; " Equipment'!A$2:A$200"), MATCH(I48, INDIRECT("'" &amp; 'Warband Sheet'!E$4 &amp; " Equipment'!C$2:C$200"), 0)), "")</f>
        <v/>
      </c>
      <c r="H48" s="125" t="str">
        <f ca="1">IFERROR(INDEX(INDIRECT("'" &amp; 'Warband Sheet'!E$4 &amp; " Equipment'!B$2:B$200"), MATCH(I48, INDIRECT("'" &amp; 'Warband Sheet'!E$4 &amp; " Equipment'!C$2:C$200"), 0)), "")</f>
        <v/>
      </c>
      <c r="I48" s="119"/>
      <c r="J48" s="126" t="str">
        <f ca="1">IFERROR(INDEX(INDIRECT("'" &amp; 'Warband Sheet'!E$4 &amp; " Equipment'!D$2:D$200"), MATCH('Reserve Wargear'!I48, INDIRECT("'" &amp; 'Warband Sheet'!E$4 &amp; " Equipment'!C$2:C$200"), 0)), "")</f>
        <v/>
      </c>
      <c r="K48" s="127" t="str">
        <f ca="1">IFERROR(INDEX(INDIRECT("'" &amp; 'Warband Sheet'!E$4 &amp; " Equipment'!E$2:E$200"), MATCH('Reserve Wargear'!I48, INDIRECT("'" &amp; 'Warband Sheet'!E$4 &amp; " Equipment'!C$2:C$200"), 0)), "")</f>
        <v/>
      </c>
      <c r="L48" s="128" t="str">
        <f ca="1">IFERROR(INDEX(INDIRECT("'" &amp; 'Warband Sheet'!E$4 &amp; " Equipment'!F$2:F$200"), MATCH('Reserve Wargear'!I48, INDIRECT("'" &amp; 'Warband Sheet'!E$4 &amp; " Equipment'!C$2:C$200"), 0)), "")</f>
        <v/>
      </c>
      <c r="M48" s="128" t="str">
        <f ca="1">IFERROR(INDEX(INDIRECT("'" &amp; 'Warband Sheet'!E$4 &amp; " Equipment'!G$2:G$200"), MATCH('Reserve Wargear'!I48, INDIRECT("'" &amp; 'Warband Sheet'!E$4 &amp; " Equipment'!C$2:C$200"), 0)), "")</f>
        <v/>
      </c>
      <c r="N48" s="119"/>
      <c r="O48" s="84"/>
      <c r="P48" s="85"/>
      <c r="Q48" s="85"/>
      <c r="R48" s="85"/>
      <c r="S48" s="85"/>
      <c r="T48" s="85"/>
      <c r="U48" s="85"/>
      <c r="V48" s="85"/>
      <c r="W48" s="85"/>
      <c r="X48" s="85"/>
      <c r="AC48" s="99" t="str">
        <f t="shared" ca="1" si="1"/>
        <v/>
      </c>
      <c r="AD48" s="99" t="str">
        <f t="shared" ca="1" si="2"/>
        <v/>
      </c>
      <c r="AE48" s="99" t="str">
        <f t="shared" ca="1" si="3"/>
        <v/>
      </c>
      <c r="AF48" s="99" t="str">
        <f t="shared" ca="1" si="4"/>
        <v/>
      </c>
    </row>
    <row r="49" spans="2:32" ht="15.75" customHeight="1" x14ac:dyDescent="0.2">
      <c r="B49" s="91"/>
      <c r="C49" s="129"/>
      <c r="D49" s="129"/>
      <c r="E49" s="129"/>
      <c r="F49" s="124">
        <f t="shared" si="5"/>
        <v>0</v>
      </c>
      <c r="G49" s="125" t="str">
        <f ca="1">IFERROR(INDEX(INDIRECT("'" &amp; 'Warband Sheet'!E$4 &amp; " Equipment'!A$2:A$200"), MATCH(I49, INDIRECT("'" &amp; 'Warband Sheet'!E$4 &amp; " Equipment'!C$2:C$200"), 0)), "")</f>
        <v/>
      </c>
      <c r="H49" s="125" t="str">
        <f ca="1">IFERROR(INDEX(INDIRECT("'" &amp; 'Warband Sheet'!E$4 &amp; " Equipment'!B$2:B$200"), MATCH(I49, INDIRECT("'" &amp; 'Warband Sheet'!E$4 &amp; " Equipment'!C$2:C$200"), 0)), "")</f>
        <v/>
      </c>
      <c r="I49" s="119"/>
      <c r="J49" s="126" t="str">
        <f ca="1">IFERROR(INDEX(INDIRECT("'" &amp; 'Warband Sheet'!E$4 &amp; " Equipment'!D$2:D$200"), MATCH('Reserve Wargear'!I49, INDIRECT("'" &amp; 'Warband Sheet'!E$4 &amp; " Equipment'!C$2:C$200"), 0)), "")</f>
        <v/>
      </c>
      <c r="K49" s="127" t="str">
        <f ca="1">IFERROR(INDEX(INDIRECT("'" &amp; 'Warband Sheet'!E$4 &amp; " Equipment'!E$2:E$200"), MATCH('Reserve Wargear'!I49, INDIRECT("'" &amp; 'Warband Sheet'!E$4 &amp; " Equipment'!C$2:C$200"), 0)), "")</f>
        <v/>
      </c>
      <c r="L49" s="128" t="str">
        <f ca="1">IFERROR(INDEX(INDIRECT("'" &amp; 'Warband Sheet'!E$4 &amp; " Equipment'!F$2:F$200"), MATCH('Reserve Wargear'!I49, INDIRECT("'" &amp; 'Warband Sheet'!E$4 &amp; " Equipment'!C$2:C$200"), 0)), "")</f>
        <v/>
      </c>
      <c r="M49" s="128" t="str">
        <f ca="1">IFERROR(INDEX(INDIRECT("'" &amp; 'Warband Sheet'!E$4 &amp; " Equipment'!G$2:G$200"), MATCH('Reserve Wargear'!I49, INDIRECT("'" &amp; 'Warband Sheet'!E$4 &amp; " Equipment'!C$2:C$200"), 0)), "")</f>
        <v/>
      </c>
      <c r="N49" s="119"/>
      <c r="O49" s="84"/>
      <c r="P49" s="85"/>
      <c r="Q49" s="85"/>
      <c r="R49" s="85"/>
      <c r="S49" s="85"/>
      <c r="T49" s="85"/>
      <c r="U49" s="85"/>
      <c r="V49" s="85"/>
      <c r="W49" s="85"/>
      <c r="X49" s="85"/>
      <c r="AC49" s="99" t="str">
        <f t="shared" ca="1" si="1"/>
        <v/>
      </c>
      <c r="AD49" s="99" t="str">
        <f t="shared" ca="1" si="2"/>
        <v/>
      </c>
      <c r="AE49" s="99" t="str">
        <f t="shared" ca="1" si="3"/>
        <v/>
      </c>
      <c r="AF49" s="99" t="str">
        <f t="shared" ca="1" si="4"/>
        <v/>
      </c>
    </row>
    <row r="50" spans="2:32" ht="15.75" customHeight="1" x14ac:dyDescent="0.2">
      <c r="B50" s="91"/>
      <c r="C50" s="129"/>
      <c r="D50" s="129"/>
      <c r="E50" s="129"/>
      <c r="F50" s="124">
        <f t="shared" si="5"/>
        <v>0</v>
      </c>
      <c r="G50" s="125" t="str">
        <f ca="1">IFERROR(INDEX(INDIRECT("'" &amp; 'Warband Sheet'!E$4 &amp; " Equipment'!A$2:A$200"), MATCH(I50, INDIRECT("'" &amp; 'Warband Sheet'!E$4 &amp; " Equipment'!C$2:C$200"), 0)), "")</f>
        <v/>
      </c>
      <c r="H50" s="125" t="str">
        <f ca="1">IFERROR(INDEX(INDIRECT("'" &amp; 'Warband Sheet'!E$4 &amp; " Equipment'!B$2:B$200"), MATCH(I50, INDIRECT("'" &amp; 'Warband Sheet'!E$4 &amp; " Equipment'!C$2:C$200"), 0)), "")</f>
        <v/>
      </c>
      <c r="I50" s="119"/>
      <c r="J50" s="126" t="str">
        <f ca="1">IFERROR(INDEX(INDIRECT("'" &amp; 'Warband Sheet'!E$4 &amp; " Equipment'!D$2:D$200"), MATCH('Reserve Wargear'!I50, INDIRECT("'" &amp; 'Warband Sheet'!E$4 &amp; " Equipment'!C$2:C$200"), 0)), "")</f>
        <v/>
      </c>
      <c r="K50" s="127" t="str">
        <f ca="1">IFERROR(INDEX(INDIRECT("'" &amp; 'Warband Sheet'!E$4 &amp; " Equipment'!E$2:E$200"), MATCH('Reserve Wargear'!I50, INDIRECT("'" &amp; 'Warband Sheet'!E$4 &amp; " Equipment'!C$2:C$200"), 0)), "")</f>
        <v/>
      </c>
      <c r="L50" s="128" t="str">
        <f ca="1">IFERROR(INDEX(INDIRECT("'" &amp; 'Warband Sheet'!E$4 &amp; " Equipment'!F$2:F$200"), MATCH('Reserve Wargear'!I50, INDIRECT("'" &amp; 'Warband Sheet'!E$4 &amp; " Equipment'!C$2:C$200"), 0)), "")</f>
        <v/>
      </c>
      <c r="M50" s="128" t="str">
        <f ca="1">IFERROR(INDEX(INDIRECT("'" &amp; 'Warband Sheet'!E$4 &amp; " Equipment'!G$2:G$200"), MATCH('Reserve Wargear'!I50, INDIRECT("'" &amp; 'Warband Sheet'!E$4 &amp; " Equipment'!C$2:C$200"), 0)), "")</f>
        <v/>
      </c>
      <c r="N50" s="119"/>
      <c r="O50" s="84"/>
      <c r="P50" s="85"/>
      <c r="Q50" s="85"/>
      <c r="R50" s="85"/>
      <c r="S50" s="85"/>
      <c r="T50" s="85"/>
      <c r="U50" s="85"/>
      <c r="V50" s="85"/>
      <c r="W50" s="85"/>
      <c r="X50" s="85"/>
      <c r="AC50" s="99" t="str">
        <f t="shared" ca="1" si="1"/>
        <v/>
      </c>
      <c r="AD50" s="99" t="str">
        <f t="shared" ca="1" si="2"/>
        <v/>
      </c>
      <c r="AE50" s="99" t="str">
        <f t="shared" ca="1" si="3"/>
        <v/>
      </c>
      <c r="AF50" s="99" t="str">
        <f t="shared" ca="1" si="4"/>
        <v/>
      </c>
    </row>
    <row r="51" spans="2:32" ht="15.75" customHeight="1" x14ac:dyDescent="0.2">
      <c r="B51" s="91"/>
      <c r="C51" s="129"/>
      <c r="D51" s="129"/>
      <c r="E51" s="129"/>
      <c r="F51" s="124">
        <f t="shared" si="5"/>
        <v>0</v>
      </c>
      <c r="G51" s="125" t="str">
        <f ca="1">IFERROR(INDEX(INDIRECT("'" &amp; 'Warband Sheet'!E$4 &amp; " Equipment'!A$2:A$200"), MATCH(I51, INDIRECT("'" &amp; 'Warband Sheet'!E$4 &amp; " Equipment'!C$2:C$200"), 0)), "")</f>
        <v/>
      </c>
      <c r="H51" s="125" t="str">
        <f ca="1">IFERROR(INDEX(INDIRECT("'" &amp; 'Warband Sheet'!E$4 &amp; " Equipment'!B$2:B$200"), MATCH(I51, INDIRECT("'" &amp; 'Warband Sheet'!E$4 &amp; " Equipment'!C$2:C$200"), 0)), "")</f>
        <v/>
      </c>
      <c r="I51" s="119"/>
      <c r="J51" s="126" t="str">
        <f ca="1">IFERROR(INDEX(INDIRECT("'" &amp; 'Warband Sheet'!E$4 &amp; " Equipment'!D$2:D$200"), MATCH('Reserve Wargear'!I51, INDIRECT("'" &amp; 'Warband Sheet'!E$4 &amp; " Equipment'!C$2:C$200"), 0)), "")</f>
        <v/>
      </c>
      <c r="K51" s="127" t="str">
        <f ca="1">IFERROR(INDEX(INDIRECT("'" &amp; 'Warband Sheet'!E$4 &amp; " Equipment'!E$2:E$200"), MATCH('Reserve Wargear'!I51, INDIRECT("'" &amp; 'Warband Sheet'!E$4 &amp; " Equipment'!C$2:C$200"), 0)), "")</f>
        <v/>
      </c>
      <c r="L51" s="128" t="str">
        <f ca="1">IFERROR(INDEX(INDIRECT("'" &amp; 'Warband Sheet'!E$4 &amp; " Equipment'!F$2:F$200"), MATCH('Reserve Wargear'!I51, INDIRECT("'" &amp; 'Warband Sheet'!E$4 &amp; " Equipment'!C$2:C$200"), 0)), "")</f>
        <v/>
      </c>
      <c r="M51" s="128" t="str">
        <f ca="1">IFERROR(INDEX(INDIRECT("'" &amp; 'Warband Sheet'!E$4 &amp; " Equipment'!G$2:G$200"), MATCH('Reserve Wargear'!I51, INDIRECT("'" &amp; 'Warband Sheet'!E$4 &amp; " Equipment'!C$2:C$200"), 0)), "")</f>
        <v/>
      </c>
      <c r="N51" s="119"/>
      <c r="O51" s="84"/>
      <c r="P51" s="85"/>
      <c r="Q51" s="85"/>
      <c r="R51" s="85"/>
      <c r="S51" s="85"/>
      <c r="T51" s="85"/>
      <c r="U51" s="85"/>
      <c r="V51" s="85"/>
      <c r="W51" s="85"/>
      <c r="X51" s="85"/>
      <c r="AC51" s="99" t="str">
        <f t="shared" ca="1" si="1"/>
        <v/>
      </c>
      <c r="AD51" s="99" t="str">
        <f t="shared" ca="1" si="2"/>
        <v/>
      </c>
      <c r="AE51" s="99" t="str">
        <f t="shared" ca="1" si="3"/>
        <v/>
      </c>
      <c r="AF51" s="99" t="str">
        <f t="shared" ca="1" si="4"/>
        <v/>
      </c>
    </row>
    <row r="52" spans="2:32" ht="15.75" customHeight="1" x14ac:dyDescent="0.2">
      <c r="B52" s="91"/>
      <c r="C52" s="129"/>
      <c r="D52" s="129"/>
      <c r="E52" s="129"/>
      <c r="F52" s="124">
        <f t="shared" si="5"/>
        <v>0</v>
      </c>
      <c r="G52" s="125" t="str">
        <f ca="1">IFERROR(INDEX(INDIRECT("'" &amp; 'Warband Sheet'!E$4 &amp; " Equipment'!A$2:A$200"), MATCH(I52, INDIRECT("'" &amp; 'Warband Sheet'!E$4 &amp; " Equipment'!C$2:C$200"), 0)), "")</f>
        <v/>
      </c>
      <c r="H52" s="125" t="str">
        <f ca="1">IFERROR(INDEX(INDIRECT("'" &amp; 'Warband Sheet'!E$4 &amp; " Equipment'!B$2:B$200"), MATCH(I52, INDIRECT("'" &amp; 'Warband Sheet'!E$4 &amp; " Equipment'!C$2:C$200"), 0)), "")</f>
        <v/>
      </c>
      <c r="I52" s="119"/>
      <c r="J52" s="126" t="str">
        <f ca="1">IFERROR(INDEX(INDIRECT("'" &amp; 'Warband Sheet'!E$4 &amp; " Equipment'!D$2:D$200"), MATCH('Reserve Wargear'!I52, INDIRECT("'" &amp; 'Warband Sheet'!E$4 &amp; " Equipment'!C$2:C$200"), 0)), "")</f>
        <v/>
      </c>
      <c r="K52" s="127" t="str">
        <f ca="1">IFERROR(INDEX(INDIRECT("'" &amp; 'Warband Sheet'!E$4 &amp; " Equipment'!E$2:E$200"), MATCH('Reserve Wargear'!I52, INDIRECT("'" &amp; 'Warband Sheet'!E$4 &amp; " Equipment'!C$2:C$200"), 0)), "")</f>
        <v/>
      </c>
      <c r="L52" s="128" t="str">
        <f ca="1">IFERROR(INDEX(INDIRECT("'" &amp; 'Warband Sheet'!E$4 &amp; " Equipment'!F$2:F$200"), MATCH('Reserve Wargear'!I52, INDIRECT("'" &amp; 'Warband Sheet'!E$4 &amp; " Equipment'!C$2:C$200"), 0)), "")</f>
        <v/>
      </c>
      <c r="M52" s="128" t="str">
        <f ca="1">IFERROR(INDEX(INDIRECT("'" &amp; 'Warband Sheet'!E$4 &amp; " Equipment'!G$2:G$200"), MATCH('Reserve Wargear'!I52, INDIRECT("'" &amp; 'Warband Sheet'!E$4 &amp; " Equipment'!C$2:C$200"), 0)), "")</f>
        <v/>
      </c>
      <c r="N52" s="119"/>
      <c r="O52" s="84"/>
      <c r="P52" s="85"/>
      <c r="Q52" s="85"/>
      <c r="R52" s="85"/>
      <c r="S52" s="85"/>
      <c r="T52" s="85"/>
      <c r="U52" s="85"/>
      <c r="V52" s="85"/>
      <c r="W52" s="85"/>
      <c r="X52" s="85"/>
      <c r="AC52" s="99" t="str">
        <f t="shared" ca="1" si="1"/>
        <v/>
      </c>
      <c r="AD52" s="99" t="str">
        <f t="shared" ca="1" si="2"/>
        <v/>
      </c>
      <c r="AE52" s="99" t="str">
        <f t="shared" ca="1" si="3"/>
        <v/>
      </c>
      <c r="AF52" s="99" t="str">
        <f t="shared" ca="1" si="4"/>
        <v/>
      </c>
    </row>
    <row r="53" spans="2:32" ht="15.75" customHeight="1" x14ac:dyDescent="0.2">
      <c r="B53" s="91"/>
      <c r="C53" s="129"/>
      <c r="D53" s="129"/>
      <c r="E53" s="129"/>
      <c r="F53" s="124">
        <f t="shared" si="5"/>
        <v>0</v>
      </c>
      <c r="G53" s="125" t="str">
        <f ca="1">IFERROR(INDEX(INDIRECT("'" &amp; 'Warband Sheet'!E$4 &amp; " Equipment'!A$2:A$200"), MATCH(I53, INDIRECT("'" &amp; 'Warband Sheet'!E$4 &amp; " Equipment'!C$2:C$200"), 0)), "")</f>
        <v/>
      </c>
      <c r="H53" s="125" t="str">
        <f ca="1">IFERROR(INDEX(INDIRECT("'" &amp; 'Warband Sheet'!E$4 &amp; " Equipment'!B$2:B$200"), MATCH(I53, INDIRECT("'" &amp; 'Warband Sheet'!E$4 &amp; " Equipment'!C$2:C$200"), 0)), "")</f>
        <v/>
      </c>
      <c r="I53" s="119"/>
      <c r="J53" s="126" t="str">
        <f ca="1">IFERROR(INDEX(INDIRECT("'" &amp; 'Warband Sheet'!E$4 &amp; " Equipment'!D$2:D$200"), MATCH('Reserve Wargear'!I53, INDIRECT("'" &amp; 'Warband Sheet'!E$4 &amp; " Equipment'!C$2:C$200"), 0)), "")</f>
        <v/>
      </c>
      <c r="K53" s="127" t="str">
        <f ca="1">IFERROR(INDEX(INDIRECT("'" &amp; 'Warband Sheet'!E$4 &amp; " Equipment'!E$2:E$200"), MATCH('Reserve Wargear'!I53, INDIRECT("'" &amp; 'Warband Sheet'!E$4 &amp; " Equipment'!C$2:C$200"), 0)), "")</f>
        <v/>
      </c>
      <c r="L53" s="128" t="str">
        <f ca="1">IFERROR(INDEX(INDIRECT("'" &amp; 'Warband Sheet'!E$4 &amp; " Equipment'!F$2:F$200"), MATCH('Reserve Wargear'!I53, INDIRECT("'" &amp; 'Warband Sheet'!E$4 &amp; " Equipment'!C$2:C$200"), 0)), "")</f>
        <v/>
      </c>
      <c r="M53" s="128" t="str">
        <f ca="1">IFERROR(INDEX(INDIRECT("'" &amp; 'Warband Sheet'!E$4 &amp; " Equipment'!G$2:G$200"), MATCH('Reserve Wargear'!I53, INDIRECT("'" &amp; 'Warband Sheet'!E$4 &amp; " Equipment'!C$2:C$200"), 0)), "")</f>
        <v/>
      </c>
      <c r="N53" s="119"/>
      <c r="O53" s="84"/>
      <c r="P53" s="85"/>
      <c r="Q53" s="85"/>
      <c r="R53" s="85"/>
      <c r="S53" s="85"/>
      <c r="T53" s="85"/>
      <c r="U53" s="85"/>
      <c r="V53" s="85"/>
      <c r="W53" s="85"/>
      <c r="X53" s="85"/>
      <c r="AC53" s="99" t="str">
        <f t="shared" ca="1" si="1"/>
        <v/>
      </c>
      <c r="AD53" s="99" t="str">
        <f t="shared" ca="1" si="2"/>
        <v/>
      </c>
      <c r="AE53" s="99" t="str">
        <f t="shared" ca="1" si="3"/>
        <v/>
      </c>
      <c r="AF53" s="99" t="str">
        <f t="shared" ca="1" si="4"/>
        <v/>
      </c>
    </row>
    <row r="54" spans="2:32" ht="15.75" customHeight="1" x14ac:dyDescent="0.2">
      <c r="B54" s="91"/>
      <c r="C54" s="129"/>
      <c r="D54" s="129"/>
      <c r="E54" s="129"/>
      <c r="F54" s="124">
        <f t="shared" si="5"/>
        <v>0</v>
      </c>
      <c r="G54" s="125" t="str">
        <f ca="1">IFERROR(INDEX(INDIRECT("'" &amp; 'Warband Sheet'!E$4 &amp; " Equipment'!A$2:A$200"), MATCH(I54, INDIRECT("'" &amp; 'Warband Sheet'!E$4 &amp; " Equipment'!C$2:C$200"), 0)), "")</f>
        <v/>
      </c>
      <c r="H54" s="125" t="str">
        <f ca="1">IFERROR(INDEX(INDIRECT("'" &amp; 'Warband Sheet'!E$4 &amp; " Equipment'!B$2:B$200"), MATCH(I54, INDIRECT("'" &amp; 'Warband Sheet'!E$4 &amp; " Equipment'!C$2:C$200"), 0)), "")</f>
        <v/>
      </c>
      <c r="I54" s="119"/>
      <c r="J54" s="126" t="str">
        <f ca="1">IFERROR(INDEX(INDIRECT("'" &amp; 'Warband Sheet'!E$4 &amp; " Equipment'!D$2:D$200"), MATCH('Reserve Wargear'!I54, INDIRECT("'" &amp; 'Warband Sheet'!E$4 &amp; " Equipment'!C$2:C$200"), 0)), "")</f>
        <v/>
      </c>
      <c r="K54" s="127" t="str">
        <f ca="1">IFERROR(INDEX(INDIRECT("'" &amp; 'Warband Sheet'!E$4 &amp; " Equipment'!E$2:E$200"), MATCH('Reserve Wargear'!I54, INDIRECT("'" &amp; 'Warband Sheet'!E$4 &amp; " Equipment'!C$2:C$200"), 0)), "")</f>
        <v/>
      </c>
      <c r="L54" s="128" t="str">
        <f ca="1">IFERROR(INDEX(INDIRECT("'" &amp; 'Warband Sheet'!E$4 &amp; " Equipment'!F$2:F$200"), MATCH('Reserve Wargear'!I54, INDIRECT("'" &amp; 'Warband Sheet'!E$4 &amp; " Equipment'!C$2:C$200"), 0)), "")</f>
        <v/>
      </c>
      <c r="M54" s="128" t="str">
        <f ca="1">IFERROR(INDEX(INDIRECT("'" &amp; 'Warband Sheet'!E$4 &amp; " Equipment'!G$2:G$200"), MATCH('Reserve Wargear'!I54, INDIRECT("'" &amp; 'Warband Sheet'!E$4 &amp; " Equipment'!C$2:C$200"), 0)), "")</f>
        <v/>
      </c>
      <c r="N54" s="119"/>
      <c r="O54" s="84"/>
      <c r="P54" s="85"/>
      <c r="Q54" s="85"/>
      <c r="R54" s="85"/>
      <c r="S54" s="85"/>
      <c r="T54" s="85"/>
      <c r="U54" s="85"/>
      <c r="V54" s="85"/>
      <c r="W54" s="85"/>
      <c r="X54" s="85"/>
      <c r="AC54" s="99" t="str">
        <f t="shared" ca="1" si="1"/>
        <v/>
      </c>
      <c r="AD54" s="99" t="str">
        <f t="shared" ca="1" si="2"/>
        <v/>
      </c>
      <c r="AE54" s="99" t="str">
        <f t="shared" ca="1" si="3"/>
        <v/>
      </c>
      <c r="AF54" s="99" t="str">
        <f t="shared" ca="1" si="4"/>
        <v/>
      </c>
    </row>
    <row r="55" spans="2:32" ht="15.75" customHeight="1" x14ac:dyDescent="0.2">
      <c r="B55" s="91"/>
      <c r="C55" s="129"/>
      <c r="D55" s="129"/>
      <c r="E55" s="129"/>
      <c r="F55" s="124">
        <f t="shared" si="5"/>
        <v>0</v>
      </c>
      <c r="G55" s="125" t="str">
        <f ca="1">IFERROR(INDEX(INDIRECT("'" &amp; 'Warband Sheet'!E$4 &amp; " Equipment'!A$2:A$200"), MATCH(I55, INDIRECT("'" &amp; 'Warband Sheet'!E$4 &amp; " Equipment'!C$2:C$200"), 0)), "")</f>
        <v/>
      </c>
      <c r="H55" s="125" t="str">
        <f ca="1">IFERROR(INDEX(INDIRECT("'" &amp; 'Warband Sheet'!E$4 &amp; " Equipment'!B$2:B$200"), MATCH(I55, INDIRECT("'" &amp; 'Warband Sheet'!E$4 &amp; " Equipment'!C$2:C$200"), 0)), "")</f>
        <v/>
      </c>
      <c r="I55" s="119"/>
      <c r="J55" s="126" t="str">
        <f ca="1">IFERROR(INDEX(INDIRECT("'" &amp; 'Warband Sheet'!E$4 &amp; " Equipment'!D$2:D$200"), MATCH('Reserve Wargear'!I55, INDIRECT("'" &amp; 'Warband Sheet'!E$4 &amp; " Equipment'!C$2:C$200"), 0)), "")</f>
        <v/>
      </c>
      <c r="K55" s="127" t="str">
        <f ca="1">IFERROR(INDEX(INDIRECT("'" &amp; 'Warband Sheet'!E$4 &amp; " Equipment'!E$2:E$200"), MATCH('Reserve Wargear'!I55, INDIRECT("'" &amp; 'Warband Sheet'!E$4 &amp; " Equipment'!C$2:C$200"), 0)), "")</f>
        <v/>
      </c>
      <c r="L55" s="128" t="str">
        <f ca="1">IFERROR(INDEX(INDIRECT("'" &amp; 'Warband Sheet'!E$4 &amp; " Equipment'!F$2:F$200"), MATCH('Reserve Wargear'!I55, INDIRECT("'" &amp; 'Warband Sheet'!E$4 &amp; " Equipment'!C$2:C$200"), 0)), "")</f>
        <v/>
      </c>
      <c r="M55" s="128" t="str">
        <f ca="1">IFERROR(INDEX(INDIRECT("'" &amp; 'Warband Sheet'!E$4 &amp; " Equipment'!G$2:G$200"), MATCH('Reserve Wargear'!I55, INDIRECT("'" &amp; 'Warband Sheet'!E$4 &amp; " Equipment'!C$2:C$200"), 0)), "")</f>
        <v/>
      </c>
      <c r="N55" s="119"/>
      <c r="O55" s="84"/>
      <c r="P55" s="85"/>
      <c r="Q55" s="85"/>
      <c r="R55" s="85"/>
      <c r="S55" s="85"/>
      <c r="T55" s="85"/>
      <c r="U55" s="85"/>
      <c r="V55" s="85"/>
      <c r="W55" s="85"/>
      <c r="X55" s="85"/>
      <c r="AC55" s="99" t="str">
        <f t="shared" ca="1" si="1"/>
        <v/>
      </c>
      <c r="AD55" s="99" t="str">
        <f t="shared" ca="1" si="2"/>
        <v/>
      </c>
      <c r="AE55" s="99" t="str">
        <f t="shared" ca="1" si="3"/>
        <v/>
      </c>
      <c r="AF55" s="99" t="str">
        <f t="shared" ca="1" si="4"/>
        <v/>
      </c>
    </row>
    <row r="56" spans="2:32" ht="15.75" customHeight="1" x14ac:dyDescent="0.2">
      <c r="B56" s="91"/>
      <c r="C56" s="129"/>
      <c r="D56" s="129"/>
      <c r="E56" s="129"/>
      <c r="F56" s="124">
        <f t="shared" si="5"/>
        <v>0</v>
      </c>
      <c r="G56" s="125" t="str">
        <f ca="1">IFERROR(INDEX(INDIRECT("'" &amp; 'Warband Sheet'!E$4 &amp; " Equipment'!A$2:A$200"), MATCH(I56, INDIRECT("'" &amp; 'Warband Sheet'!E$4 &amp; " Equipment'!C$2:C$200"), 0)), "")</f>
        <v/>
      </c>
      <c r="H56" s="125" t="str">
        <f ca="1">IFERROR(INDEX(INDIRECT("'" &amp; 'Warband Sheet'!E$4 &amp; " Equipment'!B$2:B$200"), MATCH(I56, INDIRECT("'" &amp; 'Warband Sheet'!E$4 &amp; " Equipment'!C$2:C$200"), 0)), "")</f>
        <v/>
      </c>
      <c r="I56" s="119"/>
      <c r="J56" s="126" t="str">
        <f ca="1">IFERROR(INDEX(INDIRECT("'" &amp; 'Warband Sheet'!E$4 &amp; " Equipment'!D$2:D$200"), MATCH('Reserve Wargear'!I56, INDIRECT("'" &amp; 'Warband Sheet'!E$4 &amp; " Equipment'!C$2:C$200"), 0)), "")</f>
        <v/>
      </c>
      <c r="K56" s="127" t="str">
        <f ca="1">IFERROR(INDEX(INDIRECT("'" &amp; 'Warband Sheet'!E$4 &amp; " Equipment'!E$2:E$200"), MATCH('Reserve Wargear'!I56, INDIRECT("'" &amp; 'Warband Sheet'!E$4 &amp; " Equipment'!C$2:C$200"), 0)), "")</f>
        <v/>
      </c>
      <c r="L56" s="128" t="str">
        <f ca="1">IFERROR(INDEX(INDIRECT("'" &amp; 'Warband Sheet'!E$4 &amp; " Equipment'!F$2:F$200"), MATCH('Reserve Wargear'!I56, INDIRECT("'" &amp; 'Warband Sheet'!E$4 &amp; " Equipment'!C$2:C$200"), 0)), "")</f>
        <v/>
      </c>
      <c r="M56" s="128" t="str">
        <f ca="1">IFERROR(INDEX(INDIRECT("'" &amp; 'Warband Sheet'!E$4 &amp; " Equipment'!G$2:G$200"), MATCH('Reserve Wargear'!I56, INDIRECT("'" &amp; 'Warband Sheet'!E$4 &amp; " Equipment'!C$2:C$200"), 0)), "")</f>
        <v/>
      </c>
      <c r="N56" s="119"/>
      <c r="O56" s="85"/>
      <c r="P56" s="85"/>
      <c r="Q56" s="85"/>
      <c r="R56" s="85"/>
      <c r="S56" s="85"/>
      <c r="T56" s="85"/>
      <c r="U56" s="85"/>
      <c r="V56" s="85"/>
      <c r="W56" s="85"/>
      <c r="X56" s="85"/>
      <c r="AC56" s="99" t="str">
        <f t="shared" ca="1" si="1"/>
        <v/>
      </c>
      <c r="AD56" s="99" t="str">
        <f t="shared" ca="1" si="2"/>
        <v/>
      </c>
      <c r="AE56" s="99" t="str">
        <f t="shared" ca="1" si="3"/>
        <v/>
      </c>
      <c r="AF56" s="99" t="str">
        <f t="shared" ca="1" si="4"/>
        <v/>
      </c>
    </row>
    <row r="57" spans="2:32" ht="15.75" customHeight="1" x14ac:dyDescent="0.2">
      <c r="B57" s="91"/>
      <c r="C57" s="129"/>
      <c r="D57" s="129"/>
      <c r="E57" s="129"/>
      <c r="F57" s="124">
        <f t="shared" si="5"/>
        <v>0</v>
      </c>
      <c r="G57" s="125" t="str">
        <f ca="1">IFERROR(INDEX(INDIRECT("'" &amp; 'Warband Sheet'!E$4 &amp; " Equipment'!A$2:A$200"), MATCH(I57, INDIRECT("'" &amp; 'Warband Sheet'!E$4 &amp; " Equipment'!C$2:C$200"), 0)), "")</f>
        <v/>
      </c>
      <c r="H57" s="125" t="str">
        <f ca="1">IFERROR(INDEX(INDIRECT("'" &amp; 'Warband Sheet'!E$4 &amp; " Equipment'!B$2:B$200"), MATCH(I57, INDIRECT("'" &amp; 'Warband Sheet'!E$4 &amp; " Equipment'!C$2:C$200"), 0)), "")</f>
        <v/>
      </c>
      <c r="I57" s="119"/>
      <c r="J57" s="126" t="str">
        <f ca="1">IFERROR(INDEX(INDIRECT("'" &amp; 'Warband Sheet'!E$4 &amp; " Equipment'!D$2:D$200"), MATCH('Reserve Wargear'!I57, INDIRECT("'" &amp; 'Warband Sheet'!E$4 &amp; " Equipment'!C$2:C$200"), 0)), "")</f>
        <v/>
      </c>
      <c r="K57" s="127" t="str">
        <f ca="1">IFERROR(INDEX(INDIRECT("'" &amp; 'Warband Sheet'!E$4 &amp; " Equipment'!E$2:E$200"), MATCH('Reserve Wargear'!I57, INDIRECT("'" &amp; 'Warband Sheet'!E$4 &amp; " Equipment'!C$2:C$200"), 0)), "")</f>
        <v/>
      </c>
      <c r="L57" s="128" t="str">
        <f ca="1">IFERROR(INDEX(INDIRECT("'" &amp; 'Warband Sheet'!E$4 &amp; " Equipment'!F$2:F$200"), MATCH('Reserve Wargear'!I57, INDIRECT("'" &amp; 'Warband Sheet'!E$4 &amp; " Equipment'!C$2:C$200"), 0)), "")</f>
        <v/>
      </c>
      <c r="M57" s="128" t="str">
        <f ca="1">IFERROR(INDEX(INDIRECT("'" &amp; 'Warband Sheet'!E$4 &amp; " Equipment'!G$2:G$200"), MATCH('Reserve Wargear'!I57, INDIRECT("'" &amp; 'Warband Sheet'!E$4 &amp; " Equipment'!C$2:C$200"), 0)), "")</f>
        <v/>
      </c>
      <c r="N57" s="119"/>
      <c r="O57" s="84"/>
      <c r="P57" s="85"/>
      <c r="Q57" s="85"/>
      <c r="R57" s="85"/>
      <c r="S57" s="85"/>
      <c r="T57" s="85"/>
      <c r="U57" s="85"/>
      <c r="V57" s="85"/>
      <c r="W57" s="85"/>
      <c r="X57" s="85"/>
      <c r="AC57" s="99" t="str">
        <f t="shared" ca="1" si="1"/>
        <v/>
      </c>
      <c r="AD57" s="99" t="str">
        <f t="shared" ca="1" si="2"/>
        <v/>
      </c>
      <c r="AE57" s="99" t="str">
        <f t="shared" ca="1" si="3"/>
        <v/>
      </c>
      <c r="AF57" s="99" t="str">
        <f t="shared" ca="1" si="4"/>
        <v/>
      </c>
    </row>
    <row r="58" spans="2:32" ht="15.75" customHeight="1" x14ac:dyDescent="0.2">
      <c r="B58" s="91"/>
      <c r="C58" s="129"/>
      <c r="D58" s="129"/>
      <c r="E58" s="129"/>
      <c r="F58" s="124">
        <f t="shared" si="5"/>
        <v>0</v>
      </c>
      <c r="G58" s="125" t="str">
        <f ca="1">IFERROR(INDEX(INDIRECT("'" &amp; 'Warband Sheet'!E$4 &amp; " Equipment'!A$2:A$200"), MATCH(I58, INDIRECT("'" &amp; 'Warband Sheet'!E$4 &amp; " Equipment'!C$2:C$200"), 0)), "")</f>
        <v/>
      </c>
      <c r="H58" s="125" t="str">
        <f ca="1">IFERROR(INDEX(INDIRECT("'" &amp; 'Warband Sheet'!E$4 &amp; " Equipment'!B$2:B$200"), MATCH(I58, INDIRECT("'" &amp; 'Warband Sheet'!E$4 &amp; " Equipment'!C$2:C$200"), 0)), "")</f>
        <v/>
      </c>
      <c r="I58" s="119"/>
      <c r="J58" s="126" t="str">
        <f ca="1">IFERROR(INDEX(INDIRECT("'" &amp; 'Warband Sheet'!E$4 &amp; " Equipment'!D$2:D$200"), MATCH('Reserve Wargear'!I58, INDIRECT("'" &amp; 'Warband Sheet'!E$4 &amp; " Equipment'!C$2:C$200"), 0)), "")</f>
        <v/>
      </c>
      <c r="K58" s="127" t="str">
        <f ca="1">IFERROR(INDEX(INDIRECT("'" &amp; 'Warband Sheet'!E$4 &amp; " Equipment'!E$2:E$200"), MATCH('Reserve Wargear'!I58, INDIRECT("'" &amp; 'Warband Sheet'!E$4 &amp; " Equipment'!C$2:C$200"), 0)), "")</f>
        <v/>
      </c>
      <c r="L58" s="128" t="str">
        <f ca="1">IFERROR(INDEX(INDIRECT("'" &amp; 'Warband Sheet'!E$4 &amp; " Equipment'!F$2:F$200"), MATCH('Reserve Wargear'!I58, INDIRECT("'" &amp; 'Warband Sheet'!E$4 &amp; " Equipment'!C$2:C$200"), 0)), "")</f>
        <v/>
      </c>
      <c r="M58" s="128" t="str">
        <f ca="1">IFERROR(INDEX(INDIRECT("'" &amp; 'Warband Sheet'!E$4 &amp; " Equipment'!G$2:G$200"), MATCH('Reserve Wargear'!I58, INDIRECT("'" &amp; 'Warband Sheet'!E$4 &amp; " Equipment'!C$2:C$200"), 0)), "")</f>
        <v/>
      </c>
      <c r="N58" s="119"/>
      <c r="O58" s="84"/>
      <c r="P58" s="85"/>
      <c r="Q58" s="85"/>
      <c r="R58" s="85"/>
      <c r="S58" s="85"/>
      <c r="T58" s="85"/>
      <c r="U58" s="85"/>
      <c r="V58" s="85"/>
      <c r="W58" s="85"/>
      <c r="X58" s="85"/>
      <c r="AC58" s="99" t="str">
        <f t="shared" ca="1" si="1"/>
        <v/>
      </c>
      <c r="AD58" s="99" t="str">
        <f t="shared" ca="1" si="2"/>
        <v/>
      </c>
      <c r="AE58" s="99" t="str">
        <f t="shared" ca="1" si="3"/>
        <v/>
      </c>
      <c r="AF58" s="99" t="str">
        <f t="shared" ca="1" si="4"/>
        <v/>
      </c>
    </row>
    <row r="59" spans="2:32" ht="15.75" customHeight="1" x14ac:dyDescent="0.2">
      <c r="B59" s="91"/>
      <c r="C59" s="129"/>
      <c r="D59" s="129"/>
      <c r="E59" s="129"/>
      <c r="F59" s="124">
        <f t="shared" si="5"/>
        <v>0</v>
      </c>
      <c r="G59" s="125" t="str">
        <f ca="1">IFERROR(INDEX(INDIRECT("'" &amp; 'Warband Sheet'!E$4 &amp; " Equipment'!A$2:A$200"), MATCH(I59, INDIRECT("'" &amp; 'Warband Sheet'!E$4 &amp; " Equipment'!C$2:C$200"), 0)), "")</f>
        <v/>
      </c>
      <c r="H59" s="125" t="str">
        <f ca="1">IFERROR(INDEX(INDIRECT("'" &amp; 'Warband Sheet'!E$4 &amp; " Equipment'!B$2:B$200"), MATCH(I59, INDIRECT("'" &amp; 'Warband Sheet'!E$4 &amp; " Equipment'!C$2:C$200"), 0)), "")</f>
        <v/>
      </c>
      <c r="I59" s="119"/>
      <c r="J59" s="126" t="str">
        <f ca="1">IFERROR(INDEX(INDIRECT("'" &amp; 'Warband Sheet'!E$4 &amp; " Equipment'!D$2:D$200"), MATCH('Reserve Wargear'!I59, INDIRECT("'" &amp; 'Warband Sheet'!E$4 &amp; " Equipment'!C$2:C$200"), 0)), "")</f>
        <v/>
      </c>
      <c r="K59" s="127" t="str">
        <f ca="1">IFERROR(INDEX(INDIRECT("'" &amp; 'Warband Sheet'!E$4 &amp; " Equipment'!E$2:E$200"), MATCH('Reserve Wargear'!I59, INDIRECT("'" &amp; 'Warband Sheet'!E$4 &amp; " Equipment'!C$2:C$200"), 0)), "")</f>
        <v/>
      </c>
      <c r="L59" s="128" t="str">
        <f ca="1">IFERROR(INDEX(INDIRECT("'" &amp; 'Warband Sheet'!E$4 &amp; " Equipment'!F$2:F$200"), MATCH('Reserve Wargear'!I59, INDIRECT("'" &amp; 'Warband Sheet'!E$4 &amp; " Equipment'!C$2:C$200"), 0)), "")</f>
        <v/>
      </c>
      <c r="M59" s="128" t="str">
        <f ca="1">IFERROR(INDEX(INDIRECT("'" &amp; 'Warband Sheet'!E$4 &amp; " Equipment'!G$2:G$200"), MATCH('Reserve Wargear'!I59, INDIRECT("'" &amp; 'Warband Sheet'!E$4 &amp; " Equipment'!C$2:C$200"), 0)), "")</f>
        <v/>
      </c>
      <c r="N59" s="119"/>
      <c r="O59" s="84"/>
      <c r="P59" s="85"/>
      <c r="Q59" s="85"/>
      <c r="R59" s="85"/>
      <c r="S59" s="85"/>
      <c r="T59" s="85"/>
      <c r="U59" s="85"/>
      <c r="V59" s="85"/>
      <c r="W59" s="85"/>
      <c r="X59" s="85"/>
      <c r="AC59" s="99" t="str">
        <f t="shared" ca="1" si="1"/>
        <v/>
      </c>
      <c r="AD59" s="99" t="str">
        <f t="shared" ca="1" si="2"/>
        <v/>
      </c>
      <c r="AE59" s="99" t="str">
        <f t="shared" ca="1" si="3"/>
        <v/>
      </c>
      <c r="AF59" s="99" t="str">
        <f t="shared" ca="1" si="4"/>
        <v/>
      </c>
    </row>
    <row r="60" spans="2:32" ht="15.75" customHeight="1" x14ac:dyDescent="0.2">
      <c r="B60" s="91"/>
      <c r="C60" s="129"/>
      <c r="D60" s="129"/>
      <c r="E60" s="129"/>
      <c r="F60" s="124">
        <f t="shared" si="5"/>
        <v>0</v>
      </c>
      <c r="G60" s="125" t="str">
        <f ca="1">IFERROR(INDEX(INDIRECT("'" &amp; 'Warband Sheet'!E$4 &amp; " Equipment'!A$2:A$200"), MATCH(I60, INDIRECT("'" &amp; 'Warband Sheet'!E$4 &amp; " Equipment'!C$2:C$200"), 0)), "")</f>
        <v/>
      </c>
      <c r="H60" s="125" t="str">
        <f ca="1">IFERROR(INDEX(INDIRECT("'" &amp; 'Warband Sheet'!E$4 &amp; " Equipment'!B$2:B$200"), MATCH(I60, INDIRECT("'" &amp; 'Warband Sheet'!E$4 &amp; " Equipment'!C$2:C$200"), 0)), "")</f>
        <v/>
      </c>
      <c r="I60" s="119"/>
      <c r="J60" s="126" t="str">
        <f ca="1">IFERROR(INDEX(INDIRECT("'" &amp; 'Warband Sheet'!E$4 &amp; " Equipment'!D$2:D$200"), MATCH('Reserve Wargear'!I60, INDIRECT("'" &amp; 'Warband Sheet'!E$4 &amp; " Equipment'!C$2:C$200"), 0)), "")</f>
        <v/>
      </c>
      <c r="K60" s="127" t="str">
        <f ca="1">IFERROR(INDEX(INDIRECT("'" &amp; 'Warband Sheet'!E$4 &amp; " Equipment'!E$2:E$200"), MATCH('Reserve Wargear'!I60, INDIRECT("'" &amp; 'Warband Sheet'!E$4 &amp; " Equipment'!C$2:C$200"), 0)), "")</f>
        <v/>
      </c>
      <c r="L60" s="128" t="str">
        <f ca="1">IFERROR(INDEX(INDIRECT("'" &amp; 'Warband Sheet'!E$4 &amp; " Equipment'!F$2:F$200"), MATCH('Reserve Wargear'!I60, INDIRECT("'" &amp; 'Warband Sheet'!E$4 &amp; " Equipment'!C$2:C$200"), 0)), "")</f>
        <v/>
      </c>
      <c r="M60" s="128" t="str">
        <f ca="1">IFERROR(INDEX(INDIRECT("'" &amp; 'Warband Sheet'!E$4 &amp; " Equipment'!G$2:G$200"), MATCH('Reserve Wargear'!I60, INDIRECT("'" &amp; 'Warband Sheet'!E$4 &amp; " Equipment'!C$2:C$200"), 0)), "")</f>
        <v/>
      </c>
      <c r="N60" s="119"/>
      <c r="O60" s="84"/>
      <c r="P60" s="85"/>
      <c r="Q60" s="85"/>
      <c r="R60" s="85"/>
      <c r="S60" s="85"/>
      <c r="T60" s="85"/>
      <c r="U60" s="85"/>
      <c r="V60" s="85"/>
      <c r="W60" s="85"/>
      <c r="X60" s="85"/>
      <c r="AC60" s="99" t="str">
        <f t="shared" ca="1" si="1"/>
        <v/>
      </c>
      <c r="AD60" s="99" t="str">
        <f t="shared" ca="1" si="2"/>
        <v/>
      </c>
      <c r="AE60" s="99" t="str">
        <f t="shared" ca="1" si="3"/>
        <v/>
      </c>
      <c r="AF60" s="99" t="str">
        <f t="shared" ca="1" si="4"/>
        <v/>
      </c>
    </row>
    <row r="61" spans="2:32" ht="15.75" customHeight="1" x14ac:dyDescent="0.2">
      <c r="B61" s="91"/>
      <c r="C61" s="129"/>
      <c r="D61" s="129"/>
      <c r="E61" s="129"/>
      <c r="F61" s="124">
        <f t="shared" si="5"/>
        <v>0</v>
      </c>
      <c r="G61" s="125" t="str">
        <f ca="1">IFERROR(INDEX(INDIRECT("'" &amp; 'Warband Sheet'!E$4 &amp; " Equipment'!A$2:A$200"), MATCH(I61, INDIRECT("'" &amp; 'Warband Sheet'!E$4 &amp; " Equipment'!C$2:C$200"), 0)), "")</f>
        <v/>
      </c>
      <c r="H61" s="125" t="str">
        <f ca="1">IFERROR(INDEX(INDIRECT("'" &amp; 'Warband Sheet'!E$4 &amp; " Equipment'!B$2:B$200"), MATCH(I61, INDIRECT("'" &amp; 'Warband Sheet'!E$4 &amp; " Equipment'!C$2:C$200"), 0)), "")</f>
        <v/>
      </c>
      <c r="I61" s="119"/>
      <c r="J61" s="126" t="str">
        <f ca="1">IFERROR(INDEX(INDIRECT("'" &amp; 'Warband Sheet'!E$4 &amp; " Equipment'!D$2:D$200"), MATCH('Reserve Wargear'!I61, INDIRECT("'" &amp; 'Warband Sheet'!E$4 &amp; " Equipment'!C$2:C$200"), 0)), "")</f>
        <v/>
      </c>
      <c r="K61" s="127" t="str">
        <f ca="1">IFERROR(INDEX(INDIRECT("'" &amp; 'Warband Sheet'!E$4 &amp; " Equipment'!E$2:E$200"), MATCH('Reserve Wargear'!I61, INDIRECT("'" &amp; 'Warband Sheet'!E$4 &amp; " Equipment'!C$2:C$200"), 0)), "")</f>
        <v/>
      </c>
      <c r="L61" s="128" t="str">
        <f ca="1">IFERROR(INDEX(INDIRECT("'" &amp; 'Warband Sheet'!E$4 &amp; " Equipment'!F$2:F$200"), MATCH('Reserve Wargear'!I61, INDIRECT("'" &amp; 'Warband Sheet'!E$4 &amp; " Equipment'!C$2:C$200"), 0)), "")</f>
        <v/>
      </c>
      <c r="M61" s="128" t="str">
        <f ca="1">IFERROR(INDEX(INDIRECT("'" &amp; 'Warband Sheet'!E$4 &amp; " Equipment'!G$2:G$200"), MATCH('Reserve Wargear'!I61, INDIRECT("'" &amp; 'Warband Sheet'!E$4 &amp; " Equipment'!C$2:C$200"), 0)), "")</f>
        <v/>
      </c>
      <c r="N61" s="119"/>
      <c r="O61" s="84"/>
      <c r="P61" s="85"/>
      <c r="Q61" s="85"/>
      <c r="R61" s="85"/>
      <c r="S61" s="85"/>
      <c r="T61" s="85"/>
      <c r="U61" s="85"/>
      <c r="V61" s="85"/>
      <c r="W61" s="85"/>
      <c r="X61" s="85"/>
      <c r="AC61" s="99" t="str">
        <f t="shared" ca="1" si="1"/>
        <v/>
      </c>
      <c r="AD61" s="99" t="str">
        <f t="shared" ca="1" si="2"/>
        <v/>
      </c>
      <c r="AE61" s="99" t="str">
        <f t="shared" ca="1" si="3"/>
        <v/>
      </c>
      <c r="AF61" s="99" t="str">
        <f t="shared" ca="1" si="4"/>
        <v/>
      </c>
    </row>
    <row r="62" spans="2:32" ht="15.75" customHeight="1" x14ac:dyDescent="0.2">
      <c r="B62" s="91"/>
      <c r="C62" s="129"/>
      <c r="D62" s="129"/>
      <c r="E62" s="129"/>
      <c r="F62" s="124">
        <f t="shared" si="5"/>
        <v>0</v>
      </c>
      <c r="G62" s="125" t="str">
        <f ca="1">IFERROR(INDEX(INDIRECT("'" &amp; 'Warband Sheet'!E$4 &amp; " Equipment'!A$2:A$200"), MATCH(I62, INDIRECT("'" &amp; 'Warband Sheet'!E$4 &amp; " Equipment'!C$2:C$200"), 0)), "")</f>
        <v/>
      </c>
      <c r="H62" s="125" t="str">
        <f ca="1">IFERROR(INDEX(INDIRECT("'" &amp; 'Warband Sheet'!E$4 &amp; " Equipment'!B$2:B$200"), MATCH(I62, INDIRECT("'" &amp; 'Warband Sheet'!E$4 &amp; " Equipment'!C$2:C$200"), 0)), "")</f>
        <v/>
      </c>
      <c r="I62" s="119"/>
      <c r="J62" s="126" t="str">
        <f ca="1">IFERROR(INDEX(INDIRECT("'" &amp; 'Warband Sheet'!E$4 &amp; " Equipment'!D$2:D$200"), MATCH('Reserve Wargear'!I62, INDIRECT("'" &amp; 'Warband Sheet'!E$4 &amp; " Equipment'!C$2:C$200"), 0)), "")</f>
        <v/>
      </c>
      <c r="K62" s="127" t="str">
        <f ca="1">IFERROR(INDEX(INDIRECT("'" &amp; 'Warband Sheet'!E$4 &amp; " Equipment'!E$2:E$200"), MATCH('Reserve Wargear'!I62, INDIRECT("'" &amp; 'Warband Sheet'!E$4 &amp; " Equipment'!C$2:C$200"), 0)), "")</f>
        <v/>
      </c>
      <c r="L62" s="128" t="str">
        <f ca="1">IFERROR(INDEX(INDIRECT("'" &amp; 'Warband Sheet'!E$4 &amp; " Equipment'!F$2:F$200"), MATCH('Reserve Wargear'!I62, INDIRECT("'" &amp; 'Warband Sheet'!E$4 &amp; " Equipment'!C$2:C$200"), 0)), "")</f>
        <v/>
      </c>
      <c r="M62" s="128" t="str">
        <f ca="1">IFERROR(INDEX(INDIRECT("'" &amp; 'Warband Sheet'!E$4 &amp; " Equipment'!G$2:G$200"), MATCH('Reserve Wargear'!I62, INDIRECT("'" &amp; 'Warband Sheet'!E$4 &amp; " Equipment'!C$2:C$200"), 0)), "")</f>
        <v/>
      </c>
      <c r="N62" s="119"/>
      <c r="O62" s="84"/>
      <c r="P62" s="85"/>
      <c r="Q62" s="85"/>
      <c r="R62" s="85"/>
      <c r="S62" s="85"/>
      <c r="T62" s="85"/>
      <c r="U62" s="85"/>
      <c r="V62" s="85"/>
      <c r="W62" s="85"/>
      <c r="X62" s="85"/>
      <c r="AC62" s="99" t="str">
        <f t="shared" ca="1" si="1"/>
        <v/>
      </c>
      <c r="AD62" s="99" t="str">
        <f t="shared" ca="1" si="2"/>
        <v/>
      </c>
      <c r="AE62" s="99" t="str">
        <f t="shared" ca="1" si="3"/>
        <v/>
      </c>
      <c r="AF62" s="99" t="str">
        <f t="shared" ca="1" si="4"/>
        <v/>
      </c>
    </row>
    <row r="63" spans="2:32" ht="15.75" customHeight="1" x14ac:dyDescent="0.2">
      <c r="B63" s="91"/>
      <c r="C63" s="129"/>
      <c r="D63" s="129"/>
      <c r="E63" s="129"/>
      <c r="F63" s="124">
        <f t="shared" si="5"/>
        <v>0</v>
      </c>
      <c r="G63" s="125" t="str">
        <f ca="1">IFERROR(INDEX(INDIRECT("'" &amp; 'Warband Sheet'!E$4 &amp; " Equipment'!A$2:A$200"), MATCH(I63, INDIRECT("'" &amp; 'Warband Sheet'!E$4 &amp; " Equipment'!C$2:C$200"), 0)), "")</f>
        <v/>
      </c>
      <c r="H63" s="125" t="str">
        <f ca="1">IFERROR(INDEX(INDIRECT("'" &amp; 'Warband Sheet'!E$4 &amp; " Equipment'!B$2:B$200"), MATCH(I63, INDIRECT("'" &amp; 'Warband Sheet'!E$4 &amp; " Equipment'!C$2:C$200"), 0)), "")</f>
        <v/>
      </c>
      <c r="I63" s="119"/>
      <c r="J63" s="126" t="str">
        <f ca="1">IFERROR(INDEX(INDIRECT("'" &amp; 'Warband Sheet'!E$4 &amp; " Equipment'!D$2:D$200"), MATCH('Reserve Wargear'!I63, INDIRECT("'" &amp; 'Warband Sheet'!E$4 &amp; " Equipment'!C$2:C$200"), 0)), "")</f>
        <v/>
      </c>
      <c r="K63" s="127" t="str">
        <f ca="1">IFERROR(INDEX(INDIRECT("'" &amp; 'Warband Sheet'!E$4 &amp; " Equipment'!E$2:E$200"), MATCH('Reserve Wargear'!I63, INDIRECT("'" &amp; 'Warband Sheet'!E$4 &amp; " Equipment'!C$2:C$200"), 0)), "")</f>
        <v/>
      </c>
      <c r="L63" s="128" t="str">
        <f ca="1">IFERROR(INDEX(INDIRECT("'" &amp; 'Warband Sheet'!E$4 &amp; " Equipment'!F$2:F$200"), MATCH('Reserve Wargear'!I63, INDIRECT("'" &amp; 'Warband Sheet'!E$4 &amp; " Equipment'!C$2:C$200"), 0)), "")</f>
        <v/>
      </c>
      <c r="M63" s="128" t="str">
        <f ca="1">IFERROR(INDEX(INDIRECT("'" &amp; 'Warband Sheet'!E$4 &amp; " Equipment'!G$2:G$200"), MATCH('Reserve Wargear'!I63, INDIRECT("'" &amp; 'Warband Sheet'!E$4 &amp; " Equipment'!C$2:C$200"), 0)), "")</f>
        <v/>
      </c>
      <c r="N63" s="119"/>
      <c r="O63" s="84"/>
      <c r="P63" s="85"/>
      <c r="Q63" s="85"/>
      <c r="R63" s="85"/>
      <c r="S63" s="85"/>
      <c r="T63" s="85"/>
      <c r="U63" s="85"/>
      <c r="V63" s="85"/>
      <c r="W63" s="85"/>
      <c r="X63" s="85"/>
      <c r="AC63" s="99" t="str">
        <f t="shared" ca="1" si="1"/>
        <v/>
      </c>
      <c r="AD63" s="99" t="str">
        <f t="shared" ca="1" si="2"/>
        <v/>
      </c>
      <c r="AE63" s="99" t="str">
        <f t="shared" ca="1" si="3"/>
        <v/>
      </c>
      <c r="AF63" s="99" t="str">
        <f t="shared" ca="1" si="4"/>
        <v/>
      </c>
    </row>
    <row r="64" spans="2:32" ht="15.75" customHeight="1" x14ac:dyDescent="0.2">
      <c r="B64" s="91"/>
      <c r="C64" s="129"/>
      <c r="D64" s="129"/>
      <c r="E64" s="129"/>
      <c r="F64" s="124">
        <f t="shared" si="5"/>
        <v>0</v>
      </c>
      <c r="G64" s="125" t="str">
        <f ca="1">IFERROR(INDEX(INDIRECT("'" &amp; 'Warband Sheet'!E$4 &amp; " Equipment'!A$2:A$200"), MATCH(I64, INDIRECT("'" &amp; 'Warband Sheet'!E$4 &amp; " Equipment'!C$2:C$200"), 0)), "")</f>
        <v/>
      </c>
      <c r="H64" s="125" t="str">
        <f ca="1">IFERROR(INDEX(INDIRECT("'" &amp; 'Warband Sheet'!E$4 &amp; " Equipment'!B$2:B$200"), MATCH(I64, INDIRECT("'" &amp; 'Warband Sheet'!E$4 &amp; " Equipment'!C$2:C$200"), 0)), "")</f>
        <v/>
      </c>
      <c r="I64" s="119"/>
      <c r="J64" s="126" t="str">
        <f ca="1">IFERROR(INDEX(INDIRECT("'" &amp; 'Warband Sheet'!E$4 &amp; " Equipment'!D$2:D$200"), MATCH('Reserve Wargear'!I64, INDIRECT("'" &amp; 'Warband Sheet'!E$4 &amp; " Equipment'!C$2:C$200"), 0)), "")</f>
        <v/>
      </c>
      <c r="K64" s="127" t="str">
        <f ca="1">IFERROR(INDEX(INDIRECT("'" &amp; 'Warband Sheet'!E$4 &amp; " Equipment'!E$2:E$200"), MATCH('Reserve Wargear'!I64, INDIRECT("'" &amp; 'Warband Sheet'!E$4 &amp; " Equipment'!C$2:C$200"), 0)), "")</f>
        <v/>
      </c>
      <c r="L64" s="128" t="str">
        <f ca="1">IFERROR(INDEX(INDIRECT("'" &amp; 'Warband Sheet'!E$4 &amp; " Equipment'!F$2:F$200"), MATCH('Reserve Wargear'!I64, INDIRECT("'" &amp; 'Warband Sheet'!E$4 &amp; " Equipment'!C$2:C$200"), 0)), "")</f>
        <v/>
      </c>
      <c r="M64" s="128" t="str">
        <f ca="1">IFERROR(INDEX(INDIRECT("'" &amp; 'Warband Sheet'!E$4 &amp; " Equipment'!G$2:G$200"), MATCH('Reserve Wargear'!I64, INDIRECT("'" &amp; 'Warband Sheet'!E$4 &amp; " Equipment'!C$2:C$200"), 0)), "")</f>
        <v/>
      </c>
      <c r="N64" s="119"/>
      <c r="O64" s="84"/>
      <c r="P64" s="85"/>
      <c r="Q64" s="85"/>
      <c r="R64" s="85"/>
      <c r="S64" s="85"/>
      <c r="T64" s="85"/>
      <c r="U64" s="85"/>
      <c r="V64" s="85"/>
      <c r="W64" s="85"/>
      <c r="X64" s="85"/>
      <c r="AC64" s="99" t="str">
        <f t="shared" ca="1" si="1"/>
        <v/>
      </c>
      <c r="AD64" s="99" t="str">
        <f t="shared" ca="1" si="2"/>
        <v/>
      </c>
      <c r="AE64" s="99" t="str">
        <f t="shared" ca="1" si="3"/>
        <v/>
      </c>
      <c r="AF64" s="99" t="str">
        <f t="shared" ca="1" si="4"/>
        <v/>
      </c>
    </row>
    <row r="65" spans="2:32" ht="15.75" customHeight="1" x14ac:dyDescent="0.2">
      <c r="B65" s="91"/>
      <c r="C65" s="129"/>
      <c r="D65" s="129"/>
      <c r="E65" s="129"/>
      <c r="F65" s="124">
        <f t="shared" si="5"/>
        <v>0</v>
      </c>
      <c r="G65" s="125" t="str">
        <f ca="1">IFERROR(INDEX(INDIRECT("'" &amp; 'Warband Sheet'!E$4 &amp; " Equipment'!A$2:A$200"), MATCH(I65, INDIRECT("'" &amp; 'Warband Sheet'!E$4 &amp; " Equipment'!C$2:C$200"), 0)), "")</f>
        <v/>
      </c>
      <c r="H65" s="125" t="str">
        <f ca="1">IFERROR(INDEX(INDIRECT("'" &amp; 'Warband Sheet'!E$4 &amp; " Equipment'!B$2:B$200"), MATCH(I65, INDIRECT("'" &amp; 'Warband Sheet'!E$4 &amp; " Equipment'!C$2:C$200"), 0)), "")</f>
        <v/>
      </c>
      <c r="I65" s="119"/>
      <c r="J65" s="126" t="str">
        <f ca="1">IFERROR(INDEX(INDIRECT("'" &amp; 'Warband Sheet'!E$4 &amp; " Equipment'!D$2:D$200"), MATCH('Reserve Wargear'!I65, INDIRECT("'" &amp; 'Warband Sheet'!E$4 &amp; " Equipment'!C$2:C$200"), 0)), "")</f>
        <v/>
      </c>
      <c r="K65" s="127" t="str">
        <f ca="1">IFERROR(INDEX(INDIRECT("'" &amp; 'Warband Sheet'!E$4 &amp; " Equipment'!E$2:E$200"), MATCH('Reserve Wargear'!I65, INDIRECT("'" &amp; 'Warband Sheet'!E$4 &amp; " Equipment'!C$2:C$200"), 0)), "")</f>
        <v/>
      </c>
      <c r="L65" s="128" t="str">
        <f ca="1">IFERROR(INDEX(INDIRECT("'" &amp; 'Warband Sheet'!E$4 &amp; " Equipment'!F$2:F$200"), MATCH('Reserve Wargear'!I65, INDIRECT("'" &amp; 'Warband Sheet'!E$4 &amp; " Equipment'!C$2:C$200"), 0)), "")</f>
        <v/>
      </c>
      <c r="M65" s="128" t="str">
        <f ca="1">IFERROR(INDEX(INDIRECT("'" &amp; 'Warband Sheet'!E$4 &amp; " Equipment'!G$2:G$200"), MATCH('Reserve Wargear'!I65, INDIRECT("'" &amp; 'Warband Sheet'!E$4 &amp; " Equipment'!C$2:C$200"), 0)), "")</f>
        <v/>
      </c>
      <c r="N65" s="119"/>
      <c r="O65" s="84"/>
      <c r="P65" s="85"/>
      <c r="Q65" s="85"/>
      <c r="R65" s="85"/>
      <c r="S65" s="85"/>
      <c r="T65" s="85"/>
      <c r="U65" s="85"/>
      <c r="V65" s="85"/>
      <c r="W65" s="85"/>
      <c r="X65" s="85"/>
      <c r="AC65" s="99" t="str">
        <f t="shared" ca="1" si="1"/>
        <v/>
      </c>
      <c r="AD65" s="99" t="str">
        <f t="shared" ca="1" si="2"/>
        <v/>
      </c>
      <c r="AE65" s="99" t="str">
        <f t="shared" ca="1" si="3"/>
        <v/>
      </c>
      <c r="AF65" s="99" t="str">
        <f t="shared" ca="1" si="4"/>
        <v/>
      </c>
    </row>
    <row r="66" spans="2:32" ht="15.75" customHeight="1" x14ac:dyDescent="0.2">
      <c r="B66" s="91"/>
      <c r="C66" s="129"/>
      <c r="D66" s="129"/>
      <c r="E66" s="129"/>
      <c r="F66" s="124">
        <f t="shared" si="5"/>
        <v>0</v>
      </c>
      <c r="G66" s="125" t="str">
        <f ca="1">IFERROR(INDEX(INDIRECT("'" &amp; 'Warband Sheet'!E$4 &amp; " Equipment'!A$2:A$200"), MATCH(I66, INDIRECT("'" &amp; 'Warband Sheet'!E$4 &amp; " Equipment'!C$2:C$200"), 0)), "")</f>
        <v/>
      </c>
      <c r="H66" s="125" t="str">
        <f ca="1">IFERROR(INDEX(INDIRECT("'" &amp; 'Warband Sheet'!E$4 &amp; " Equipment'!B$2:B$200"), MATCH(I66, INDIRECT("'" &amp; 'Warband Sheet'!E$4 &amp; " Equipment'!C$2:C$200"), 0)), "")</f>
        <v/>
      </c>
      <c r="I66" s="119"/>
      <c r="J66" s="126" t="str">
        <f ca="1">IFERROR(INDEX(INDIRECT("'" &amp; 'Warband Sheet'!E$4 &amp; " Equipment'!D$2:D$200"), MATCH('Reserve Wargear'!I66, INDIRECT("'" &amp; 'Warband Sheet'!E$4 &amp; " Equipment'!C$2:C$200"), 0)), "")</f>
        <v/>
      </c>
      <c r="K66" s="127" t="str">
        <f ca="1">IFERROR(INDEX(INDIRECT("'" &amp; 'Warband Sheet'!E$4 &amp; " Equipment'!E$2:E$200"), MATCH('Reserve Wargear'!I66, INDIRECT("'" &amp; 'Warband Sheet'!E$4 &amp; " Equipment'!C$2:C$200"), 0)), "")</f>
        <v/>
      </c>
      <c r="L66" s="128" t="str">
        <f ca="1">IFERROR(INDEX(INDIRECT("'" &amp; 'Warband Sheet'!E$4 &amp; " Equipment'!F$2:F$200"), MATCH('Reserve Wargear'!I66, INDIRECT("'" &amp; 'Warband Sheet'!E$4 &amp; " Equipment'!C$2:C$200"), 0)), "")</f>
        <v/>
      </c>
      <c r="M66" s="128" t="str">
        <f ca="1">IFERROR(INDEX(INDIRECT("'" &amp; 'Warband Sheet'!E$4 &amp; " Equipment'!G$2:G$200"), MATCH('Reserve Wargear'!I66, INDIRECT("'" &amp; 'Warband Sheet'!E$4 &amp; " Equipment'!C$2:C$200"), 0)), "")</f>
        <v/>
      </c>
      <c r="N66" s="119"/>
      <c r="O66" s="84"/>
      <c r="P66" s="85"/>
      <c r="Q66" s="85"/>
      <c r="R66" s="85"/>
      <c r="S66" s="85"/>
      <c r="T66" s="85"/>
      <c r="U66" s="85"/>
      <c r="V66" s="85"/>
      <c r="W66" s="85"/>
      <c r="X66" s="85"/>
      <c r="AC66" s="99" t="str">
        <f t="shared" ca="1" si="1"/>
        <v/>
      </c>
      <c r="AD66" s="99" t="str">
        <f t="shared" ca="1" si="2"/>
        <v/>
      </c>
      <c r="AE66" s="99" t="str">
        <f t="shared" ca="1" si="3"/>
        <v/>
      </c>
      <c r="AF66" s="99" t="str">
        <f t="shared" ca="1" si="4"/>
        <v/>
      </c>
    </row>
    <row r="67" spans="2:32" ht="15.75" customHeight="1" x14ac:dyDescent="0.2">
      <c r="B67" s="91"/>
      <c r="C67" s="129"/>
      <c r="D67" s="129"/>
      <c r="E67" s="129"/>
      <c r="F67" s="124">
        <f t="shared" si="5"/>
        <v>0</v>
      </c>
      <c r="G67" s="125" t="str">
        <f ca="1">IFERROR(INDEX(INDIRECT("'" &amp; 'Warband Sheet'!E$4 &amp; " Equipment'!A$2:A$200"), MATCH(I67, INDIRECT("'" &amp; 'Warband Sheet'!E$4 &amp; " Equipment'!C$2:C$200"), 0)), "")</f>
        <v/>
      </c>
      <c r="H67" s="125" t="str">
        <f ca="1">IFERROR(INDEX(INDIRECT("'" &amp; 'Warband Sheet'!E$4 &amp; " Equipment'!B$2:B$200"), MATCH(I67, INDIRECT("'" &amp; 'Warband Sheet'!E$4 &amp; " Equipment'!C$2:C$200"), 0)), "")</f>
        <v/>
      </c>
      <c r="I67" s="119"/>
      <c r="J67" s="126" t="str">
        <f ca="1">IFERROR(INDEX(INDIRECT("'" &amp; 'Warband Sheet'!E$4 &amp; " Equipment'!D$2:D$200"), MATCH('Reserve Wargear'!I67, INDIRECT("'" &amp; 'Warband Sheet'!E$4 &amp; " Equipment'!C$2:C$200"), 0)), "")</f>
        <v/>
      </c>
      <c r="K67" s="127" t="str">
        <f ca="1">IFERROR(INDEX(INDIRECT("'" &amp; 'Warband Sheet'!E$4 &amp; " Equipment'!E$2:E$200"), MATCH('Reserve Wargear'!I67, INDIRECT("'" &amp; 'Warband Sheet'!E$4 &amp; " Equipment'!C$2:C$200"), 0)), "")</f>
        <v/>
      </c>
      <c r="L67" s="128" t="str">
        <f ca="1">IFERROR(INDEX(INDIRECT("'" &amp; 'Warband Sheet'!E$4 &amp; " Equipment'!F$2:F$200"), MATCH('Reserve Wargear'!I67, INDIRECT("'" &amp; 'Warband Sheet'!E$4 &amp; " Equipment'!C$2:C$200"), 0)), "")</f>
        <v/>
      </c>
      <c r="M67" s="128" t="str">
        <f ca="1">IFERROR(INDEX(INDIRECT("'" &amp; 'Warband Sheet'!E$4 &amp; " Equipment'!G$2:G$200"), MATCH('Reserve Wargear'!I67, INDIRECT("'" &amp; 'Warband Sheet'!E$4 &amp; " Equipment'!C$2:C$200"), 0)), "")</f>
        <v/>
      </c>
      <c r="N67" s="119"/>
      <c r="O67" s="84"/>
      <c r="P67" s="85"/>
      <c r="Q67" s="85"/>
      <c r="R67" s="85"/>
      <c r="S67" s="85"/>
      <c r="T67" s="85"/>
      <c r="U67" s="85"/>
      <c r="V67" s="85"/>
      <c r="W67" s="85"/>
      <c r="X67" s="85"/>
      <c r="AC67" s="99" t="str">
        <f t="shared" ca="1" si="1"/>
        <v/>
      </c>
      <c r="AD67" s="99" t="str">
        <f t="shared" ca="1" si="2"/>
        <v/>
      </c>
      <c r="AE67" s="99" t="str">
        <f t="shared" ca="1" si="3"/>
        <v/>
      </c>
      <c r="AF67" s="99" t="str">
        <f t="shared" ca="1" si="4"/>
        <v/>
      </c>
    </row>
    <row r="68" spans="2:32" ht="15.75" customHeight="1" x14ac:dyDescent="0.2">
      <c r="B68" s="91"/>
      <c r="C68" s="129"/>
      <c r="D68" s="129"/>
      <c r="E68" s="129"/>
      <c r="F68" s="124">
        <f t="shared" si="5"/>
        <v>0</v>
      </c>
      <c r="G68" s="125" t="str">
        <f ca="1">IFERROR(INDEX(INDIRECT("'" &amp; 'Warband Sheet'!E$4 &amp; " Equipment'!A$2:A$200"), MATCH(I68, INDIRECT("'" &amp; 'Warband Sheet'!E$4 &amp; " Equipment'!C$2:C$200"), 0)), "")</f>
        <v/>
      </c>
      <c r="H68" s="125" t="str">
        <f ca="1">IFERROR(INDEX(INDIRECT("'" &amp; 'Warband Sheet'!E$4 &amp; " Equipment'!B$2:B$200"), MATCH(I68, INDIRECT("'" &amp; 'Warband Sheet'!E$4 &amp; " Equipment'!C$2:C$200"), 0)), "")</f>
        <v/>
      </c>
      <c r="I68" s="119"/>
      <c r="J68" s="126" t="str">
        <f ca="1">IFERROR(INDEX(INDIRECT("'" &amp; 'Warband Sheet'!E$4 &amp; " Equipment'!D$2:D$200"), MATCH('Reserve Wargear'!I68, INDIRECT("'" &amp; 'Warband Sheet'!E$4 &amp; " Equipment'!C$2:C$200"), 0)), "")</f>
        <v/>
      </c>
      <c r="K68" s="127" t="str">
        <f ca="1">IFERROR(INDEX(INDIRECT("'" &amp; 'Warband Sheet'!E$4 &amp; " Equipment'!E$2:E$200"), MATCH('Reserve Wargear'!I68, INDIRECT("'" &amp; 'Warband Sheet'!E$4 &amp; " Equipment'!C$2:C$200"), 0)), "")</f>
        <v/>
      </c>
      <c r="L68" s="128" t="str">
        <f ca="1">IFERROR(INDEX(INDIRECT("'" &amp; 'Warband Sheet'!E$4 &amp; " Equipment'!F$2:F$200"), MATCH('Reserve Wargear'!I68, INDIRECT("'" &amp; 'Warband Sheet'!E$4 &amp; " Equipment'!C$2:C$200"), 0)), "")</f>
        <v/>
      </c>
      <c r="M68" s="128" t="str">
        <f ca="1">IFERROR(INDEX(INDIRECT("'" &amp; 'Warband Sheet'!E$4 &amp; " Equipment'!G$2:G$200"), MATCH('Reserve Wargear'!I68, INDIRECT("'" &amp; 'Warband Sheet'!E$4 &amp; " Equipment'!C$2:C$200"), 0)), "")</f>
        <v/>
      </c>
      <c r="N68" s="119"/>
      <c r="O68" s="84"/>
      <c r="P68" s="85"/>
      <c r="Q68" s="85"/>
      <c r="R68" s="85"/>
      <c r="S68" s="85"/>
      <c r="T68" s="85"/>
      <c r="U68" s="85"/>
      <c r="V68" s="85"/>
      <c r="W68" s="85"/>
      <c r="X68" s="85"/>
      <c r="AC68" s="99" t="str">
        <f t="shared" ca="1" si="1"/>
        <v/>
      </c>
      <c r="AD68" s="99" t="str">
        <f t="shared" ca="1" si="2"/>
        <v/>
      </c>
      <c r="AE68" s="99" t="str">
        <f t="shared" ca="1" si="3"/>
        <v/>
      </c>
      <c r="AF68" s="99" t="str">
        <f t="shared" ca="1" si="4"/>
        <v/>
      </c>
    </row>
    <row r="69" spans="2:32" ht="15.75" customHeight="1" x14ac:dyDescent="0.2">
      <c r="B69" s="91"/>
      <c r="C69" s="129"/>
      <c r="D69" s="129"/>
      <c r="E69" s="129"/>
      <c r="F69" s="124">
        <f t="shared" si="5"/>
        <v>0</v>
      </c>
      <c r="G69" s="125" t="str">
        <f ca="1">IFERROR(INDEX(INDIRECT("'" &amp; 'Warband Sheet'!E$4 &amp; " Equipment'!A$2:A$200"), MATCH(I69, INDIRECT("'" &amp; 'Warband Sheet'!E$4 &amp; " Equipment'!C$2:C$200"), 0)), "")</f>
        <v/>
      </c>
      <c r="H69" s="125" t="str">
        <f ca="1">IFERROR(INDEX(INDIRECT("'" &amp; 'Warband Sheet'!E$4 &amp; " Equipment'!B$2:B$200"), MATCH(I69, INDIRECT("'" &amp; 'Warband Sheet'!E$4 &amp; " Equipment'!C$2:C$200"), 0)), "")</f>
        <v/>
      </c>
      <c r="I69" s="119"/>
      <c r="J69" s="126" t="str">
        <f ca="1">IFERROR(INDEX(INDIRECT("'" &amp; 'Warband Sheet'!E$4 &amp; " Equipment'!D$2:D$200"), MATCH('Reserve Wargear'!I69, INDIRECT("'" &amp; 'Warband Sheet'!E$4 &amp; " Equipment'!C$2:C$200"), 0)), "")</f>
        <v/>
      </c>
      <c r="K69" s="127" t="str">
        <f ca="1">IFERROR(INDEX(INDIRECT("'" &amp; 'Warband Sheet'!E$4 &amp; " Equipment'!E$2:E$200"), MATCH('Reserve Wargear'!I69, INDIRECT("'" &amp; 'Warband Sheet'!E$4 &amp; " Equipment'!C$2:C$200"), 0)), "")</f>
        <v/>
      </c>
      <c r="L69" s="128" t="str">
        <f ca="1">IFERROR(INDEX(INDIRECT("'" &amp; 'Warband Sheet'!E$4 &amp; " Equipment'!F$2:F$200"), MATCH('Reserve Wargear'!I69, INDIRECT("'" &amp; 'Warband Sheet'!E$4 &amp; " Equipment'!C$2:C$200"), 0)), "")</f>
        <v/>
      </c>
      <c r="M69" s="128" t="str">
        <f ca="1">IFERROR(INDEX(INDIRECT("'" &amp; 'Warband Sheet'!E$4 &amp; " Equipment'!G$2:G$200"), MATCH('Reserve Wargear'!I69, INDIRECT("'" &amp; 'Warband Sheet'!E$4 &amp; " Equipment'!C$2:C$200"), 0)), "")</f>
        <v/>
      </c>
      <c r="N69" s="119"/>
      <c r="O69" s="84"/>
      <c r="P69" s="85"/>
      <c r="Q69" s="85"/>
      <c r="R69" s="85"/>
      <c r="S69" s="85"/>
      <c r="T69" s="85"/>
      <c r="U69" s="85"/>
      <c r="V69" s="85"/>
      <c r="W69" s="85"/>
      <c r="X69" s="85"/>
      <c r="AC69" s="99" t="str">
        <f t="shared" ref="AC69:AC119" ca="1" si="6">IFERROR(SUM(G69*C69),"")</f>
        <v/>
      </c>
      <c r="AD69" s="99" t="str">
        <f t="shared" ref="AD69:AD119" ca="1" si="7">IFERROR(SUM(H69*C69),"")</f>
        <v/>
      </c>
      <c r="AE69" s="99" t="str">
        <f t="shared" ref="AE69:AE119" ca="1" si="8">IFERROR(SUM(G69*D69),"")</f>
        <v/>
      </c>
      <c r="AF69" s="99" t="str">
        <f t="shared" ref="AF69:AF119" ca="1" si="9">IFERROR(SUM(H69*D69),"")</f>
        <v/>
      </c>
    </row>
    <row r="70" spans="2:32" ht="15.75" customHeight="1" x14ac:dyDescent="0.2">
      <c r="B70" s="91"/>
      <c r="C70" s="129"/>
      <c r="D70" s="129"/>
      <c r="E70" s="129"/>
      <c r="F70" s="124">
        <f t="shared" si="5"/>
        <v>0</v>
      </c>
      <c r="G70" s="125" t="str">
        <f ca="1">IFERROR(INDEX(INDIRECT("'" &amp; 'Warband Sheet'!E$4 &amp; " Equipment'!A$2:A$200"), MATCH(I70, INDIRECT("'" &amp; 'Warband Sheet'!E$4 &amp; " Equipment'!C$2:C$200"), 0)), "")</f>
        <v/>
      </c>
      <c r="H70" s="125" t="str">
        <f ca="1">IFERROR(INDEX(INDIRECT("'" &amp; 'Warband Sheet'!E$4 &amp; " Equipment'!B$2:B$200"), MATCH(I70, INDIRECT("'" &amp; 'Warband Sheet'!E$4 &amp; " Equipment'!C$2:C$200"), 0)), "")</f>
        <v/>
      </c>
      <c r="I70" s="119"/>
      <c r="J70" s="126" t="str">
        <f ca="1">IFERROR(INDEX(INDIRECT("'" &amp; 'Warband Sheet'!E$4 &amp; " Equipment'!D$2:D$200"), MATCH('Reserve Wargear'!I70, INDIRECT("'" &amp; 'Warband Sheet'!E$4 &amp; " Equipment'!C$2:C$200"), 0)), "")</f>
        <v/>
      </c>
      <c r="K70" s="127" t="str">
        <f ca="1">IFERROR(INDEX(INDIRECT("'" &amp; 'Warband Sheet'!E$4 &amp; " Equipment'!E$2:E$200"), MATCH('Reserve Wargear'!I70, INDIRECT("'" &amp; 'Warband Sheet'!E$4 &amp; " Equipment'!C$2:C$200"), 0)), "")</f>
        <v/>
      </c>
      <c r="L70" s="128" t="str">
        <f ca="1">IFERROR(INDEX(INDIRECT("'" &amp; 'Warband Sheet'!E$4 &amp; " Equipment'!F$2:F$200"), MATCH('Reserve Wargear'!I70, INDIRECT("'" &amp; 'Warband Sheet'!E$4 &amp; " Equipment'!C$2:C$200"), 0)), "")</f>
        <v/>
      </c>
      <c r="M70" s="128" t="str">
        <f ca="1">IFERROR(INDEX(INDIRECT("'" &amp; 'Warband Sheet'!E$4 &amp; " Equipment'!G$2:G$200"), MATCH('Reserve Wargear'!I70, INDIRECT("'" &amp; 'Warband Sheet'!E$4 &amp; " Equipment'!C$2:C$200"), 0)), "")</f>
        <v/>
      </c>
      <c r="N70" s="119"/>
      <c r="O70" s="84"/>
      <c r="P70" s="85"/>
      <c r="Q70" s="85"/>
      <c r="R70" s="85"/>
      <c r="S70" s="85"/>
      <c r="T70" s="85"/>
      <c r="U70" s="85"/>
      <c r="V70" s="85"/>
      <c r="W70" s="85"/>
      <c r="X70" s="85"/>
      <c r="AC70" s="99" t="str">
        <f t="shared" ca="1" si="6"/>
        <v/>
      </c>
      <c r="AD70" s="99" t="str">
        <f t="shared" ca="1" si="7"/>
        <v/>
      </c>
      <c r="AE70" s="99" t="str">
        <f t="shared" ca="1" si="8"/>
        <v/>
      </c>
      <c r="AF70" s="99" t="str">
        <f t="shared" ca="1" si="9"/>
        <v/>
      </c>
    </row>
    <row r="71" spans="2:32" ht="15.75" customHeight="1" x14ac:dyDescent="0.2">
      <c r="B71" s="91"/>
      <c r="C71" s="129"/>
      <c r="D71" s="129"/>
      <c r="E71" s="129"/>
      <c r="F71" s="124">
        <f t="shared" si="5"/>
        <v>0</v>
      </c>
      <c r="G71" s="125" t="str">
        <f ca="1">IFERROR(INDEX(INDIRECT("'" &amp; 'Warband Sheet'!E$4 &amp; " Equipment'!A$2:A$200"), MATCH(I71, INDIRECT("'" &amp; 'Warband Sheet'!E$4 &amp; " Equipment'!C$2:C$200"), 0)), "")</f>
        <v/>
      </c>
      <c r="H71" s="125" t="str">
        <f ca="1">IFERROR(INDEX(INDIRECT("'" &amp; 'Warband Sheet'!E$4 &amp; " Equipment'!B$2:B$200"), MATCH(I71, INDIRECT("'" &amp; 'Warband Sheet'!E$4 &amp; " Equipment'!C$2:C$200"), 0)), "")</f>
        <v/>
      </c>
      <c r="I71" s="119"/>
      <c r="J71" s="126" t="str">
        <f ca="1">IFERROR(INDEX(INDIRECT("'" &amp; 'Warband Sheet'!E$4 &amp; " Equipment'!D$2:D$200"), MATCH('Reserve Wargear'!I71, INDIRECT("'" &amp; 'Warband Sheet'!E$4 &amp; " Equipment'!C$2:C$200"), 0)), "")</f>
        <v/>
      </c>
      <c r="K71" s="127" t="str">
        <f ca="1">IFERROR(INDEX(INDIRECT("'" &amp; 'Warband Sheet'!E$4 &amp; " Equipment'!E$2:E$200"), MATCH('Reserve Wargear'!I71, INDIRECT("'" &amp; 'Warband Sheet'!E$4 &amp; " Equipment'!C$2:C$200"), 0)), "")</f>
        <v/>
      </c>
      <c r="L71" s="128" t="str">
        <f ca="1">IFERROR(INDEX(INDIRECT("'" &amp; 'Warband Sheet'!E$4 &amp; " Equipment'!F$2:F$200"), MATCH('Reserve Wargear'!I71, INDIRECT("'" &amp; 'Warband Sheet'!E$4 &amp; " Equipment'!C$2:C$200"), 0)), "")</f>
        <v/>
      </c>
      <c r="M71" s="128" t="str">
        <f ca="1">IFERROR(INDEX(INDIRECT("'" &amp; 'Warband Sheet'!E$4 &amp; " Equipment'!G$2:G$200"), MATCH('Reserve Wargear'!I71, INDIRECT("'" &amp; 'Warband Sheet'!E$4 &amp; " Equipment'!C$2:C$200"), 0)), "")</f>
        <v/>
      </c>
      <c r="N71" s="119"/>
      <c r="O71" s="84"/>
      <c r="P71" s="85"/>
      <c r="Q71" s="85"/>
      <c r="R71" s="85"/>
      <c r="S71" s="85"/>
      <c r="T71" s="85"/>
      <c r="U71" s="85"/>
      <c r="V71" s="85"/>
      <c r="W71" s="85"/>
      <c r="X71" s="85"/>
      <c r="AC71" s="99" t="str">
        <f t="shared" ca="1" si="6"/>
        <v/>
      </c>
      <c r="AD71" s="99" t="str">
        <f t="shared" ca="1" si="7"/>
        <v/>
      </c>
      <c r="AE71" s="99" t="str">
        <f t="shared" ca="1" si="8"/>
        <v/>
      </c>
      <c r="AF71" s="99" t="str">
        <f t="shared" ca="1" si="9"/>
        <v/>
      </c>
    </row>
    <row r="72" spans="2:32" ht="15.75" customHeight="1" x14ac:dyDescent="0.2">
      <c r="B72" s="91"/>
      <c r="C72" s="129"/>
      <c r="D72" s="129"/>
      <c r="E72" s="129"/>
      <c r="F72" s="124">
        <f t="shared" si="5"/>
        <v>0</v>
      </c>
      <c r="G72" s="125" t="str">
        <f ca="1">IFERROR(INDEX(INDIRECT("'" &amp; 'Warband Sheet'!E$4 &amp; " Equipment'!A$2:A$200"), MATCH(I72, INDIRECT("'" &amp; 'Warband Sheet'!E$4 &amp; " Equipment'!C$2:C$200"), 0)), "")</f>
        <v/>
      </c>
      <c r="H72" s="125" t="str">
        <f ca="1">IFERROR(INDEX(INDIRECT("'" &amp; 'Warband Sheet'!E$4 &amp; " Equipment'!B$2:B$200"), MATCH(I72, INDIRECT("'" &amp; 'Warband Sheet'!E$4 &amp; " Equipment'!C$2:C$200"), 0)), "")</f>
        <v/>
      </c>
      <c r="I72" s="119"/>
      <c r="J72" s="126" t="str">
        <f ca="1">IFERROR(INDEX(INDIRECT("'" &amp; 'Warband Sheet'!E$4 &amp; " Equipment'!D$2:D$200"), MATCH('Reserve Wargear'!I72, INDIRECT("'" &amp; 'Warband Sheet'!E$4 &amp; " Equipment'!C$2:C$200"), 0)), "")</f>
        <v/>
      </c>
      <c r="K72" s="127" t="str">
        <f ca="1">IFERROR(INDEX(INDIRECT("'" &amp; 'Warband Sheet'!E$4 &amp; " Equipment'!E$2:E$200"), MATCH('Reserve Wargear'!I72, INDIRECT("'" &amp; 'Warband Sheet'!E$4 &amp; " Equipment'!C$2:C$200"), 0)), "")</f>
        <v/>
      </c>
      <c r="L72" s="128" t="str">
        <f ca="1">IFERROR(INDEX(INDIRECT("'" &amp; 'Warband Sheet'!E$4 &amp; " Equipment'!F$2:F$200"), MATCH('Reserve Wargear'!I72, INDIRECT("'" &amp; 'Warband Sheet'!E$4 &amp; " Equipment'!C$2:C$200"), 0)), "")</f>
        <v/>
      </c>
      <c r="M72" s="128" t="str">
        <f ca="1">IFERROR(INDEX(INDIRECT("'" &amp; 'Warband Sheet'!E$4 &amp; " Equipment'!G$2:G$200"), MATCH('Reserve Wargear'!I72, INDIRECT("'" &amp; 'Warband Sheet'!E$4 &amp; " Equipment'!C$2:C$200"), 0)), "")</f>
        <v/>
      </c>
      <c r="N72" s="119"/>
      <c r="O72" s="84"/>
      <c r="P72" s="85"/>
      <c r="Q72" s="85"/>
      <c r="R72" s="85"/>
      <c r="S72" s="85"/>
      <c r="T72" s="85"/>
      <c r="U72" s="85"/>
      <c r="V72" s="85"/>
      <c r="W72" s="85"/>
      <c r="X72" s="85"/>
      <c r="AC72" s="99" t="str">
        <f t="shared" ca="1" si="6"/>
        <v/>
      </c>
      <c r="AD72" s="99" t="str">
        <f t="shared" ca="1" si="7"/>
        <v/>
      </c>
      <c r="AE72" s="99" t="str">
        <f t="shared" ca="1" si="8"/>
        <v/>
      </c>
      <c r="AF72" s="99" t="str">
        <f t="shared" ca="1" si="9"/>
        <v/>
      </c>
    </row>
    <row r="73" spans="2:32" ht="15.75" customHeight="1" x14ac:dyDescent="0.2">
      <c r="B73" s="91"/>
      <c r="C73" s="129"/>
      <c r="D73" s="129"/>
      <c r="E73" s="129"/>
      <c r="F73" s="124">
        <f t="shared" si="5"/>
        <v>0</v>
      </c>
      <c r="G73" s="125" t="str">
        <f ca="1">IFERROR(INDEX(INDIRECT("'" &amp; 'Warband Sheet'!E$4 &amp; " Equipment'!A$2:A$200"), MATCH(I73, INDIRECT("'" &amp; 'Warband Sheet'!E$4 &amp; " Equipment'!C$2:C$200"), 0)), "")</f>
        <v/>
      </c>
      <c r="H73" s="125" t="str">
        <f ca="1">IFERROR(INDEX(INDIRECT("'" &amp; 'Warband Sheet'!E$4 &amp; " Equipment'!B$2:B$200"), MATCH(I73, INDIRECT("'" &amp; 'Warband Sheet'!E$4 &amp; " Equipment'!C$2:C$200"), 0)), "")</f>
        <v/>
      </c>
      <c r="I73" s="119"/>
      <c r="J73" s="126" t="str">
        <f ca="1">IFERROR(INDEX(INDIRECT("'" &amp; 'Warband Sheet'!E$4 &amp; " Equipment'!D$2:D$200"), MATCH('Reserve Wargear'!I73, INDIRECT("'" &amp; 'Warband Sheet'!E$4 &amp; " Equipment'!C$2:C$200"), 0)), "")</f>
        <v/>
      </c>
      <c r="K73" s="127" t="str">
        <f ca="1">IFERROR(INDEX(INDIRECT("'" &amp; 'Warband Sheet'!E$4 &amp; " Equipment'!E$2:E$200"), MATCH('Reserve Wargear'!I73, INDIRECT("'" &amp; 'Warband Sheet'!E$4 &amp; " Equipment'!C$2:C$200"), 0)), "")</f>
        <v/>
      </c>
      <c r="L73" s="128" t="str">
        <f ca="1">IFERROR(INDEX(INDIRECT("'" &amp; 'Warband Sheet'!E$4 &amp; " Equipment'!F$2:F$200"), MATCH('Reserve Wargear'!I73, INDIRECT("'" &amp; 'Warband Sheet'!E$4 &amp; " Equipment'!C$2:C$200"), 0)), "")</f>
        <v/>
      </c>
      <c r="M73" s="128" t="str">
        <f ca="1">IFERROR(INDEX(INDIRECT("'" &amp; 'Warband Sheet'!E$4 &amp; " Equipment'!G$2:G$200"), MATCH('Reserve Wargear'!I73, INDIRECT("'" &amp; 'Warband Sheet'!E$4 &amp; " Equipment'!C$2:C$200"), 0)), "")</f>
        <v/>
      </c>
      <c r="N73" s="119"/>
      <c r="O73" s="84"/>
      <c r="P73" s="85"/>
      <c r="Q73" s="85"/>
      <c r="R73" s="85"/>
      <c r="S73" s="85"/>
      <c r="T73" s="85"/>
      <c r="U73" s="85"/>
      <c r="V73" s="85"/>
      <c r="W73" s="85"/>
      <c r="X73" s="85"/>
      <c r="AC73" s="99" t="str">
        <f t="shared" ca="1" si="6"/>
        <v/>
      </c>
      <c r="AD73" s="99" t="str">
        <f t="shared" ca="1" si="7"/>
        <v/>
      </c>
      <c r="AE73" s="99" t="str">
        <f t="shared" ca="1" si="8"/>
        <v/>
      </c>
      <c r="AF73" s="99" t="str">
        <f t="shared" ca="1" si="9"/>
        <v/>
      </c>
    </row>
    <row r="74" spans="2:32" ht="15.75" customHeight="1" x14ac:dyDescent="0.2">
      <c r="B74" s="91"/>
      <c r="C74" s="129"/>
      <c r="D74" s="129"/>
      <c r="E74" s="129"/>
      <c r="F74" s="124">
        <f t="shared" si="5"/>
        <v>0</v>
      </c>
      <c r="G74" s="125" t="str">
        <f ca="1">IFERROR(INDEX(INDIRECT("'" &amp; 'Warband Sheet'!E$4 &amp; " Equipment'!A$2:A$200"), MATCH(I74, INDIRECT("'" &amp; 'Warband Sheet'!E$4 &amp; " Equipment'!C$2:C$200"), 0)), "")</f>
        <v/>
      </c>
      <c r="H74" s="125" t="str">
        <f ca="1">IFERROR(INDEX(INDIRECT("'" &amp; 'Warband Sheet'!E$4 &amp; " Equipment'!B$2:B$200"), MATCH(I74, INDIRECT("'" &amp; 'Warband Sheet'!E$4 &amp; " Equipment'!C$2:C$200"), 0)), "")</f>
        <v/>
      </c>
      <c r="I74" s="119"/>
      <c r="J74" s="126" t="str">
        <f ca="1">IFERROR(INDEX(INDIRECT("'" &amp; 'Warband Sheet'!E$4 &amp; " Equipment'!D$2:D$200"), MATCH('Reserve Wargear'!I74, INDIRECT("'" &amp; 'Warband Sheet'!E$4 &amp; " Equipment'!C$2:C$200"), 0)), "")</f>
        <v/>
      </c>
      <c r="K74" s="127" t="str">
        <f ca="1">IFERROR(INDEX(INDIRECT("'" &amp; 'Warband Sheet'!E$4 &amp; " Equipment'!E$2:E$200"), MATCH('Reserve Wargear'!I74, INDIRECT("'" &amp; 'Warband Sheet'!E$4 &amp; " Equipment'!C$2:C$200"), 0)), "")</f>
        <v/>
      </c>
      <c r="L74" s="128" t="str">
        <f ca="1">IFERROR(INDEX(INDIRECT("'" &amp; 'Warband Sheet'!E$4 &amp; " Equipment'!F$2:F$200"), MATCH('Reserve Wargear'!I74, INDIRECT("'" &amp; 'Warband Sheet'!E$4 &amp; " Equipment'!C$2:C$200"), 0)), "")</f>
        <v/>
      </c>
      <c r="M74" s="128" t="str">
        <f ca="1">IFERROR(INDEX(INDIRECT("'" &amp; 'Warband Sheet'!E$4 &amp; " Equipment'!G$2:G$200"), MATCH('Reserve Wargear'!I74, INDIRECT("'" &amp; 'Warband Sheet'!E$4 &amp; " Equipment'!C$2:C$200"), 0)), "")</f>
        <v/>
      </c>
      <c r="N74" s="119"/>
      <c r="O74" s="84"/>
      <c r="P74" s="85"/>
      <c r="Q74" s="85"/>
      <c r="R74" s="85"/>
      <c r="S74" s="85"/>
      <c r="T74" s="85"/>
      <c r="U74" s="85"/>
      <c r="V74" s="85"/>
      <c r="W74" s="85"/>
      <c r="X74" s="85"/>
      <c r="AC74" s="99" t="str">
        <f t="shared" ca="1" si="6"/>
        <v/>
      </c>
      <c r="AD74" s="99" t="str">
        <f t="shared" ca="1" si="7"/>
        <v/>
      </c>
      <c r="AE74" s="99" t="str">
        <f t="shared" ca="1" si="8"/>
        <v/>
      </c>
      <c r="AF74" s="99" t="str">
        <f t="shared" ca="1" si="9"/>
        <v/>
      </c>
    </row>
    <row r="75" spans="2:32" ht="15.75" customHeight="1" x14ac:dyDescent="0.2">
      <c r="B75" s="91"/>
      <c r="C75" s="129"/>
      <c r="D75" s="129"/>
      <c r="E75" s="129"/>
      <c r="F75" s="124">
        <f t="shared" si="5"/>
        <v>0</v>
      </c>
      <c r="G75" s="125" t="str">
        <f ca="1">IFERROR(INDEX(INDIRECT("'" &amp; 'Warband Sheet'!E$4 &amp; " Equipment'!A$2:A$200"), MATCH(I75, INDIRECT("'" &amp; 'Warband Sheet'!E$4 &amp; " Equipment'!C$2:C$200"), 0)), "")</f>
        <v/>
      </c>
      <c r="H75" s="125" t="str">
        <f ca="1">IFERROR(INDEX(INDIRECT("'" &amp; 'Warband Sheet'!E$4 &amp; " Equipment'!B$2:B$200"), MATCH(I75, INDIRECT("'" &amp; 'Warband Sheet'!E$4 &amp; " Equipment'!C$2:C$200"), 0)), "")</f>
        <v/>
      </c>
      <c r="I75" s="119"/>
      <c r="J75" s="126" t="str">
        <f ca="1">IFERROR(INDEX(INDIRECT("'" &amp; 'Warband Sheet'!E$4 &amp; " Equipment'!D$2:D$200"), MATCH('Reserve Wargear'!I75, INDIRECT("'" &amp; 'Warband Sheet'!E$4 &amp; " Equipment'!C$2:C$200"), 0)), "")</f>
        <v/>
      </c>
      <c r="K75" s="127" t="str">
        <f ca="1">IFERROR(INDEX(INDIRECT("'" &amp; 'Warband Sheet'!E$4 &amp; " Equipment'!E$2:E$200"), MATCH('Reserve Wargear'!I75, INDIRECT("'" &amp; 'Warband Sheet'!E$4 &amp; " Equipment'!C$2:C$200"), 0)), "")</f>
        <v/>
      </c>
      <c r="L75" s="128" t="str">
        <f ca="1">IFERROR(INDEX(INDIRECT("'" &amp; 'Warband Sheet'!E$4 &amp; " Equipment'!F$2:F$200"), MATCH('Reserve Wargear'!I75, INDIRECT("'" &amp; 'Warband Sheet'!E$4 &amp; " Equipment'!C$2:C$200"), 0)), "")</f>
        <v/>
      </c>
      <c r="M75" s="128" t="str">
        <f ca="1">IFERROR(INDEX(INDIRECT("'" &amp; 'Warband Sheet'!E$4 &amp; " Equipment'!G$2:G$200"), MATCH('Reserve Wargear'!I75, INDIRECT("'" &amp; 'Warband Sheet'!E$4 &amp; " Equipment'!C$2:C$200"), 0)), "")</f>
        <v/>
      </c>
      <c r="N75" s="119"/>
      <c r="O75" s="84"/>
      <c r="P75" s="85"/>
      <c r="Q75" s="85"/>
      <c r="R75" s="85"/>
      <c r="S75" s="85"/>
      <c r="T75" s="85"/>
      <c r="U75" s="85"/>
      <c r="V75" s="85"/>
      <c r="W75" s="85"/>
      <c r="X75" s="85"/>
      <c r="AC75" s="99" t="str">
        <f t="shared" ca="1" si="6"/>
        <v/>
      </c>
      <c r="AD75" s="99" t="str">
        <f t="shared" ca="1" si="7"/>
        <v/>
      </c>
      <c r="AE75" s="99" t="str">
        <f t="shared" ca="1" si="8"/>
        <v/>
      </c>
      <c r="AF75" s="99" t="str">
        <f t="shared" ca="1" si="9"/>
        <v/>
      </c>
    </row>
    <row r="76" spans="2:32" ht="15.75" customHeight="1" x14ac:dyDescent="0.2">
      <c r="B76" s="91"/>
      <c r="C76" s="129"/>
      <c r="D76" s="129"/>
      <c r="E76" s="129"/>
      <c r="F76" s="124">
        <f t="shared" si="5"/>
        <v>0</v>
      </c>
      <c r="G76" s="125" t="str">
        <f ca="1">IFERROR(INDEX(INDIRECT("'" &amp; 'Warband Sheet'!E$4 &amp; " Equipment'!A$2:A$200"), MATCH(I76, INDIRECT("'" &amp; 'Warband Sheet'!E$4 &amp; " Equipment'!C$2:C$200"), 0)), "")</f>
        <v/>
      </c>
      <c r="H76" s="125" t="str">
        <f ca="1">IFERROR(INDEX(INDIRECT("'" &amp; 'Warband Sheet'!E$4 &amp; " Equipment'!B$2:B$200"), MATCH(I76, INDIRECT("'" &amp; 'Warband Sheet'!E$4 &amp; " Equipment'!C$2:C$200"), 0)), "")</f>
        <v/>
      </c>
      <c r="I76" s="119"/>
      <c r="J76" s="126" t="str">
        <f ca="1">IFERROR(INDEX(INDIRECT("'" &amp; 'Warband Sheet'!E$4 &amp; " Equipment'!D$2:D$200"), MATCH('Reserve Wargear'!I76, INDIRECT("'" &amp; 'Warband Sheet'!E$4 &amp; " Equipment'!C$2:C$200"), 0)), "")</f>
        <v/>
      </c>
      <c r="K76" s="127" t="str">
        <f ca="1">IFERROR(INDEX(INDIRECT("'" &amp; 'Warband Sheet'!E$4 &amp; " Equipment'!E$2:E$200"), MATCH('Reserve Wargear'!I76, INDIRECT("'" &amp; 'Warband Sheet'!E$4 &amp; " Equipment'!C$2:C$200"), 0)), "")</f>
        <v/>
      </c>
      <c r="L76" s="128" t="str">
        <f ca="1">IFERROR(INDEX(INDIRECT("'" &amp; 'Warband Sheet'!E$4 &amp; " Equipment'!F$2:F$200"), MATCH('Reserve Wargear'!I76, INDIRECT("'" &amp; 'Warband Sheet'!E$4 &amp; " Equipment'!C$2:C$200"), 0)), "")</f>
        <v/>
      </c>
      <c r="M76" s="128" t="str">
        <f ca="1">IFERROR(INDEX(INDIRECT("'" &amp; 'Warband Sheet'!E$4 &amp; " Equipment'!G$2:G$200"), MATCH('Reserve Wargear'!I76, INDIRECT("'" &amp; 'Warband Sheet'!E$4 &amp; " Equipment'!C$2:C$200"), 0)), "")</f>
        <v/>
      </c>
      <c r="N76" s="119"/>
      <c r="O76" s="84"/>
      <c r="P76" s="85"/>
      <c r="Q76" s="85"/>
      <c r="R76" s="85"/>
      <c r="S76" s="85"/>
      <c r="T76" s="85"/>
      <c r="U76" s="85"/>
      <c r="V76" s="85"/>
      <c r="W76" s="85"/>
      <c r="X76" s="85"/>
      <c r="AC76" s="99" t="str">
        <f t="shared" ca="1" si="6"/>
        <v/>
      </c>
      <c r="AD76" s="99" t="str">
        <f t="shared" ca="1" si="7"/>
        <v/>
      </c>
      <c r="AE76" s="99" t="str">
        <f t="shared" ca="1" si="8"/>
        <v/>
      </c>
      <c r="AF76" s="99" t="str">
        <f t="shared" ca="1" si="9"/>
        <v/>
      </c>
    </row>
    <row r="77" spans="2:32" ht="15.75" customHeight="1" x14ac:dyDescent="0.2">
      <c r="B77" s="91"/>
      <c r="C77" s="129"/>
      <c r="D77" s="129"/>
      <c r="E77" s="129"/>
      <c r="F77" s="124">
        <f t="shared" si="5"/>
        <v>0</v>
      </c>
      <c r="G77" s="125" t="str">
        <f ca="1">IFERROR(INDEX(INDIRECT("'" &amp; 'Warband Sheet'!E$4 &amp; " Equipment'!A$2:A$200"), MATCH(I77, INDIRECT("'" &amp; 'Warband Sheet'!E$4 &amp; " Equipment'!C$2:C$200"), 0)), "")</f>
        <v/>
      </c>
      <c r="H77" s="125" t="str">
        <f ca="1">IFERROR(INDEX(INDIRECT("'" &amp; 'Warband Sheet'!E$4 &amp; " Equipment'!B$2:B$200"), MATCH(I77, INDIRECT("'" &amp; 'Warband Sheet'!E$4 &amp; " Equipment'!C$2:C$200"), 0)), "")</f>
        <v/>
      </c>
      <c r="I77" s="119"/>
      <c r="J77" s="126" t="str">
        <f ca="1">IFERROR(INDEX(INDIRECT("'" &amp; 'Warband Sheet'!E$4 &amp; " Equipment'!D$2:D$200"), MATCH('Reserve Wargear'!I77, INDIRECT("'" &amp; 'Warband Sheet'!E$4 &amp; " Equipment'!C$2:C$200"), 0)), "")</f>
        <v/>
      </c>
      <c r="K77" s="127" t="str">
        <f ca="1">IFERROR(INDEX(INDIRECT("'" &amp; 'Warband Sheet'!E$4 &amp; " Equipment'!E$2:E$200"), MATCH('Reserve Wargear'!I77, INDIRECT("'" &amp; 'Warband Sheet'!E$4 &amp; " Equipment'!C$2:C$200"), 0)), "")</f>
        <v/>
      </c>
      <c r="L77" s="128" t="str">
        <f ca="1">IFERROR(INDEX(INDIRECT("'" &amp; 'Warband Sheet'!E$4 &amp; " Equipment'!F$2:F$200"), MATCH('Reserve Wargear'!I77, INDIRECT("'" &amp; 'Warband Sheet'!E$4 &amp; " Equipment'!C$2:C$200"), 0)), "")</f>
        <v/>
      </c>
      <c r="M77" s="128" t="str">
        <f ca="1">IFERROR(INDEX(INDIRECT("'" &amp; 'Warband Sheet'!E$4 &amp; " Equipment'!G$2:G$200"), MATCH('Reserve Wargear'!I77, INDIRECT("'" &amp; 'Warband Sheet'!E$4 &amp; " Equipment'!C$2:C$200"), 0)), "")</f>
        <v/>
      </c>
      <c r="N77" s="119"/>
      <c r="O77" s="84"/>
      <c r="P77" s="85"/>
      <c r="Q77" s="85"/>
      <c r="R77" s="85"/>
      <c r="S77" s="85"/>
      <c r="T77" s="85"/>
      <c r="U77" s="85"/>
      <c r="V77" s="85"/>
      <c r="W77" s="85"/>
      <c r="X77" s="85"/>
      <c r="AC77" s="99" t="str">
        <f t="shared" ca="1" si="6"/>
        <v/>
      </c>
      <c r="AD77" s="99" t="str">
        <f t="shared" ca="1" si="7"/>
        <v/>
      </c>
      <c r="AE77" s="99" t="str">
        <f t="shared" ca="1" si="8"/>
        <v/>
      </c>
      <c r="AF77" s="99" t="str">
        <f t="shared" ca="1" si="9"/>
        <v/>
      </c>
    </row>
    <row r="78" spans="2:32" ht="15.75" customHeight="1" x14ac:dyDescent="0.2">
      <c r="B78" s="91"/>
      <c r="C78" s="129"/>
      <c r="D78" s="129"/>
      <c r="E78" s="129"/>
      <c r="F78" s="124">
        <f t="shared" si="5"/>
        <v>0</v>
      </c>
      <c r="G78" s="125" t="str">
        <f ca="1">IFERROR(INDEX(INDIRECT("'" &amp; 'Warband Sheet'!E$4 &amp; " Equipment'!A$2:A$200"), MATCH(I78, INDIRECT("'" &amp; 'Warband Sheet'!E$4 &amp; " Equipment'!C$2:C$200"), 0)), "")</f>
        <v/>
      </c>
      <c r="H78" s="125" t="str">
        <f ca="1">IFERROR(INDEX(INDIRECT("'" &amp; 'Warband Sheet'!E$4 &amp; " Equipment'!B$2:B$200"), MATCH(I78, INDIRECT("'" &amp; 'Warband Sheet'!E$4 &amp; " Equipment'!C$2:C$200"), 0)), "")</f>
        <v/>
      </c>
      <c r="I78" s="119"/>
      <c r="J78" s="126" t="str">
        <f ca="1">IFERROR(INDEX(INDIRECT("'" &amp; 'Warband Sheet'!E$4 &amp; " Equipment'!D$2:D$200"), MATCH('Reserve Wargear'!I78, INDIRECT("'" &amp; 'Warband Sheet'!E$4 &amp; " Equipment'!C$2:C$200"), 0)), "")</f>
        <v/>
      </c>
      <c r="K78" s="127" t="str">
        <f ca="1">IFERROR(INDEX(INDIRECT("'" &amp; 'Warband Sheet'!E$4 &amp; " Equipment'!E$2:E$200"), MATCH('Reserve Wargear'!I78, INDIRECT("'" &amp; 'Warband Sheet'!E$4 &amp; " Equipment'!C$2:C$200"), 0)), "")</f>
        <v/>
      </c>
      <c r="L78" s="128" t="str">
        <f ca="1">IFERROR(INDEX(INDIRECT("'" &amp; 'Warband Sheet'!E$4 &amp; " Equipment'!F$2:F$200"), MATCH('Reserve Wargear'!I78, INDIRECT("'" &amp; 'Warband Sheet'!E$4 &amp; " Equipment'!C$2:C$200"), 0)), "")</f>
        <v/>
      </c>
      <c r="M78" s="128" t="str">
        <f ca="1">IFERROR(INDEX(INDIRECT("'" &amp; 'Warband Sheet'!E$4 &amp; " Equipment'!G$2:G$200"), MATCH('Reserve Wargear'!I78, INDIRECT("'" &amp; 'Warband Sheet'!E$4 &amp; " Equipment'!C$2:C$200"), 0)), "")</f>
        <v/>
      </c>
      <c r="N78" s="119"/>
      <c r="O78" s="84"/>
      <c r="P78" s="85"/>
      <c r="Q78" s="85"/>
      <c r="R78" s="85"/>
      <c r="S78" s="85"/>
      <c r="T78" s="85"/>
      <c r="U78" s="85"/>
      <c r="V78" s="85"/>
      <c r="W78" s="85"/>
      <c r="X78" s="85"/>
      <c r="AC78" s="99" t="str">
        <f t="shared" ca="1" si="6"/>
        <v/>
      </c>
      <c r="AD78" s="99" t="str">
        <f t="shared" ca="1" si="7"/>
        <v/>
      </c>
      <c r="AE78" s="99" t="str">
        <f t="shared" ca="1" si="8"/>
        <v/>
      </c>
      <c r="AF78" s="99" t="str">
        <f t="shared" ca="1" si="9"/>
        <v/>
      </c>
    </row>
    <row r="79" spans="2:32" ht="15.75" customHeight="1" x14ac:dyDescent="0.2">
      <c r="B79" s="91"/>
      <c r="C79" s="129"/>
      <c r="D79" s="129"/>
      <c r="E79" s="129"/>
      <c r="F79" s="124">
        <f t="shared" si="5"/>
        <v>0</v>
      </c>
      <c r="G79" s="125" t="str">
        <f ca="1">IFERROR(INDEX(INDIRECT("'" &amp; 'Warband Sheet'!E$4 &amp; " Equipment'!A$2:A$200"), MATCH(I79, INDIRECT("'" &amp; 'Warband Sheet'!E$4 &amp; " Equipment'!C$2:C$200"), 0)), "")</f>
        <v/>
      </c>
      <c r="H79" s="125" t="str">
        <f ca="1">IFERROR(INDEX(INDIRECT("'" &amp; 'Warband Sheet'!E$4 &amp; " Equipment'!B$2:B$200"), MATCH(I79, INDIRECT("'" &amp; 'Warband Sheet'!E$4 &amp; " Equipment'!C$2:C$200"), 0)), "")</f>
        <v/>
      </c>
      <c r="I79" s="119"/>
      <c r="J79" s="126" t="str">
        <f ca="1">IFERROR(INDEX(INDIRECT("'" &amp; 'Warband Sheet'!E$4 &amp; " Equipment'!D$2:D$200"), MATCH('Reserve Wargear'!I79, INDIRECT("'" &amp; 'Warband Sheet'!E$4 &amp; " Equipment'!C$2:C$200"), 0)), "")</f>
        <v/>
      </c>
      <c r="K79" s="127" t="str">
        <f ca="1">IFERROR(INDEX(INDIRECT("'" &amp; 'Warband Sheet'!E$4 &amp; " Equipment'!E$2:E$200"), MATCH('Reserve Wargear'!I79, INDIRECT("'" &amp; 'Warband Sheet'!E$4 &amp; " Equipment'!C$2:C$200"), 0)), "")</f>
        <v/>
      </c>
      <c r="L79" s="128" t="str">
        <f ca="1">IFERROR(INDEX(INDIRECT("'" &amp; 'Warband Sheet'!E$4 &amp; " Equipment'!F$2:F$200"), MATCH('Reserve Wargear'!I79, INDIRECT("'" &amp; 'Warband Sheet'!E$4 &amp; " Equipment'!C$2:C$200"), 0)), "")</f>
        <v/>
      </c>
      <c r="M79" s="128" t="str">
        <f ca="1">IFERROR(INDEX(INDIRECT("'" &amp; 'Warband Sheet'!E$4 &amp; " Equipment'!G$2:G$200"), MATCH('Reserve Wargear'!I79, INDIRECT("'" &amp; 'Warband Sheet'!E$4 &amp; " Equipment'!C$2:C$200"), 0)), "")</f>
        <v/>
      </c>
      <c r="N79" s="119"/>
      <c r="O79" s="107"/>
      <c r="AC79" s="99" t="str">
        <f t="shared" ca="1" si="6"/>
        <v/>
      </c>
      <c r="AD79" s="99" t="str">
        <f t="shared" ca="1" si="7"/>
        <v/>
      </c>
      <c r="AE79" s="99" t="str">
        <f t="shared" ca="1" si="8"/>
        <v/>
      </c>
      <c r="AF79" s="99" t="str">
        <f t="shared" ca="1" si="9"/>
        <v/>
      </c>
    </row>
    <row r="80" spans="2:32" ht="15.75" customHeight="1" x14ac:dyDescent="0.2">
      <c r="B80" s="91"/>
      <c r="C80" s="129"/>
      <c r="D80" s="129"/>
      <c r="E80" s="129"/>
      <c r="F80" s="124">
        <f t="shared" si="5"/>
        <v>0</v>
      </c>
      <c r="G80" s="125" t="str">
        <f ca="1">IFERROR(INDEX(INDIRECT("'" &amp; 'Warband Sheet'!E$4 &amp; " Equipment'!A$2:A$200"), MATCH(I80, INDIRECT("'" &amp; 'Warband Sheet'!E$4 &amp; " Equipment'!C$2:C$200"), 0)), "")</f>
        <v/>
      </c>
      <c r="H80" s="125" t="str">
        <f ca="1">IFERROR(INDEX(INDIRECT("'" &amp; 'Warband Sheet'!E$4 &amp; " Equipment'!B$2:B$200"), MATCH(I80, INDIRECT("'" &amp; 'Warband Sheet'!E$4 &amp; " Equipment'!C$2:C$200"), 0)), "")</f>
        <v/>
      </c>
      <c r="I80" s="119"/>
      <c r="J80" s="126" t="str">
        <f ca="1">IFERROR(INDEX(INDIRECT("'" &amp; 'Warband Sheet'!E$4 &amp; " Equipment'!D$2:D$200"), MATCH('Reserve Wargear'!I80, INDIRECT("'" &amp; 'Warband Sheet'!E$4 &amp; " Equipment'!C$2:C$200"), 0)), "")</f>
        <v/>
      </c>
      <c r="K80" s="127" t="str">
        <f ca="1">IFERROR(INDEX(INDIRECT("'" &amp; 'Warband Sheet'!E$4 &amp; " Equipment'!E$2:E$200"), MATCH('Reserve Wargear'!I80, INDIRECT("'" &amp; 'Warband Sheet'!E$4 &amp; " Equipment'!C$2:C$200"), 0)), "")</f>
        <v/>
      </c>
      <c r="L80" s="128" t="str">
        <f ca="1">IFERROR(INDEX(INDIRECT("'" &amp; 'Warband Sheet'!E$4 &amp; " Equipment'!F$2:F$200"), MATCH('Reserve Wargear'!I80, INDIRECT("'" &amp; 'Warband Sheet'!E$4 &amp; " Equipment'!C$2:C$200"), 0)), "")</f>
        <v/>
      </c>
      <c r="M80" s="128" t="str">
        <f ca="1">IFERROR(INDEX(INDIRECT("'" &amp; 'Warband Sheet'!E$4 &amp; " Equipment'!G$2:G$200"), MATCH('Reserve Wargear'!I80, INDIRECT("'" &amp; 'Warband Sheet'!E$4 &amp; " Equipment'!C$2:C$200"), 0)), "")</f>
        <v/>
      </c>
      <c r="N80" s="119"/>
      <c r="O80" s="107"/>
      <c r="AC80" s="99" t="str">
        <f t="shared" ca="1" si="6"/>
        <v/>
      </c>
      <c r="AD80" s="99" t="str">
        <f t="shared" ca="1" si="7"/>
        <v/>
      </c>
      <c r="AE80" s="99" t="str">
        <f t="shared" ca="1" si="8"/>
        <v/>
      </c>
      <c r="AF80" s="99" t="str">
        <f t="shared" ca="1" si="9"/>
        <v/>
      </c>
    </row>
    <row r="81" spans="2:32" ht="15.75" customHeight="1" x14ac:dyDescent="0.2">
      <c r="B81" s="91"/>
      <c r="C81" s="129"/>
      <c r="D81" s="129"/>
      <c r="E81" s="129"/>
      <c r="F81" s="124">
        <f t="shared" si="5"/>
        <v>0</v>
      </c>
      <c r="G81" s="125" t="str">
        <f ca="1">IFERROR(INDEX(INDIRECT("'" &amp; 'Warband Sheet'!E$4 &amp; " Equipment'!A$2:A$200"), MATCH(I81, INDIRECT("'" &amp; 'Warband Sheet'!E$4 &amp; " Equipment'!C$2:C$200"), 0)), "")</f>
        <v/>
      </c>
      <c r="H81" s="125" t="str">
        <f ca="1">IFERROR(INDEX(INDIRECT("'" &amp; 'Warband Sheet'!E$4 &amp; " Equipment'!B$2:B$200"), MATCH(I81, INDIRECT("'" &amp; 'Warband Sheet'!E$4 &amp; " Equipment'!C$2:C$200"), 0)), "")</f>
        <v/>
      </c>
      <c r="I81" s="119"/>
      <c r="J81" s="126" t="str">
        <f ca="1">IFERROR(INDEX(INDIRECT("'" &amp; 'Warband Sheet'!E$4 &amp; " Equipment'!D$2:D$200"), MATCH('Reserve Wargear'!I81, INDIRECT("'" &amp; 'Warband Sheet'!E$4 &amp; " Equipment'!C$2:C$200"), 0)), "")</f>
        <v/>
      </c>
      <c r="K81" s="127" t="str">
        <f ca="1">IFERROR(INDEX(INDIRECT("'" &amp; 'Warband Sheet'!E$4 &amp; " Equipment'!E$2:E$200"), MATCH('Reserve Wargear'!I81, INDIRECT("'" &amp; 'Warband Sheet'!E$4 &amp; " Equipment'!C$2:C$200"), 0)), "")</f>
        <v/>
      </c>
      <c r="L81" s="128" t="str">
        <f ca="1">IFERROR(INDEX(INDIRECT("'" &amp; 'Warband Sheet'!E$4 &amp; " Equipment'!F$2:F$200"), MATCH('Reserve Wargear'!I81, INDIRECT("'" &amp; 'Warband Sheet'!E$4 &amp; " Equipment'!C$2:C$200"), 0)), "")</f>
        <v/>
      </c>
      <c r="M81" s="128" t="str">
        <f ca="1">IFERROR(INDEX(INDIRECT("'" &amp; 'Warband Sheet'!E$4 &amp; " Equipment'!G$2:G$200"), MATCH('Reserve Wargear'!I81, INDIRECT("'" &amp; 'Warband Sheet'!E$4 &amp; " Equipment'!C$2:C$200"), 0)), "")</f>
        <v/>
      </c>
      <c r="N81" s="119"/>
      <c r="O81" s="107"/>
      <c r="AC81" s="99" t="str">
        <f t="shared" ca="1" si="6"/>
        <v/>
      </c>
      <c r="AD81" s="99" t="str">
        <f t="shared" ca="1" si="7"/>
        <v/>
      </c>
      <c r="AE81" s="99" t="str">
        <f t="shared" ca="1" si="8"/>
        <v/>
      </c>
      <c r="AF81" s="99" t="str">
        <f t="shared" ca="1" si="9"/>
        <v/>
      </c>
    </row>
    <row r="82" spans="2:32" ht="15.75" customHeight="1" x14ac:dyDescent="0.2">
      <c r="B82" s="91"/>
      <c r="C82" s="129"/>
      <c r="D82" s="129"/>
      <c r="E82" s="129"/>
      <c r="F82" s="124">
        <f t="shared" si="5"/>
        <v>0</v>
      </c>
      <c r="G82" s="125" t="str">
        <f ca="1">IFERROR(INDEX(INDIRECT("'" &amp; 'Warband Sheet'!E$4 &amp; " Equipment'!A$2:A$200"), MATCH(I82, INDIRECT("'" &amp; 'Warband Sheet'!E$4 &amp; " Equipment'!C$2:C$200"), 0)), "")</f>
        <v/>
      </c>
      <c r="H82" s="125" t="str">
        <f ca="1">IFERROR(INDEX(INDIRECT("'" &amp; 'Warband Sheet'!E$4 &amp; " Equipment'!B$2:B$200"), MATCH(I82, INDIRECT("'" &amp; 'Warband Sheet'!E$4 &amp; " Equipment'!C$2:C$200"), 0)), "")</f>
        <v/>
      </c>
      <c r="I82" s="119"/>
      <c r="J82" s="126" t="str">
        <f ca="1">IFERROR(INDEX(INDIRECT("'" &amp; 'Warband Sheet'!E$4 &amp; " Equipment'!D$2:D$200"), MATCH('Reserve Wargear'!I82, INDIRECT("'" &amp; 'Warband Sheet'!E$4 &amp; " Equipment'!C$2:C$200"), 0)), "")</f>
        <v/>
      </c>
      <c r="K82" s="127" t="str">
        <f ca="1">IFERROR(INDEX(INDIRECT("'" &amp; 'Warband Sheet'!E$4 &amp; " Equipment'!E$2:E$200"), MATCH('Reserve Wargear'!I82, INDIRECT("'" &amp; 'Warband Sheet'!E$4 &amp; " Equipment'!C$2:C$200"), 0)), "")</f>
        <v/>
      </c>
      <c r="L82" s="128" t="str">
        <f ca="1">IFERROR(INDEX(INDIRECT("'" &amp; 'Warband Sheet'!E$4 &amp; " Equipment'!F$2:F$200"), MATCH('Reserve Wargear'!I82, INDIRECT("'" &amp; 'Warband Sheet'!E$4 &amp; " Equipment'!C$2:C$200"), 0)), "")</f>
        <v/>
      </c>
      <c r="M82" s="128" t="str">
        <f ca="1">IFERROR(INDEX(INDIRECT("'" &amp; 'Warband Sheet'!E$4 &amp; " Equipment'!G$2:G$200"), MATCH('Reserve Wargear'!I82, INDIRECT("'" &amp; 'Warband Sheet'!E$4 &amp; " Equipment'!C$2:C$200"), 0)), "")</f>
        <v/>
      </c>
      <c r="N82" s="119"/>
      <c r="O82" s="107"/>
      <c r="AC82" s="99" t="str">
        <f t="shared" ca="1" si="6"/>
        <v/>
      </c>
      <c r="AD82" s="99" t="str">
        <f t="shared" ca="1" si="7"/>
        <v/>
      </c>
      <c r="AE82" s="99" t="str">
        <f t="shared" ca="1" si="8"/>
        <v/>
      </c>
      <c r="AF82" s="99" t="str">
        <f t="shared" ca="1" si="9"/>
        <v/>
      </c>
    </row>
    <row r="83" spans="2:32" ht="15.75" customHeight="1" x14ac:dyDescent="0.2">
      <c r="B83" s="91"/>
      <c r="C83" s="129"/>
      <c r="D83" s="129"/>
      <c r="E83" s="129"/>
      <c r="F83" s="124">
        <f t="shared" si="5"/>
        <v>0</v>
      </c>
      <c r="G83" s="125" t="str">
        <f ca="1">IFERROR(INDEX(INDIRECT("'" &amp; 'Warband Sheet'!E$4 &amp; " Equipment'!A$2:A$200"), MATCH(I83, INDIRECT("'" &amp; 'Warband Sheet'!E$4 &amp; " Equipment'!C$2:C$200"), 0)), "")</f>
        <v/>
      </c>
      <c r="H83" s="125" t="str">
        <f ca="1">IFERROR(INDEX(INDIRECT("'" &amp; 'Warband Sheet'!E$4 &amp; " Equipment'!B$2:B$200"), MATCH(I83, INDIRECT("'" &amp; 'Warband Sheet'!E$4 &amp; " Equipment'!C$2:C$200"), 0)), "")</f>
        <v/>
      </c>
      <c r="I83" s="119"/>
      <c r="J83" s="126" t="str">
        <f ca="1">IFERROR(INDEX(INDIRECT("'" &amp; 'Warband Sheet'!E$4 &amp; " Equipment'!D$2:D$200"), MATCH('Reserve Wargear'!I83, INDIRECT("'" &amp; 'Warband Sheet'!E$4 &amp; " Equipment'!C$2:C$200"), 0)), "")</f>
        <v/>
      </c>
      <c r="K83" s="127" t="str">
        <f ca="1">IFERROR(INDEX(INDIRECT("'" &amp; 'Warband Sheet'!E$4 &amp; " Equipment'!E$2:E$200"), MATCH('Reserve Wargear'!I83, INDIRECT("'" &amp; 'Warband Sheet'!E$4 &amp; " Equipment'!C$2:C$200"), 0)), "")</f>
        <v/>
      </c>
      <c r="L83" s="128" t="str">
        <f ca="1">IFERROR(INDEX(INDIRECT("'" &amp; 'Warband Sheet'!E$4 &amp; " Equipment'!F$2:F$200"), MATCH('Reserve Wargear'!I83, INDIRECT("'" &amp; 'Warband Sheet'!E$4 &amp; " Equipment'!C$2:C$200"), 0)), "")</f>
        <v/>
      </c>
      <c r="M83" s="128" t="str">
        <f ca="1">IFERROR(INDEX(INDIRECT("'" &amp; 'Warband Sheet'!E$4 &amp; " Equipment'!G$2:G$200"), MATCH('Reserve Wargear'!I83, INDIRECT("'" &amp; 'Warband Sheet'!E$4 &amp; " Equipment'!C$2:C$200"), 0)), "")</f>
        <v/>
      </c>
      <c r="N83" s="119"/>
      <c r="O83" s="107"/>
      <c r="AC83" s="99" t="str">
        <f t="shared" ca="1" si="6"/>
        <v/>
      </c>
      <c r="AD83" s="99" t="str">
        <f t="shared" ca="1" si="7"/>
        <v/>
      </c>
      <c r="AE83" s="99" t="str">
        <f t="shared" ca="1" si="8"/>
        <v/>
      </c>
      <c r="AF83" s="99" t="str">
        <f t="shared" ca="1" si="9"/>
        <v/>
      </c>
    </row>
    <row r="84" spans="2:32" ht="15.75" customHeight="1" x14ac:dyDescent="0.2">
      <c r="B84" s="91"/>
      <c r="C84" s="129"/>
      <c r="D84" s="129"/>
      <c r="E84" s="129"/>
      <c r="F84" s="124">
        <f t="shared" si="5"/>
        <v>0</v>
      </c>
      <c r="G84" s="125" t="str">
        <f ca="1">IFERROR(INDEX(INDIRECT("'" &amp; 'Warband Sheet'!E$4 &amp; " Equipment'!A$2:A$200"), MATCH(I84, INDIRECT("'" &amp; 'Warband Sheet'!E$4 &amp; " Equipment'!C$2:C$200"), 0)), "")</f>
        <v/>
      </c>
      <c r="H84" s="125" t="str">
        <f ca="1">IFERROR(INDEX(INDIRECT("'" &amp; 'Warband Sheet'!E$4 &amp; " Equipment'!B$2:B$200"), MATCH(I84, INDIRECT("'" &amp; 'Warband Sheet'!E$4 &amp; " Equipment'!C$2:C$200"), 0)), "")</f>
        <v/>
      </c>
      <c r="I84" s="119"/>
      <c r="J84" s="126" t="str">
        <f ca="1">IFERROR(INDEX(INDIRECT("'" &amp; 'Warband Sheet'!E$4 &amp; " Equipment'!D$2:D$200"), MATCH('Reserve Wargear'!I84, INDIRECT("'" &amp; 'Warband Sheet'!E$4 &amp; " Equipment'!C$2:C$200"), 0)), "")</f>
        <v/>
      </c>
      <c r="K84" s="127" t="str">
        <f ca="1">IFERROR(INDEX(INDIRECT("'" &amp; 'Warband Sheet'!E$4 &amp; " Equipment'!E$2:E$200"), MATCH('Reserve Wargear'!I84, INDIRECT("'" &amp; 'Warband Sheet'!E$4 &amp; " Equipment'!C$2:C$200"), 0)), "")</f>
        <v/>
      </c>
      <c r="L84" s="128" t="str">
        <f ca="1">IFERROR(INDEX(INDIRECT("'" &amp; 'Warband Sheet'!E$4 &amp; " Equipment'!F$2:F$200"), MATCH('Reserve Wargear'!I84, INDIRECT("'" &amp; 'Warband Sheet'!E$4 &amp; " Equipment'!C$2:C$200"), 0)), "")</f>
        <v/>
      </c>
      <c r="M84" s="128" t="str">
        <f ca="1">IFERROR(INDEX(INDIRECT("'" &amp; 'Warband Sheet'!E$4 &amp; " Equipment'!G$2:G$200"), MATCH('Reserve Wargear'!I84, INDIRECT("'" &amp; 'Warband Sheet'!E$4 &amp; " Equipment'!C$2:C$200"), 0)), "")</f>
        <v/>
      </c>
      <c r="N84" s="119"/>
      <c r="O84" s="107"/>
      <c r="AC84" s="99" t="str">
        <f t="shared" ca="1" si="6"/>
        <v/>
      </c>
      <c r="AD84" s="99" t="str">
        <f t="shared" ca="1" si="7"/>
        <v/>
      </c>
      <c r="AE84" s="99" t="str">
        <f t="shared" ca="1" si="8"/>
        <v/>
      </c>
      <c r="AF84" s="99" t="str">
        <f t="shared" ca="1" si="9"/>
        <v/>
      </c>
    </row>
    <row r="85" spans="2:32" ht="15.75" customHeight="1" x14ac:dyDescent="0.2">
      <c r="B85" s="91"/>
      <c r="C85" s="129"/>
      <c r="D85" s="129"/>
      <c r="E85" s="129"/>
      <c r="F85" s="124">
        <f t="shared" si="5"/>
        <v>0</v>
      </c>
      <c r="G85" s="125" t="str">
        <f ca="1">IFERROR(INDEX(INDIRECT("'" &amp; 'Warband Sheet'!E$4 &amp; " Equipment'!A$2:A$200"), MATCH(I85, INDIRECT("'" &amp; 'Warband Sheet'!E$4 &amp; " Equipment'!C$2:C$200"), 0)), "")</f>
        <v/>
      </c>
      <c r="H85" s="125" t="str">
        <f ca="1">IFERROR(INDEX(INDIRECT("'" &amp; 'Warband Sheet'!E$4 &amp; " Equipment'!B$2:B$200"), MATCH(I85, INDIRECT("'" &amp; 'Warband Sheet'!E$4 &amp; " Equipment'!C$2:C$200"), 0)), "")</f>
        <v/>
      </c>
      <c r="I85" s="119"/>
      <c r="J85" s="126" t="str">
        <f ca="1">IFERROR(INDEX(INDIRECT("'" &amp; 'Warband Sheet'!E$4 &amp; " Equipment'!D$2:D$200"), MATCH('Reserve Wargear'!I85, INDIRECT("'" &amp; 'Warband Sheet'!E$4 &amp; " Equipment'!C$2:C$200"), 0)), "")</f>
        <v/>
      </c>
      <c r="K85" s="127" t="str">
        <f ca="1">IFERROR(INDEX(INDIRECT("'" &amp; 'Warband Sheet'!E$4 &amp; " Equipment'!E$2:E$200"), MATCH('Reserve Wargear'!I85, INDIRECT("'" &amp; 'Warband Sheet'!E$4 &amp; " Equipment'!C$2:C$200"), 0)), "")</f>
        <v/>
      </c>
      <c r="L85" s="128" t="str">
        <f ca="1">IFERROR(INDEX(INDIRECT("'" &amp; 'Warband Sheet'!E$4 &amp; " Equipment'!F$2:F$200"), MATCH('Reserve Wargear'!I85, INDIRECT("'" &amp; 'Warband Sheet'!E$4 &amp; " Equipment'!C$2:C$200"), 0)), "")</f>
        <v/>
      </c>
      <c r="M85" s="128" t="str">
        <f ca="1">IFERROR(INDEX(INDIRECT("'" &amp; 'Warband Sheet'!E$4 &amp; " Equipment'!G$2:G$200"), MATCH('Reserve Wargear'!I85, INDIRECT("'" &amp; 'Warband Sheet'!E$4 &amp; " Equipment'!C$2:C$200"), 0)), "")</f>
        <v/>
      </c>
      <c r="N85" s="119"/>
      <c r="O85" s="107"/>
      <c r="AC85" s="99" t="str">
        <f t="shared" ca="1" si="6"/>
        <v/>
      </c>
      <c r="AD85" s="99" t="str">
        <f t="shared" ca="1" si="7"/>
        <v/>
      </c>
      <c r="AE85" s="99" t="str">
        <f t="shared" ca="1" si="8"/>
        <v/>
      </c>
      <c r="AF85" s="99" t="str">
        <f t="shared" ca="1" si="9"/>
        <v/>
      </c>
    </row>
    <row r="86" spans="2:32" ht="15.75" customHeight="1" x14ac:dyDescent="0.2">
      <c r="B86" s="91"/>
      <c r="C86" s="129"/>
      <c r="D86" s="129"/>
      <c r="E86" s="129"/>
      <c r="F86" s="124">
        <f t="shared" si="5"/>
        <v>0</v>
      </c>
      <c r="G86" s="125" t="str">
        <f ca="1">IFERROR(INDEX(INDIRECT("'" &amp; 'Warband Sheet'!E$4 &amp; " Equipment'!A$2:A$200"), MATCH(I86, INDIRECT("'" &amp; 'Warband Sheet'!E$4 &amp; " Equipment'!C$2:C$200"), 0)), "")</f>
        <v/>
      </c>
      <c r="H86" s="125" t="str">
        <f ca="1">IFERROR(INDEX(INDIRECT("'" &amp; 'Warband Sheet'!E$4 &amp; " Equipment'!B$2:B$200"), MATCH(I86, INDIRECT("'" &amp; 'Warband Sheet'!E$4 &amp; " Equipment'!C$2:C$200"), 0)), "")</f>
        <v/>
      </c>
      <c r="I86" s="119"/>
      <c r="J86" s="126" t="str">
        <f ca="1">IFERROR(INDEX(INDIRECT("'" &amp; 'Warband Sheet'!E$4 &amp; " Equipment'!D$2:D$200"), MATCH('Reserve Wargear'!I86, INDIRECT("'" &amp; 'Warband Sheet'!E$4 &amp; " Equipment'!C$2:C$200"), 0)), "")</f>
        <v/>
      </c>
      <c r="K86" s="127" t="str">
        <f ca="1">IFERROR(INDEX(INDIRECT("'" &amp; 'Warband Sheet'!E$4 &amp; " Equipment'!E$2:E$200"), MATCH('Reserve Wargear'!I86, INDIRECT("'" &amp; 'Warband Sheet'!E$4 &amp; " Equipment'!C$2:C$200"), 0)), "")</f>
        <v/>
      </c>
      <c r="L86" s="128" t="str">
        <f ca="1">IFERROR(INDEX(INDIRECT("'" &amp; 'Warband Sheet'!E$4 &amp; " Equipment'!F$2:F$200"), MATCH('Reserve Wargear'!I86, INDIRECT("'" &amp; 'Warband Sheet'!E$4 &amp; " Equipment'!C$2:C$200"), 0)), "")</f>
        <v/>
      </c>
      <c r="M86" s="128" t="str">
        <f ca="1">IFERROR(INDEX(INDIRECT("'" &amp; 'Warband Sheet'!E$4 &amp; " Equipment'!G$2:G$200"), MATCH('Reserve Wargear'!I86, INDIRECT("'" &amp; 'Warband Sheet'!E$4 &amp; " Equipment'!C$2:C$200"), 0)), "")</f>
        <v/>
      </c>
      <c r="N86" s="119"/>
      <c r="O86" s="107"/>
      <c r="AC86" s="99" t="str">
        <f t="shared" ca="1" si="6"/>
        <v/>
      </c>
      <c r="AD86" s="99" t="str">
        <f t="shared" ca="1" si="7"/>
        <v/>
      </c>
      <c r="AE86" s="99" t="str">
        <f t="shared" ca="1" si="8"/>
        <v/>
      </c>
      <c r="AF86" s="99" t="str">
        <f t="shared" ca="1" si="9"/>
        <v/>
      </c>
    </row>
    <row r="87" spans="2:32" ht="15.75" customHeight="1" x14ac:dyDescent="0.2">
      <c r="B87" s="91"/>
      <c r="C87" s="129"/>
      <c r="D87" s="129"/>
      <c r="E87" s="129"/>
      <c r="F87" s="124">
        <f t="shared" si="5"/>
        <v>0</v>
      </c>
      <c r="G87" s="125" t="str">
        <f ca="1">IFERROR(INDEX(INDIRECT("'" &amp; 'Warband Sheet'!E$4 &amp; " Equipment'!A$2:A$200"), MATCH(I87, INDIRECT("'" &amp; 'Warband Sheet'!E$4 &amp; " Equipment'!C$2:C$200"), 0)), "")</f>
        <v/>
      </c>
      <c r="H87" s="125" t="str">
        <f ca="1">IFERROR(INDEX(INDIRECT("'" &amp; 'Warband Sheet'!E$4 &amp; " Equipment'!B$2:B$200"), MATCH(I87, INDIRECT("'" &amp; 'Warband Sheet'!E$4 &amp; " Equipment'!C$2:C$200"), 0)), "")</f>
        <v/>
      </c>
      <c r="I87" s="119"/>
      <c r="J87" s="126" t="str">
        <f ca="1">IFERROR(INDEX(INDIRECT("'" &amp; 'Warband Sheet'!E$4 &amp; " Equipment'!D$2:D$200"), MATCH('Reserve Wargear'!I87, INDIRECT("'" &amp; 'Warband Sheet'!E$4 &amp; " Equipment'!C$2:C$200"), 0)), "")</f>
        <v/>
      </c>
      <c r="K87" s="127" t="str">
        <f ca="1">IFERROR(INDEX(INDIRECT("'" &amp; 'Warband Sheet'!E$4 &amp; " Equipment'!E$2:E$200"), MATCH('Reserve Wargear'!I87, INDIRECT("'" &amp; 'Warband Sheet'!E$4 &amp; " Equipment'!C$2:C$200"), 0)), "")</f>
        <v/>
      </c>
      <c r="L87" s="128" t="str">
        <f ca="1">IFERROR(INDEX(INDIRECT("'" &amp; 'Warband Sheet'!E$4 &amp; " Equipment'!F$2:F$200"), MATCH('Reserve Wargear'!I87, INDIRECT("'" &amp; 'Warband Sheet'!E$4 &amp; " Equipment'!C$2:C$200"), 0)), "")</f>
        <v/>
      </c>
      <c r="M87" s="128" t="str">
        <f ca="1">IFERROR(INDEX(INDIRECT("'" &amp; 'Warband Sheet'!E$4 &amp; " Equipment'!G$2:G$200"), MATCH('Reserve Wargear'!I87, INDIRECT("'" &amp; 'Warband Sheet'!E$4 &amp; " Equipment'!C$2:C$200"), 0)), "")</f>
        <v/>
      </c>
      <c r="N87" s="119"/>
      <c r="O87" s="107"/>
      <c r="AC87" s="99" t="str">
        <f t="shared" ca="1" si="6"/>
        <v/>
      </c>
      <c r="AD87" s="99" t="str">
        <f t="shared" ca="1" si="7"/>
        <v/>
      </c>
      <c r="AE87" s="99" t="str">
        <f t="shared" ca="1" si="8"/>
        <v/>
      </c>
      <c r="AF87" s="99" t="str">
        <f t="shared" ca="1" si="9"/>
        <v/>
      </c>
    </row>
    <row r="88" spans="2:32" ht="15.75" customHeight="1" x14ac:dyDescent="0.2">
      <c r="B88" s="91"/>
      <c r="C88" s="129"/>
      <c r="D88" s="129"/>
      <c r="E88" s="129"/>
      <c r="F88" s="124">
        <f t="shared" si="5"/>
        <v>0</v>
      </c>
      <c r="G88" s="125" t="str">
        <f ca="1">IFERROR(INDEX(INDIRECT("'" &amp; 'Warband Sheet'!E$4 &amp; " Equipment'!A$2:A$200"), MATCH(I88, INDIRECT("'" &amp; 'Warband Sheet'!E$4 &amp; " Equipment'!C$2:C$200"), 0)), "")</f>
        <v/>
      </c>
      <c r="H88" s="125" t="str">
        <f ca="1">IFERROR(INDEX(INDIRECT("'" &amp; 'Warband Sheet'!E$4 &amp; " Equipment'!B$2:B$200"), MATCH(I88, INDIRECT("'" &amp; 'Warband Sheet'!E$4 &amp; " Equipment'!C$2:C$200"), 0)), "")</f>
        <v/>
      </c>
      <c r="I88" s="119"/>
      <c r="J88" s="126" t="str">
        <f ca="1">IFERROR(INDEX(INDIRECT("'" &amp; 'Warband Sheet'!E$4 &amp; " Equipment'!D$2:D$200"), MATCH('Reserve Wargear'!I88, INDIRECT("'" &amp; 'Warband Sheet'!E$4 &amp; " Equipment'!C$2:C$200"), 0)), "")</f>
        <v/>
      </c>
      <c r="K88" s="127" t="str">
        <f ca="1">IFERROR(INDEX(INDIRECT("'" &amp; 'Warband Sheet'!E$4 &amp; " Equipment'!E$2:E$200"), MATCH('Reserve Wargear'!I88, INDIRECT("'" &amp; 'Warband Sheet'!E$4 &amp; " Equipment'!C$2:C$200"), 0)), "")</f>
        <v/>
      </c>
      <c r="L88" s="128" t="str">
        <f ca="1">IFERROR(INDEX(INDIRECT("'" &amp; 'Warband Sheet'!E$4 &amp; " Equipment'!F$2:F$200"), MATCH('Reserve Wargear'!I88, INDIRECT("'" &amp; 'Warband Sheet'!E$4 &amp; " Equipment'!C$2:C$200"), 0)), "")</f>
        <v/>
      </c>
      <c r="M88" s="128" t="str">
        <f ca="1">IFERROR(INDEX(INDIRECT("'" &amp; 'Warband Sheet'!E$4 &amp; " Equipment'!G$2:G$200"), MATCH('Reserve Wargear'!I88, INDIRECT("'" &amp; 'Warband Sheet'!E$4 &amp; " Equipment'!C$2:C$200"), 0)), "")</f>
        <v/>
      </c>
      <c r="N88" s="119"/>
      <c r="O88" s="107"/>
      <c r="AC88" s="99" t="str">
        <f t="shared" ca="1" si="6"/>
        <v/>
      </c>
      <c r="AD88" s="99" t="str">
        <f t="shared" ca="1" si="7"/>
        <v/>
      </c>
      <c r="AE88" s="99" t="str">
        <f t="shared" ca="1" si="8"/>
        <v/>
      </c>
      <c r="AF88" s="99" t="str">
        <f t="shared" ca="1" si="9"/>
        <v/>
      </c>
    </row>
    <row r="89" spans="2:32" ht="15.75" customHeight="1" x14ac:dyDescent="0.2">
      <c r="B89" s="91"/>
      <c r="C89" s="129"/>
      <c r="D89" s="129"/>
      <c r="E89" s="129"/>
      <c r="F89" s="124">
        <f t="shared" si="5"/>
        <v>0</v>
      </c>
      <c r="G89" s="125" t="str">
        <f ca="1">IFERROR(INDEX(INDIRECT("'" &amp; 'Warband Sheet'!E$4 &amp; " Equipment'!A$2:A$200"), MATCH(I89, INDIRECT("'" &amp; 'Warband Sheet'!E$4 &amp; " Equipment'!C$2:C$200"), 0)), "")</f>
        <v/>
      </c>
      <c r="H89" s="125" t="str">
        <f ca="1">IFERROR(INDEX(INDIRECT("'" &amp; 'Warband Sheet'!E$4 &amp; " Equipment'!B$2:B$200"), MATCH(I89, INDIRECT("'" &amp; 'Warband Sheet'!E$4 &amp; " Equipment'!C$2:C$200"), 0)), "")</f>
        <v/>
      </c>
      <c r="I89" s="119"/>
      <c r="J89" s="126" t="str">
        <f ca="1">IFERROR(INDEX(INDIRECT("'" &amp; 'Warband Sheet'!E$4 &amp; " Equipment'!D$2:D$200"), MATCH('Reserve Wargear'!I89, INDIRECT("'" &amp; 'Warband Sheet'!E$4 &amp; " Equipment'!C$2:C$200"), 0)), "")</f>
        <v/>
      </c>
      <c r="K89" s="127" t="str">
        <f ca="1">IFERROR(INDEX(INDIRECT("'" &amp; 'Warband Sheet'!E$4 &amp; " Equipment'!E$2:E$200"), MATCH('Reserve Wargear'!I89, INDIRECT("'" &amp; 'Warband Sheet'!E$4 &amp; " Equipment'!C$2:C$200"), 0)), "")</f>
        <v/>
      </c>
      <c r="L89" s="128" t="str">
        <f ca="1">IFERROR(INDEX(INDIRECT("'" &amp; 'Warband Sheet'!E$4 &amp; " Equipment'!F$2:F$200"), MATCH('Reserve Wargear'!I89, INDIRECT("'" &amp; 'Warband Sheet'!E$4 &amp; " Equipment'!C$2:C$200"), 0)), "")</f>
        <v/>
      </c>
      <c r="M89" s="128" t="str">
        <f ca="1">IFERROR(INDEX(INDIRECT("'" &amp; 'Warband Sheet'!E$4 &amp; " Equipment'!G$2:G$200"), MATCH('Reserve Wargear'!I89, INDIRECT("'" &amp; 'Warband Sheet'!E$4 &amp; " Equipment'!C$2:C$200"), 0)), "")</f>
        <v/>
      </c>
      <c r="N89" s="119"/>
      <c r="O89" s="107"/>
      <c r="AC89" s="99" t="str">
        <f t="shared" ca="1" si="6"/>
        <v/>
      </c>
      <c r="AD89" s="99" t="str">
        <f t="shared" ca="1" si="7"/>
        <v/>
      </c>
      <c r="AE89" s="99" t="str">
        <f t="shared" ca="1" si="8"/>
        <v/>
      </c>
      <c r="AF89" s="99" t="str">
        <f t="shared" ca="1" si="9"/>
        <v/>
      </c>
    </row>
    <row r="90" spans="2:32" ht="15.75" customHeight="1" x14ac:dyDescent="0.2">
      <c r="B90" s="91"/>
      <c r="C90" s="129"/>
      <c r="D90" s="129"/>
      <c r="E90" s="129"/>
      <c r="F90" s="124">
        <f t="shared" si="5"/>
        <v>0</v>
      </c>
      <c r="G90" s="125" t="str">
        <f ca="1">IFERROR(INDEX(INDIRECT("'" &amp; 'Warband Sheet'!E$4 &amp; " Equipment'!A$2:A$200"), MATCH(I90, INDIRECT("'" &amp; 'Warband Sheet'!E$4 &amp; " Equipment'!C$2:C$200"), 0)), "")</f>
        <v/>
      </c>
      <c r="H90" s="125" t="str">
        <f ca="1">IFERROR(INDEX(INDIRECT("'" &amp; 'Warband Sheet'!E$4 &amp; " Equipment'!B$2:B$200"), MATCH(I90, INDIRECT("'" &amp; 'Warband Sheet'!E$4 &amp; " Equipment'!C$2:C$200"), 0)), "")</f>
        <v/>
      </c>
      <c r="I90" s="119"/>
      <c r="J90" s="126" t="str">
        <f ca="1">IFERROR(INDEX(INDIRECT("'" &amp; 'Warband Sheet'!E$4 &amp; " Equipment'!D$2:D$200"), MATCH('Reserve Wargear'!I90, INDIRECT("'" &amp; 'Warband Sheet'!E$4 &amp; " Equipment'!C$2:C$200"), 0)), "")</f>
        <v/>
      </c>
      <c r="K90" s="127" t="str">
        <f ca="1">IFERROR(INDEX(INDIRECT("'" &amp; 'Warband Sheet'!E$4 &amp; " Equipment'!E$2:E$200"), MATCH('Reserve Wargear'!I90, INDIRECT("'" &amp; 'Warband Sheet'!E$4 &amp; " Equipment'!C$2:C$200"), 0)), "")</f>
        <v/>
      </c>
      <c r="L90" s="128" t="str">
        <f ca="1">IFERROR(INDEX(INDIRECT("'" &amp; 'Warband Sheet'!E$4 &amp; " Equipment'!F$2:F$200"), MATCH('Reserve Wargear'!I90, INDIRECT("'" &amp; 'Warband Sheet'!E$4 &amp; " Equipment'!C$2:C$200"), 0)), "")</f>
        <v/>
      </c>
      <c r="M90" s="128" t="str">
        <f ca="1">IFERROR(INDEX(INDIRECT("'" &amp; 'Warband Sheet'!E$4 &amp; " Equipment'!G$2:G$200"), MATCH('Reserve Wargear'!I90, INDIRECT("'" &amp; 'Warband Sheet'!E$4 &amp; " Equipment'!C$2:C$200"), 0)), "")</f>
        <v/>
      </c>
      <c r="N90" s="119"/>
      <c r="O90" s="107"/>
      <c r="AC90" s="99" t="str">
        <f t="shared" ca="1" si="6"/>
        <v/>
      </c>
      <c r="AD90" s="99" t="str">
        <f t="shared" ca="1" si="7"/>
        <v/>
      </c>
      <c r="AE90" s="99" t="str">
        <f t="shared" ca="1" si="8"/>
        <v/>
      </c>
      <c r="AF90" s="99" t="str">
        <f t="shared" ca="1" si="9"/>
        <v/>
      </c>
    </row>
    <row r="91" spans="2:32" ht="15.75" customHeight="1" x14ac:dyDescent="0.2">
      <c r="B91" s="91"/>
      <c r="C91" s="129"/>
      <c r="D91" s="129"/>
      <c r="E91" s="129"/>
      <c r="F91" s="124">
        <f t="shared" si="5"/>
        <v>0</v>
      </c>
      <c r="G91" s="125" t="str">
        <f ca="1">IFERROR(INDEX(INDIRECT("'" &amp; 'Warband Sheet'!E$4 &amp; " Equipment'!A$2:A$200"), MATCH(I91, INDIRECT("'" &amp; 'Warband Sheet'!E$4 &amp; " Equipment'!C$2:C$200"), 0)), "")</f>
        <v/>
      </c>
      <c r="H91" s="125" t="str">
        <f ca="1">IFERROR(INDEX(INDIRECT("'" &amp; 'Warband Sheet'!E$4 &amp; " Equipment'!B$2:B$200"), MATCH(I91, INDIRECT("'" &amp; 'Warband Sheet'!E$4 &amp; " Equipment'!C$2:C$200"), 0)), "")</f>
        <v/>
      </c>
      <c r="I91" s="119"/>
      <c r="J91" s="126" t="str">
        <f ca="1">IFERROR(INDEX(INDIRECT("'" &amp; 'Warband Sheet'!E$4 &amp; " Equipment'!D$2:D$200"), MATCH('Reserve Wargear'!I91, INDIRECT("'" &amp; 'Warband Sheet'!E$4 &amp; " Equipment'!C$2:C$200"), 0)), "")</f>
        <v/>
      </c>
      <c r="K91" s="127" t="str">
        <f ca="1">IFERROR(INDEX(INDIRECT("'" &amp; 'Warband Sheet'!E$4 &amp; " Equipment'!E$2:E$200"), MATCH('Reserve Wargear'!I91, INDIRECT("'" &amp; 'Warband Sheet'!E$4 &amp; " Equipment'!C$2:C$200"), 0)), "")</f>
        <v/>
      </c>
      <c r="L91" s="128" t="str">
        <f ca="1">IFERROR(INDEX(INDIRECT("'" &amp; 'Warband Sheet'!E$4 &amp; " Equipment'!F$2:F$200"), MATCH('Reserve Wargear'!I91, INDIRECT("'" &amp; 'Warband Sheet'!E$4 &amp; " Equipment'!C$2:C$200"), 0)), "")</f>
        <v/>
      </c>
      <c r="M91" s="128" t="str">
        <f ca="1">IFERROR(INDEX(INDIRECT("'" &amp; 'Warband Sheet'!E$4 &amp; " Equipment'!G$2:G$200"), MATCH('Reserve Wargear'!I91, INDIRECT("'" &amp; 'Warband Sheet'!E$4 &amp; " Equipment'!C$2:C$200"), 0)), "")</f>
        <v/>
      </c>
      <c r="N91" s="119"/>
      <c r="O91" s="107"/>
      <c r="AC91" s="99" t="str">
        <f t="shared" ca="1" si="6"/>
        <v/>
      </c>
      <c r="AD91" s="99" t="str">
        <f t="shared" ca="1" si="7"/>
        <v/>
      </c>
      <c r="AE91" s="99" t="str">
        <f t="shared" ca="1" si="8"/>
        <v/>
      </c>
      <c r="AF91" s="99" t="str">
        <f t="shared" ca="1" si="9"/>
        <v/>
      </c>
    </row>
    <row r="92" spans="2:32" ht="15.75" customHeight="1" x14ac:dyDescent="0.2">
      <c r="B92" s="91"/>
      <c r="C92" s="129"/>
      <c r="D92" s="129"/>
      <c r="E92" s="129"/>
      <c r="F92" s="124">
        <f t="shared" si="5"/>
        <v>0</v>
      </c>
      <c r="G92" s="125" t="str">
        <f ca="1">IFERROR(INDEX(INDIRECT("'" &amp; 'Warband Sheet'!E$4 &amp; " Equipment'!A$2:A$200"), MATCH(I92, INDIRECT("'" &amp; 'Warband Sheet'!E$4 &amp; " Equipment'!C$2:C$200"), 0)), "")</f>
        <v/>
      </c>
      <c r="H92" s="125" t="str">
        <f ca="1">IFERROR(INDEX(INDIRECT("'" &amp; 'Warband Sheet'!E$4 &amp; " Equipment'!B$2:B$200"), MATCH(I92, INDIRECT("'" &amp; 'Warband Sheet'!E$4 &amp; " Equipment'!C$2:C$200"), 0)), "")</f>
        <v/>
      </c>
      <c r="I92" s="119"/>
      <c r="J92" s="126" t="str">
        <f ca="1">IFERROR(INDEX(INDIRECT("'" &amp; 'Warband Sheet'!E$4 &amp; " Equipment'!D$2:D$200"), MATCH('Reserve Wargear'!I92, INDIRECT("'" &amp; 'Warband Sheet'!E$4 &amp; " Equipment'!C$2:C$200"), 0)), "")</f>
        <v/>
      </c>
      <c r="K92" s="127" t="str">
        <f ca="1">IFERROR(INDEX(INDIRECT("'" &amp; 'Warband Sheet'!E$4 &amp; " Equipment'!E$2:E$200"), MATCH('Reserve Wargear'!I92, INDIRECT("'" &amp; 'Warband Sheet'!E$4 &amp; " Equipment'!C$2:C$200"), 0)), "")</f>
        <v/>
      </c>
      <c r="L92" s="128" t="str">
        <f ca="1">IFERROR(INDEX(INDIRECT("'" &amp; 'Warband Sheet'!E$4 &amp; " Equipment'!F$2:F$200"), MATCH('Reserve Wargear'!I92, INDIRECT("'" &amp; 'Warband Sheet'!E$4 &amp; " Equipment'!C$2:C$200"), 0)), "")</f>
        <v/>
      </c>
      <c r="M92" s="128" t="str">
        <f ca="1">IFERROR(INDEX(INDIRECT("'" &amp; 'Warband Sheet'!E$4 &amp; " Equipment'!G$2:G$200"), MATCH('Reserve Wargear'!I92, INDIRECT("'" &amp; 'Warband Sheet'!E$4 &amp; " Equipment'!C$2:C$200"), 0)), "")</f>
        <v/>
      </c>
      <c r="N92" s="119"/>
      <c r="O92" s="107"/>
      <c r="AC92" s="99" t="str">
        <f t="shared" ca="1" si="6"/>
        <v/>
      </c>
      <c r="AD92" s="99" t="str">
        <f t="shared" ca="1" si="7"/>
        <v/>
      </c>
      <c r="AE92" s="99" t="str">
        <f t="shared" ca="1" si="8"/>
        <v/>
      </c>
      <c r="AF92" s="99" t="str">
        <f t="shared" ca="1" si="9"/>
        <v/>
      </c>
    </row>
    <row r="93" spans="2:32" ht="15.75" customHeight="1" x14ac:dyDescent="0.2">
      <c r="B93" s="91"/>
      <c r="C93" s="129"/>
      <c r="D93" s="129"/>
      <c r="E93" s="129"/>
      <c r="F93" s="124">
        <f t="shared" si="5"/>
        <v>0</v>
      </c>
      <c r="G93" s="125" t="str">
        <f ca="1">IFERROR(INDEX(INDIRECT("'" &amp; 'Warband Sheet'!E$4 &amp; " Equipment'!A$2:A$200"), MATCH(I93, INDIRECT("'" &amp; 'Warband Sheet'!E$4 &amp; " Equipment'!C$2:C$200"), 0)), "")</f>
        <v/>
      </c>
      <c r="H93" s="125" t="str">
        <f ca="1">IFERROR(INDEX(INDIRECT("'" &amp; 'Warband Sheet'!E$4 &amp; " Equipment'!B$2:B$200"), MATCH(I93, INDIRECT("'" &amp; 'Warband Sheet'!E$4 &amp; " Equipment'!C$2:C$200"), 0)), "")</f>
        <v/>
      </c>
      <c r="I93" s="119"/>
      <c r="J93" s="126" t="str">
        <f ca="1">IFERROR(INDEX(INDIRECT("'" &amp; 'Warband Sheet'!E$4 &amp; " Equipment'!D$2:D$200"), MATCH('Reserve Wargear'!I93, INDIRECT("'" &amp; 'Warband Sheet'!E$4 &amp; " Equipment'!C$2:C$200"), 0)), "")</f>
        <v/>
      </c>
      <c r="K93" s="127" t="str">
        <f ca="1">IFERROR(INDEX(INDIRECT("'" &amp; 'Warband Sheet'!E$4 &amp; " Equipment'!E$2:E$200"), MATCH('Reserve Wargear'!I93, INDIRECT("'" &amp; 'Warband Sheet'!E$4 &amp; " Equipment'!C$2:C$200"), 0)), "")</f>
        <v/>
      </c>
      <c r="L93" s="128" t="str">
        <f ca="1">IFERROR(INDEX(INDIRECT("'" &amp; 'Warband Sheet'!E$4 &amp; " Equipment'!F$2:F$200"), MATCH('Reserve Wargear'!I93, INDIRECT("'" &amp; 'Warband Sheet'!E$4 &amp; " Equipment'!C$2:C$200"), 0)), "")</f>
        <v/>
      </c>
      <c r="M93" s="128" t="str">
        <f ca="1">IFERROR(INDEX(INDIRECT("'" &amp; 'Warband Sheet'!E$4 &amp; " Equipment'!G$2:G$200"), MATCH('Reserve Wargear'!I93, INDIRECT("'" &amp; 'Warband Sheet'!E$4 &amp; " Equipment'!C$2:C$200"), 0)), "")</f>
        <v/>
      </c>
      <c r="N93" s="119"/>
      <c r="O93" s="107"/>
      <c r="AC93" s="99" t="str">
        <f t="shared" ca="1" si="6"/>
        <v/>
      </c>
      <c r="AD93" s="99" t="str">
        <f t="shared" ca="1" si="7"/>
        <v/>
      </c>
      <c r="AE93" s="99" t="str">
        <f t="shared" ca="1" si="8"/>
        <v/>
      </c>
      <c r="AF93" s="99" t="str">
        <f t="shared" ca="1" si="9"/>
        <v/>
      </c>
    </row>
    <row r="94" spans="2:32" ht="15.75" customHeight="1" x14ac:dyDescent="0.2">
      <c r="B94" s="91"/>
      <c r="C94" s="129"/>
      <c r="D94" s="129"/>
      <c r="E94" s="129"/>
      <c r="F94" s="124">
        <f t="shared" si="5"/>
        <v>0</v>
      </c>
      <c r="G94" s="125" t="str">
        <f ca="1">IFERROR(INDEX(INDIRECT("'" &amp; 'Warband Sheet'!E$4 &amp; " Equipment'!A$2:A$200"), MATCH(I94, INDIRECT("'" &amp; 'Warband Sheet'!E$4 &amp; " Equipment'!C$2:C$200"), 0)), "")</f>
        <v/>
      </c>
      <c r="H94" s="125" t="str">
        <f ca="1">IFERROR(INDEX(INDIRECT("'" &amp; 'Warband Sheet'!E$4 &amp; " Equipment'!B$2:B$200"), MATCH(I94, INDIRECT("'" &amp; 'Warband Sheet'!E$4 &amp; " Equipment'!C$2:C$200"), 0)), "")</f>
        <v/>
      </c>
      <c r="I94" s="119"/>
      <c r="J94" s="126" t="str">
        <f ca="1">IFERROR(INDEX(INDIRECT("'" &amp; 'Warband Sheet'!E$4 &amp; " Equipment'!D$2:D$200"), MATCH('Reserve Wargear'!I94, INDIRECT("'" &amp; 'Warband Sheet'!E$4 &amp; " Equipment'!C$2:C$200"), 0)), "")</f>
        <v/>
      </c>
      <c r="K94" s="127" t="str">
        <f ca="1">IFERROR(INDEX(INDIRECT("'" &amp; 'Warband Sheet'!E$4 &amp; " Equipment'!E$2:E$200"), MATCH('Reserve Wargear'!I94, INDIRECT("'" &amp; 'Warband Sheet'!E$4 &amp; " Equipment'!C$2:C$200"), 0)), "")</f>
        <v/>
      </c>
      <c r="L94" s="128" t="str">
        <f ca="1">IFERROR(INDEX(INDIRECT("'" &amp; 'Warband Sheet'!E$4 &amp; " Equipment'!F$2:F$200"), MATCH('Reserve Wargear'!I94, INDIRECT("'" &amp; 'Warband Sheet'!E$4 &amp; " Equipment'!C$2:C$200"), 0)), "")</f>
        <v/>
      </c>
      <c r="M94" s="128" t="str">
        <f ca="1">IFERROR(INDEX(INDIRECT("'" &amp; 'Warband Sheet'!E$4 &amp; " Equipment'!G$2:G$200"), MATCH('Reserve Wargear'!I94, INDIRECT("'" &amp; 'Warband Sheet'!E$4 &amp; " Equipment'!C$2:C$200"), 0)), "")</f>
        <v/>
      </c>
      <c r="N94" s="119"/>
      <c r="O94" s="107"/>
      <c r="AC94" s="99" t="str">
        <f t="shared" ca="1" si="6"/>
        <v/>
      </c>
      <c r="AD94" s="99" t="str">
        <f t="shared" ca="1" si="7"/>
        <v/>
      </c>
      <c r="AE94" s="99" t="str">
        <f t="shared" ca="1" si="8"/>
        <v/>
      </c>
      <c r="AF94" s="99" t="str">
        <f t="shared" ca="1" si="9"/>
        <v/>
      </c>
    </row>
    <row r="95" spans="2:32" ht="15.75" customHeight="1" x14ac:dyDescent="0.2">
      <c r="B95" s="91"/>
      <c r="C95" s="129"/>
      <c r="D95" s="129"/>
      <c r="E95" s="129"/>
      <c r="F95" s="124">
        <f t="shared" si="5"/>
        <v>0</v>
      </c>
      <c r="G95" s="125" t="str">
        <f ca="1">IFERROR(INDEX(INDIRECT("'" &amp; 'Warband Sheet'!E$4 &amp; " Equipment'!A$2:A$200"), MATCH(I95, INDIRECT("'" &amp; 'Warband Sheet'!E$4 &amp; " Equipment'!C$2:C$200"), 0)), "")</f>
        <v/>
      </c>
      <c r="H95" s="125" t="str">
        <f ca="1">IFERROR(INDEX(INDIRECT("'" &amp; 'Warband Sheet'!E$4 &amp; " Equipment'!B$2:B$200"), MATCH(I95, INDIRECT("'" &amp; 'Warband Sheet'!E$4 &amp; " Equipment'!C$2:C$200"), 0)), "")</f>
        <v/>
      </c>
      <c r="I95" s="119"/>
      <c r="J95" s="126" t="str">
        <f ca="1">IFERROR(INDEX(INDIRECT("'" &amp; 'Warband Sheet'!E$4 &amp; " Equipment'!D$2:D$200"), MATCH('Reserve Wargear'!I95, INDIRECT("'" &amp; 'Warband Sheet'!E$4 &amp; " Equipment'!C$2:C$200"), 0)), "")</f>
        <v/>
      </c>
      <c r="K95" s="127" t="str">
        <f ca="1">IFERROR(INDEX(INDIRECT("'" &amp; 'Warband Sheet'!E$4 &amp; " Equipment'!E$2:E$200"), MATCH('Reserve Wargear'!I95, INDIRECT("'" &amp; 'Warband Sheet'!E$4 &amp; " Equipment'!C$2:C$200"), 0)), "")</f>
        <v/>
      </c>
      <c r="L95" s="128" t="str">
        <f ca="1">IFERROR(INDEX(INDIRECT("'" &amp; 'Warband Sheet'!E$4 &amp; " Equipment'!F$2:F$200"), MATCH('Reserve Wargear'!I95, INDIRECT("'" &amp; 'Warband Sheet'!E$4 &amp; " Equipment'!C$2:C$200"), 0)), "")</f>
        <v/>
      </c>
      <c r="M95" s="128" t="str">
        <f ca="1">IFERROR(INDEX(INDIRECT("'" &amp; 'Warband Sheet'!E$4 &amp; " Equipment'!G$2:G$200"), MATCH('Reserve Wargear'!I95, INDIRECT("'" &amp; 'Warband Sheet'!E$4 &amp; " Equipment'!C$2:C$200"), 0)), "")</f>
        <v/>
      </c>
      <c r="N95" s="119"/>
      <c r="O95" s="107"/>
      <c r="AC95" s="99" t="str">
        <f t="shared" ca="1" si="6"/>
        <v/>
      </c>
      <c r="AD95" s="99" t="str">
        <f t="shared" ca="1" si="7"/>
        <v/>
      </c>
      <c r="AE95" s="99" t="str">
        <f t="shared" ca="1" si="8"/>
        <v/>
      </c>
      <c r="AF95" s="99" t="str">
        <f t="shared" ca="1" si="9"/>
        <v/>
      </c>
    </row>
    <row r="96" spans="2:32" ht="15.75" customHeight="1" x14ac:dyDescent="0.2">
      <c r="B96" s="91"/>
      <c r="C96" s="129"/>
      <c r="D96" s="129"/>
      <c r="E96" s="129"/>
      <c r="F96" s="124">
        <f t="shared" si="5"/>
        <v>0</v>
      </c>
      <c r="G96" s="125" t="str">
        <f ca="1">IFERROR(INDEX(INDIRECT("'" &amp; 'Warband Sheet'!E$4 &amp; " Equipment'!A$2:A$200"), MATCH(I96, INDIRECT("'" &amp; 'Warband Sheet'!E$4 &amp; " Equipment'!C$2:C$200"), 0)), "")</f>
        <v/>
      </c>
      <c r="H96" s="125" t="str">
        <f ca="1">IFERROR(INDEX(INDIRECT("'" &amp; 'Warband Sheet'!E$4 &amp; " Equipment'!B$2:B$200"), MATCH(I96, INDIRECT("'" &amp; 'Warband Sheet'!E$4 &amp; " Equipment'!C$2:C$200"), 0)), "")</f>
        <v/>
      </c>
      <c r="I96" s="119"/>
      <c r="J96" s="126" t="str">
        <f ca="1">IFERROR(INDEX(INDIRECT("'" &amp; 'Warband Sheet'!E$4 &amp; " Equipment'!D$2:D$200"), MATCH('Reserve Wargear'!I96, INDIRECT("'" &amp; 'Warband Sheet'!E$4 &amp; " Equipment'!C$2:C$200"), 0)), "")</f>
        <v/>
      </c>
      <c r="K96" s="127" t="str">
        <f ca="1">IFERROR(INDEX(INDIRECT("'" &amp; 'Warband Sheet'!E$4 &amp; " Equipment'!E$2:E$200"), MATCH('Reserve Wargear'!I96, INDIRECT("'" &amp; 'Warband Sheet'!E$4 &amp; " Equipment'!C$2:C$200"), 0)), "")</f>
        <v/>
      </c>
      <c r="L96" s="128" t="str">
        <f ca="1">IFERROR(INDEX(INDIRECT("'" &amp; 'Warband Sheet'!E$4 &amp; " Equipment'!F$2:F$200"), MATCH('Reserve Wargear'!I96, INDIRECT("'" &amp; 'Warband Sheet'!E$4 &amp; " Equipment'!C$2:C$200"), 0)), "")</f>
        <v/>
      </c>
      <c r="M96" s="128" t="str">
        <f ca="1">IFERROR(INDEX(INDIRECT("'" &amp; 'Warband Sheet'!E$4 &amp; " Equipment'!G$2:G$200"), MATCH('Reserve Wargear'!I96, INDIRECT("'" &amp; 'Warband Sheet'!E$4 &amp; " Equipment'!C$2:C$200"), 0)), "")</f>
        <v/>
      </c>
      <c r="N96" s="119"/>
      <c r="O96" s="107"/>
      <c r="AC96" s="99" t="str">
        <f t="shared" ca="1" si="6"/>
        <v/>
      </c>
      <c r="AD96" s="99" t="str">
        <f t="shared" ca="1" si="7"/>
        <v/>
      </c>
      <c r="AE96" s="99" t="str">
        <f t="shared" ca="1" si="8"/>
        <v/>
      </c>
      <c r="AF96" s="99" t="str">
        <f t="shared" ca="1" si="9"/>
        <v/>
      </c>
    </row>
    <row r="97" spans="2:32" ht="15.75" customHeight="1" x14ac:dyDescent="0.2">
      <c r="B97" s="91"/>
      <c r="C97" s="129"/>
      <c r="D97" s="129"/>
      <c r="E97" s="129"/>
      <c r="F97" s="124">
        <f t="shared" si="5"/>
        <v>0</v>
      </c>
      <c r="G97" s="125" t="str">
        <f ca="1">IFERROR(INDEX(INDIRECT("'" &amp; 'Warband Sheet'!E$4 &amp; " Equipment'!A$2:A$200"), MATCH(I97, INDIRECT("'" &amp; 'Warband Sheet'!E$4 &amp; " Equipment'!C$2:C$200"), 0)), "")</f>
        <v/>
      </c>
      <c r="H97" s="125" t="str">
        <f ca="1">IFERROR(INDEX(INDIRECT("'" &amp; 'Warband Sheet'!E$4 &amp; " Equipment'!B$2:B$200"), MATCH(I97, INDIRECT("'" &amp; 'Warband Sheet'!E$4 &amp; " Equipment'!C$2:C$200"), 0)), "")</f>
        <v/>
      </c>
      <c r="I97" s="119"/>
      <c r="J97" s="126" t="str">
        <f ca="1">IFERROR(INDEX(INDIRECT("'" &amp; 'Warband Sheet'!E$4 &amp; " Equipment'!D$2:D$200"), MATCH('Reserve Wargear'!I97, INDIRECT("'" &amp; 'Warband Sheet'!E$4 &amp; " Equipment'!C$2:C$200"), 0)), "")</f>
        <v/>
      </c>
      <c r="K97" s="127" t="str">
        <f ca="1">IFERROR(INDEX(INDIRECT("'" &amp; 'Warband Sheet'!E$4 &amp; " Equipment'!E$2:E$200"), MATCH('Reserve Wargear'!I97, INDIRECT("'" &amp; 'Warband Sheet'!E$4 &amp; " Equipment'!C$2:C$200"), 0)), "")</f>
        <v/>
      </c>
      <c r="L97" s="128" t="str">
        <f ca="1">IFERROR(INDEX(INDIRECT("'" &amp; 'Warband Sheet'!E$4 &amp; " Equipment'!F$2:F$200"), MATCH('Reserve Wargear'!I97, INDIRECT("'" &amp; 'Warband Sheet'!E$4 &amp; " Equipment'!C$2:C$200"), 0)), "")</f>
        <v/>
      </c>
      <c r="M97" s="128" t="str">
        <f ca="1">IFERROR(INDEX(INDIRECT("'" &amp; 'Warband Sheet'!E$4 &amp; " Equipment'!G$2:G$200"), MATCH('Reserve Wargear'!I97, INDIRECT("'" &amp; 'Warband Sheet'!E$4 &amp; " Equipment'!C$2:C$200"), 0)), "")</f>
        <v/>
      </c>
      <c r="N97" s="119"/>
      <c r="O97" s="107"/>
      <c r="AC97" s="99" t="str">
        <f t="shared" ca="1" si="6"/>
        <v/>
      </c>
      <c r="AD97" s="99" t="str">
        <f t="shared" ca="1" si="7"/>
        <v/>
      </c>
      <c r="AE97" s="99" t="str">
        <f t="shared" ca="1" si="8"/>
        <v/>
      </c>
      <c r="AF97" s="99" t="str">
        <f t="shared" ca="1" si="9"/>
        <v/>
      </c>
    </row>
    <row r="98" spans="2:32" ht="15.75" customHeight="1" x14ac:dyDescent="0.2">
      <c r="B98" s="91"/>
      <c r="C98" s="129"/>
      <c r="D98" s="129"/>
      <c r="E98" s="129"/>
      <c r="F98" s="124">
        <f t="shared" si="5"/>
        <v>0</v>
      </c>
      <c r="G98" s="125" t="str">
        <f ca="1">IFERROR(INDEX(INDIRECT("'" &amp; 'Warband Sheet'!E$4 &amp; " Equipment'!A$2:A$200"), MATCH(I98, INDIRECT("'" &amp; 'Warband Sheet'!E$4 &amp; " Equipment'!C$2:C$200"), 0)), "")</f>
        <v/>
      </c>
      <c r="H98" s="125" t="str">
        <f ca="1">IFERROR(INDEX(INDIRECT("'" &amp; 'Warband Sheet'!E$4 &amp; " Equipment'!B$2:B$200"), MATCH(I98, INDIRECT("'" &amp; 'Warband Sheet'!E$4 &amp; " Equipment'!C$2:C$200"), 0)), "")</f>
        <v/>
      </c>
      <c r="I98" s="119"/>
      <c r="J98" s="126" t="str">
        <f ca="1">IFERROR(INDEX(INDIRECT("'" &amp; 'Warband Sheet'!E$4 &amp; " Equipment'!D$2:D$200"), MATCH('Reserve Wargear'!I98, INDIRECT("'" &amp; 'Warband Sheet'!E$4 &amp; " Equipment'!C$2:C$200"), 0)), "")</f>
        <v/>
      </c>
      <c r="K98" s="127" t="str">
        <f ca="1">IFERROR(INDEX(INDIRECT("'" &amp; 'Warband Sheet'!E$4 &amp; " Equipment'!E$2:E$200"), MATCH('Reserve Wargear'!I98, INDIRECT("'" &amp; 'Warband Sheet'!E$4 &amp; " Equipment'!C$2:C$200"), 0)), "")</f>
        <v/>
      </c>
      <c r="L98" s="128" t="str">
        <f ca="1">IFERROR(INDEX(INDIRECT("'" &amp; 'Warband Sheet'!E$4 &amp; " Equipment'!F$2:F$200"), MATCH('Reserve Wargear'!I98, INDIRECT("'" &amp; 'Warband Sheet'!E$4 &amp; " Equipment'!C$2:C$200"), 0)), "")</f>
        <v/>
      </c>
      <c r="M98" s="128" t="str">
        <f ca="1">IFERROR(INDEX(INDIRECT("'" &amp; 'Warband Sheet'!E$4 &amp; " Equipment'!G$2:G$200"), MATCH('Reserve Wargear'!I98, INDIRECT("'" &amp; 'Warband Sheet'!E$4 &amp; " Equipment'!C$2:C$200"), 0)), "")</f>
        <v/>
      </c>
      <c r="N98" s="119"/>
      <c r="O98" s="107"/>
      <c r="AC98" s="99" t="str">
        <f t="shared" ca="1" si="6"/>
        <v/>
      </c>
      <c r="AD98" s="99" t="str">
        <f t="shared" ca="1" si="7"/>
        <v/>
      </c>
      <c r="AE98" s="99" t="str">
        <f t="shared" ca="1" si="8"/>
        <v/>
      </c>
      <c r="AF98" s="99" t="str">
        <f t="shared" ca="1" si="9"/>
        <v/>
      </c>
    </row>
    <row r="99" spans="2:32" ht="15.75" customHeight="1" x14ac:dyDescent="0.2">
      <c r="B99" s="91"/>
      <c r="C99" s="129"/>
      <c r="D99" s="129"/>
      <c r="E99" s="129"/>
      <c r="F99" s="124">
        <f t="shared" si="5"/>
        <v>0</v>
      </c>
      <c r="G99" s="125" t="str">
        <f ca="1">IFERROR(INDEX(INDIRECT("'" &amp; 'Warband Sheet'!E$4 &amp; " Equipment'!A$2:A$200"), MATCH(I99, INDIRECT("'" &amp; 'Warband Sheet'!E$4 &amp; " Equipment'!C$2:C$200"), 0)), "")</f>
        <v/>
      </c>
      <c r="H99" s="125" t="str">
        <f ca="1">IFERROR(INDEX(INDIRECT("'" &amp; 'Warband Sheet'!E$4 &amp; " Equipment'!B$2:B$200"), MATCH(I99, INDIRECT("'" &amp; 'Warband Sheet'!E$4 &amp; " Equipment'!C$2:C$200"), 0)), "")</f>
        <v/>
      </c>
      <c r="I99" s="119"/>
      <c r="J99" s="126" t="str">
        <f ca="1">IFERROR(INDEX(INDIRECT("'" &amp; 'Warband Sheet'!E$4 &amp; " Equipment'!D$2:D$200"), MATCH('Reserve Wargear'!I99, INDIRECT("'" &amp; 'Warband Sheet'!E$4 &amp; " Equipment'!C$2:C$200"), 0)), "")</f>
        <v/>
      </c>
      <c r="K99" s="127" t="str">
        <f ca="1">IFERROR(INDEX(INDIRECT("'" &amp; 'Warband Sheet'!E$4 &amp; " Equipment'!E$2:E$200"), MATCH('Reserve Wargear'!I99, INDIRECT("'" &amp; 'Warband Sheet'!E$4 &amp; " Equipment'!C$2:C$200"), 0)), "")</f>
        <v/>
      </c>
      <c r="L99" s="128" t="str">
        <f ca="1">IFERROR(INDEX(INDIRECT("'" &amp; 'Warband Sheet'!E$4 &amp; " Equipment'!F$2:F$200"), MATCH('Reserve Wargear'!I99, INDIRECT("'" &amp; 'Warband Sheet'!E$4 &amp; " Equipment'!C$2:C$200"), 0)), "")</f>
        <v/>
      </c>
      <c r="M99" s="128" t="str">
        <f ca="1">IFERROR(INDEX(INDIRECT("'" &amp; 'Warband Sheet'!E$4 &amp; " Equipment'!G$2:G$200"), MATCH('Reserve Wargear'!I99, INDIRECT("'" &amp; 'Warband Sheet'!E$4 &amp; " Equipment'!C$2:C$200"), 0)), "")</f>
        <v/>
      </c>
      <c r="N99" s="119"/>
      <c r="O99" s="107"/>
      <c r="AC99" s="99" t="str">
        <f t="shared" ca="1" si="6"/>
        <v/>
      </c>
      <c r="AD99" s="99" t="str">
        <f t="shared" ca="1" si="7"/>
        <v/>
      </c>
      <c r="AE99" s="99" t="str">
        <f t="shared" ca="1" si="8"/>
        <v/>
      </c>
      <c r="AF99" s="99" t="str">
        <f t="shared" ca="1" si="9"/>
        <v/>
      </c>
    </row>
    <row r="100" spans="2:32" ht="15.75" customHeight="1" x14ac:dyDescent="0.2">
      <c r="B100" s="91"/>
      <c r="C100" s="129"/>
      <c r="D100" s="129"/>
      <c r="E100" s="129"/>
      <c r="F100" s="124">
        <f t="shared" ref="F100:F119" si="10">SUM(C100-D100-E100)</f>
        <v>0</v>
      </c>
      <c r="G100" s="125" t="str">
        <f ca="1">IFERROR(INDEX(INDIRECT("'" &amp; 'Warband Sheet'!E$4 &amp; " Equipment'!A$2:A$200"), MATCH(I100, INDIRECT("'" &amp; 'Warband Sheet'!E$4 &amp; " Equipment'!C$2:C$200"), 0)), "")</f>
        <v/>
      </c>
      <c r="H100" s="125" t="str">
        <f ca="1">IFERROR(INDEX(INDIRECT("'" &amp; 'Warband Sheet'!E$4 &amp; " Equipment'!B$2:B$200"), MATCH(I100, INDIRECT("'" &amp; 'Warband Sheet'!E$4 &amp; " Equipment'!C$2:C$200"), 0)), "")</f>
        <v/>
      </c>
      <c r="I100" s="119"/>
      <c r="J100" s="126" t="str">
        <f ca="1">IFERROR(INDEX(INDIRECT("'" &amp; 'Warband Sheet'!E$4 &amp; " Equipment'!D$2:D$200"), MATCH('Reserve Wargear'!I100, INDIRECT("'" &amp; 'Warband Sheet'!E$4 &amp; " Equipment'!C$2:C$200"), 0)), "")</f>
        <v/>
      </c>
      <c r="K100" s="127" t="str">
        <f ca="1">IFERROR(INDEX(INDIRECT("'" &amp; 'Warband Sheet'!E$4 &amp; " Equipment'!E$2:E$200"), MATCH('Reserve Wargear'!I100, INDIRECT("'" &amp; 'Warband Sheet'!E$4 &amp; " Equipment'!C$2:C$200"), 0)), "")</f>
        <v/>
      </c>
      <c r="L100" s="128" t="str">
        <f ca="1">IFERROR(INDEX(INDIRECT("'" &amp; 'Warband Sheet'!E$4 &amp; " Equipment'!F$2:F$200"), MATCH('Reserve Wargear'!I100, INDIRECT("'" &amp; 'Warband Sheet'!E$4 &amp; " Equipment'!C$2:C$200"), 0)), "")</f>
        <v/>
      </c>
      <c r="M100" s="128" t="str">
        <f ca="1">IFERROR(INDEX(INDIRECT("'" &amp; 'Warband Sheet'!E$4 &amp; " Equipment'!G$2:G$200"), MATCH('Reserve Wargear'!I100, INDIRECT("'" &amp; 'Warband Sheet'!E$4 &amp; " Equipment'!C$2:C$200"), 0)), "")</f>
        <v/>
      </c>
      <c r="N100" s="119"/>
      <c r="O100" s="107"/>
      <c r="AC100" s="99" t="str">
        <f t="shared" ca="1" si="6"/>
        <v/>
      </c>
      <c r="AD100" s="99" t="str">
        <f t="shared" ca="1" si="7"/>
        <v/>
      </c>
      <c r="AE100" s="99" t="str">
        <f t="shared" ca="1" si="8"/>
        <v/>
      </c>
      <c r="AF100" s="99" t="str">
        <f t="shared" ca="1" si="9"/>
        <v/>
      </c>
    </row>
    <row r="101" spans="2:32" ht="15.75" customHeight="1" x14ac:dyDescent="0.2">
      <c r="B101" s="91"/>
      <c r="C101" s="129"/>
      <c r="D101" s="129"/>
      <c r="E101" s="129"/>
      <c r="F101" s="124">
        <f t="shared" si="10"/>
        <v>0</v>
      </c>
      <c r="G101" s="125" t="str">
        <f ca="1">IFERROR(INDEX(INDIRECT("'" &amp; 'Warband Sheet'!E$4 &amp; " Equipment'!A$2:A$200"), MATCH(I101, INDIRECT("'" &amp; 'Warband Sheet'!E$4 &amp; " Equipment'!C$2:C$200"), 0)), "")</f>
        <v/>
      </c>
      <c r="H101" s="125" t="str">
        <f ca="1">IFERROR(INDEX(INDIRECT("'" &amp; 'Warband Sheet'!E$4 &amp; " Equipment'!B$2:B$200"), MATCH(I101, INDIRECT("'" &amp; 'Warband Sheet'!E$4 &amp; " Equipment'!C$2:C$200"), 0)), "")</f>
        <v/>
      </c>
      <c r="I101" s="119"/>
      <c r="J101" s="126" t="str">
        <f ca="1">IFERROR(INDEX(INDIRECT("'" &amp; 'Warband Sheet'!E$4 &amp; " Equipment'!D$2:D$200"), MATCH('Reserve Wargear'!I101, INDIRECT("'" &amp; 'Warband Sheet'!E$4 &amp; " Equipment'!C$2:C$200"), 0)), "")</f>
        <v/>
      </c>
      <c r="K101" s="127" t="str">
        <f ca="1">IFERROR(INDEX(INDIRECT("'" &amp; 'Warband Sheet'!E$4 &amp; " Equipment'!E$2:E$200"), MATCH('Reserve Wargear'!I101, INDIRECT("'" &amp; 'Warband Sheet'!E$4 &amp; " Equipment'!C$2:C$200"), 0)), "")</f>
        <v/>
      </c>
      <c r="L101" s="128" t="str">
        <f ca="1">IFERROR(INDEX(INDIRECT("'" &amp; 'Warband Sheet'!E$4 &amp; " Equipment'!F$2:F$200"), MATCH('Reserve Wargear'!I101, INDIRECT("'" &amp; 'Warband Sheet'!E$4 &amp; " Equipment'!C$2:C$200"), 0)), "")</f>
        <v/>
      </c>
      <c r="M101" s="128" t="str">
        <f ca="1">IFERROR(INDEX(INDIRECT("'" &amp; 'Warband Sheet'!E$4 &amp; " Equipment'!G$2:G$200"), MATCH('Reserve Wargear'!I101, INDIRECT("'" &amp; 'Warband Sheet'!E$4 &amp; " Equipment'!C$2:C$200"), 0)), "")</f>
        <v/>
      </c>
      <c r="N101" s="119"/>
      <c r="O101" s="107"/>
      <c r="AC101" s="99" t="str">
        <f t="shared" ca="1" si="6"/>
        <v/>
      </c>
      <c r="AD101" s="99" t="str">
        <f t="shared" ca="1" si="7"/>
        <v/>
      </c>
      <c r="AE101" s="99" t="str">
        <f t="shared" ca="1" si="8"/>
        <v/>
      </c>
      <c r="AF101" s="99" t="str">
        <f t="shared" ca="1" si="9"/>
        <v/>
      </c>
    </row>
    <row r="102" spans="2:32" ht="15.75" customHeight="1" x14ac:dyDescent="0.2">
      <c r="B102" s="91"/>
      <c r="C102" s="129"/>
      <c r="D102" s="129"/>
      <c r="E102" s="129"/>
      <c r="F102" s="124">
        <f t="shared" si="10"/>
        <v>0</v>
      </c>
      <c r="G102" s="125" t="str">
        <f ca="1">IFERROR(INDEX(INDIRECT("'" &amp; 'Warband Sheet'!E$4 &amp; " Equipment'!A$2:A$200"), MATCH(I102, INDIRECT("'" &amp; 'Warband Sheet'!E$4 &amp; " Equipment'!C$2:C$200"), 0)), "")</f>
        <v/>
      </c>
      <c r="H102" s="125" t="str">
        <f ca="1">IFERROR(INDEX(INDIRECT("'" &amp; 'Warband Sheet'!E$4 &amp; " Equipment'!B$2:B$200"), MATCH(I102, INDIRECT("'" &amp; 'Warband Sheet'!E$4 &amp; " Equipment'!C$2:C$200"), 0)), "")</f>
        <v/>
      </c>
      <c r="I102" s="119"/>
      <c r="J102" s="126" t="str">
        <f ca="1">IFERROR(INDEX(INDIRECT("'" &amp; 'Warband Sheet'!E$4 &amp; " Equipment'!D$2:D$200"), MATCH('Reserve Wargear'!I102, INDIRECT("'" &amp; 'Warband Sheet'!E$4 &amp; " Equipment'!C$2:C$200"), 0)), "")</f>
        <v/>
      </c>
      <c r="K102" s="127" t="str">
        <f ca="1">IFERROR(INDEX(INDIRECT("'" &amp; 'Warband Sheet'!E$4 &amp; " Equipment'!E$2:E$200"), MATCH('Reserve Wargear'!I102, INDIRECT("'" &amp; 'Warband Sheet'!E$4 &amp; " Equipment'!C$2:C$200"), 0)), "")</f>
        <v/>
      </c>
      <c r="L102" s="128" t="str">
        <f ca="1">IFERROR(INDEX(INDIRECT("'" &amp; 'Warband Sheet'!E$4 &amp; " Equipment'!F$2:F$200"), MATCH('Reserve Wargear'!I102, INDIRECT("'" &amp; 'Warband Sheet'!E$4 &amp; " Equipment'!C$2:C$200"), 0)), "")</f>
        <v/>
      </c>
      <c r="M102" s="128" t="str">
        <f ca="1">IFERROR(INDEX(INDIRECT("'" &amp; 'Warband Sheet'!E$4 &amp; " Equipment'!G$2:G$200"), MATCH('Reserve Wargear'!I102, INDIRECT("'" &amp; 'Warband Sheet'!E$4 &amp; " Equipment'!C$2:C$200"), 0)), "")</f>
        <v/>
      </c>
      <c r="N102" s="119"/>
      <c r="O102" s="107"/>
      <c r="AC102" s="99" t="str">
        <f t="shared" ca="1" si="6"/>
        <v/>
      </c>
      <c r="AD102" s="99" t="str">
        <f t="shared" ca="1" si="7"/>
        <v/>
      </c>
      <c r="AE102" s="99" t="str">
        <f t="shared" ca="1" si="8"/>
        <v/>
      </c>
      <c r="AF102" s="99" t="str">
        <f t="shared" ca="1" si="9"/>
        <v/>
      </c>
    </row>
    <row r="103" spans="2:32" ht="15.75" customHeight="1" x14ac:dyDescent="0.2">
      <c r="B103" s="91"/>
      <c r="C103" s="129"/>
      <c r="D103" s="129"/>
      <c r="E103" s="129"/>
      <c r="F103" s="124">
        <f t="shared" si="10"/>
        <v>0</v>
      </c>
      <c r="G103" s="125" t="str">
        <f ca="1">IFERROR(INDEX(INDIRECT("'" &amp; 'Warband Sheet'!E$4 &amp; " Equipment'!A$2:A$200"), MATCH(I103, INDIRECT("'" &amp; 'Warband Sheet'!E$4 &amp; " Equipment'!C$2:C$200"), 0)), "")</f>
        <v/>
      </c>
      <c r="H103" s="125" t="str">
        <f ca="1">IFERROR(INDEX(INDIRECT("'" &amp; 'Warband Sheet'!E$4 &amp; " Equipment'!B$2:B$200"), MATCH(I103, INDIRECT("'" &amp; 'Warband Sheet'!E$4 &amp; " Equipment'!C$2:C$200"), 0)), "")</f>
        <v/>
      </c>
      <c r="I103" s="119"/>
      <c r="J103" s="126" t="str">
        <f ca="1">IFERROR(INDEX(INDIRECT("'" &amp; 'Warband Sheet'!E$4 &amp; " Equipment'!D$2:D$200"), MATCH('Reserve Wargear'!I103, INDIRECT("'" &amp; 'Warband Sheet'!E$4 &amp; " Equipment'!C$2:C$200"), 0)), "")</f>
        <v/>
      </c>
      <c r="K103" s="127" t="str">
        <f ca="1">IFERROR(INDEX(INDIRECT("'" &amp; 'Warband Sheet'!E$4 &amp; " Equipment'!E$2:E$200"), MATCH('Reserve Wargear'!I103, INDIRECT("'" &amp; 'Warband Sheet'!E$4 &amp; " Equipment'!C$2:C$200"), 0)), "")</f>
        <v/>
      </c>
      <c r="L103" s="128" t="str">
        <f ca="1">IFERROR(INDEX(INDIRECT("'" &amp; 'Warband Sheet'!E$4 &amp; " Equipment'!F$2:F$200"), MATCH('Reserve Wargear'!I103, INDIRECT("'" &amp; 'Warband Sheet'!E$4 &amp; " Equipment'!C$2:C$200"), 0)), "")</f>
        <v/>
      </c>
      <c r="M103" s="128" t="str">
        <f ca="1">IFERROR(INDEX(INDIRECT("'" &amp; 'Warband Sheet'!E$4 &amp; " Equipment'!G$2:G$200"), MATCH('Reserve Wargear'!I103, INDIRECT("'" &amp; 'Warband Sheet'!E$4 &amp; " Equipment'!C$2:C$200"), 0)), "")</f>
        <v/>
      </c>
      <c r="N103" s="119"/>
      <c r="O103" s="107"/>
      <c r="AC103" s="99" t="str">
        <f t="shared" ca="1" si="6"/>
        <v/>
      </c>
      <c r="AD103" s="99" t="str">
        <f t="shared" ca="1" si="7"/>
        <v/>
      </c>
      <c r="AE103" s="99" t="str">
        <f t="shared" ca="1" si="8"/>
        <v/>
      </c>
      <c r="AF103" s="99" t="str">
        <f t="shared" ca="1" si="9"/>
        <v/>
      </c>
    </row>
    <row r="104" spans="2:32" ht="15.75" customHeight="1" x14ac:dyDescent="0.2">
      <c r="B104" s="91"/>
      <c r="C104" s="129"/>
      <c r="D104" s="129"/>
      <c r="E104" s="129"/>
      <c r="F104" s="124">
        <f t="shared" si="10"/>
        <v>0</v>
      </c>
      <c r="G104" s="125" t="str">
        <f ca="1">IFERROR(INDEX(INDIRECT("'" &amp; 'Warband Sheet'!E$4 &amp; " Equipment'!A$2:A$200"), MATCH(I104, INDIRECT("'" &amp; 'Warband Sheet'!E$4 &amp; " Equipment'!C$2:C$200"), 0)), "")</f>
        <v/>
      </c>
      <c r="H104" s="125" t="str">
        <f ca="1">IFERROR(INDEX(INDIRECT("'" &amp; 'Warband Sheet'!E$4 &amp; " Equipment'!B$2:B$200"), MATCH(I104, INDIRECT("'" &amp; 'Warband Sheet'!E$4 &amp; " Equipment'!C$2:C$200"), 0)), "")</f>
        <v/>
      </c>
      <c r="I104" s="119"/>
      <c r="J104" s="126" t="str">
        <f ca="1">IFERROR(INDEX(INDIRECT("'" &amp; 'Warband Sheet'!E$4 &amp; " Equipment'!D$2:D$200"), MATCH('Reserve Wargear'!I104, INDIRECT("'" &amp; 'Warband Sheet'!E$4 &amp; " Equipment'!C$2:C$200"), 0)), "")</f>
        <v/>
      </c>
      <c r="K104" s="127" t="str">
        <f ca="1">IFERROR(INDEX(INDIRECT("'" &amp; 'Warband Sheet'!E$4 &amp; " Equipment'!E$2:E$200"), MATCH('Reserve Wargear'!I104, INDIRECT("'" &amp; 'Warband Sheet'!E$4 &amp; " Equipment'!C$2:C$200"), 0)), "")</f>
        <v/>
      </c>
      <c r="L104" s="128" t="str">
        <f ca="1">IFERROR(INDEX(INDIRECT("'" &amp; 'Warband Sheet'!E$4 &amp; " Equipment'!F$2:F$200"), MATCH('Reserve Wargear'!I104, INDIRECT("'" &amp; 'Warband Sheet'!E$4 &amp; " Equipment'!C$2:C$200"), 0)), "")</f>
        <v/>
      </c>
      <c r="M104" s="128" t="str">
        <f ca="1">IFERROR(INDEX(INDIRECT("'" &amp; 'Warband Sheet'!E$4 &amp; " Equipment'!G$2:G$200"), MATCH('Reserve Wargear'!I104, INDIRECT("'" &amp; 'Warband Sheet'!E$4 &amp; " Equipment'!C$2:C$200"), 0)), "")</f>
        <v/>
      </c>
      <c r="N104" s="119"/>
      <c r="O104" s="107"/>
      <c r="AC104" s="99" t="str">
        <f t="shared" ca="1" si="6"/>
        <v/>
      </c>
      <c r="AD104" s="99" t="str">
        <f t="shared" ca="1" si="7"/>
        <v/>
      </c>
      <c r="AE104" s="99" t="str">
        <f t="shared" ca="1" si="8"/>
        <v/>
      </c>
      <c r="AF104" s="99" t="str">
        <f t="shared" ca="1" si="9"/>
        <v/>
      </c>
    </row>
    <row r="105" spans="2:32" ht="15.75" customHeight="1" x14ac:dyDescent="0.2">
      <c r="B105" s="91"/>
      <c r="C105" s="129"/>
      <c r="D105" s="129"/>
      <c r="E105" s="129"/>
      <c r="F105" s="124">
        <f t="shared" si="10"/>
        <v>0</v>
      </c>
      <c r="G105" s="125" t="str">
        <f ca="1">IFERROR(INDEX(INDIRECT("'" &amp; 'Warband Sheet'!E$4 &amp; " Equipment'!A$2:A$200"), MATCH(I105, INDIRECT("'" &amp; 'Warband Sheet'!E$4 &amp; " Equipment'!C$2:C$200"), 0)), "")</f>
        <v/>
      </c>
      <c r="H105" s="125" t="str">
        <f ca="1">IFERROR(INDEX(INDIRECT("'" &amp; 'Warband Sheet'!E$4 &amp; " Equipment'!B$2:B$200"), MATCH(I105, INDIRECT("'" &amp; 'Warband Sheet'!E$4 &amp; " Equipment'!C$2:C$200"), 0)), "")</f>
        <v/>
      </c>
      <c r="I105" s="119"/>
      <c r="J105" s="126" t="str">
        <f ca="1">IFERROR(INDEX(INDIRECT("'" &amp; 'Warband Sheet'!E$4 &amp; " Equipment'!D$2:D$200"), MATCH('Reserve Wargear'!I105, INDIRECT("'" &amp; 'Warband Sheet'!E$4 &amp; " Equipment'!C$2:C$200"), 0)), "")</f>
        <v/>
      </c>
      <c r="K105" s="127" t="str">
        <f ca="1">IFERROR(INDEX(INDIRECT("'" &amp; 'Warband Sheet'!E$4 &amp; " Equipment'!E$2:E$200"), MATCH('Reserve Wargear'!I105, INDIRECT("'" &amp; 'Warband Sheet'!E$4 &amp; " Equipment'!C$2:C$200"), 0)), "")</f>
        <v/>
      </c>
      <c r="L105" s="128" t="str">
        <f ca="1">IFERROR(INDEX(INDIRECT("'" &amp; 'Warband Sheet'!E$4 &amp; " Equipment'!F$2:F$200"), MATCH('Reserve Wargear'!I105, INDIRECT("'" &amp; 'Warband Sheet'!E$4 &amp; " Equipment'!C$2:C$200"), 0)), "")</f>
        <v/>
      </c>
      <c r="M105" s="128" t="str">
        <f ca="1">IFERROR(INDEX(INDIRECT("'" &amp; 'Warband Sheet'!E$4 &amp; " Equipment'!G$2:G$200"), MATCH('Reserve Wargear'!I105, INDIRECT("'" &amp; 'Warband Sheet'!E$4 &amp; " Equipment'!C$2:C$200"), 0)), "")</f>
        <v/>
      </c>
      <c r="N105" s="119"/>
      <c r="O105" s="107"/>
      <c r="AC105" s="99" t="str">
        <f t="shared" ca="1" si="6"/>
        <v/>
      </c>
      <c r="AD105" s="99" t="str">
        <f t="shared" ca="1" si="7"/>
        <v/>
      </c>
      <c r="AE105" s="99" t="str">
        <f t="shared" ca="1" si="8"/>
        <v/>
      </c>
      <c r="AF105" s="99" t="str">
        <f t="shared" ca="1" si="9"/>
        <v/>
      </c>
    </row>
    <row r="106" spans="2:32" ht="15.75" customHeight="1" x14ac:dyDescent="0.2">
      <c r="B106" s="91"/>
      <c r="C106" s="129"/>
      <c r="D106" s="129"/>
      <c r="E106" s="129"/>
      <c r="F106" s="124">
        <f t="shared" si="10"/>
        <v>0</v>
      </c>
      <c r="G106" s="125" t="str">
        <f ca="1">IFERROR(INDEX(INDIRECT("'" &amp; 'Warband Sheet'!E$4 &amp; " Equipment'!A$2:A$200"), MATCH(I106, INDIRECT("'" &amp; 'Warband Sheet'!E$4 &amp; " Equipment'!C$2:C$200"), 0)), "")</f>
        <v/>
      </c>
      <c r="H106" s="125" t="str">
        <f ca="1">IFERROR(INDEX(INDIRECT("'" &amp; 'Warband Sheet'!E$4 &amp; " Equipment'!B$2:B$200"), MATCH(I106, INDIRECT("'" &amp; 'Warband Sheet'!E$4 &amp; " Equipment'!C$2:C$200"), 0)), "")</f>
        <v/>
      </c>
      <c r="I106" s="119"/>
      <c r="J106" s="126" t="str">
        <f ca="1">IFERROR(INDEX(INDIRECT("'" &amp; 'Warband Sheet'!E$4 &amp; " Equipment'!D$2:D$200"), MATCH('Reserve Wargear'!I106, INDIRECT("'" &amp; 'Warband Sheet'!E$4 &amp; " Equipment'!C$2:C$200"), 0)), "")</f>
        <v/>
      </c>
      <c r="K106" s="127" t="str">
        <f ca="1">IFERROR(INDEX(INDIRECT("'" &amp; 'Warband Sheet'!E$4 &amp; " Equipment'!E$2:E$200"), MATCH('Reserve Wargear'!I106, INDIRECT("'" &amp; 'Warband Sheet'!E$4 &amp; " Equipment'!C$2:C$200"), 0)), "")</f>
        <v/>
      </c>
      <c r="L106" s="128" t="str">
        <f ca="1">IFERROR(INDEX(INDIRECT("'" &amp; 'Warband Sheet'!E$4 &amp; " Equipment'!F$2:F$200"), MATCH('Reserve Wargear'!I106, INDIRECT("'" &amp; 'Warband Sheet'!E$4 &amp; " Equipment'!C$2:C$200"), 0)), "")</f>
        <v/>
      </c>
      <c r="M106" s="128" t="str">
        <f ca="1">IFERROR(INDEX(INDIRECT("'" &amp; 'Warband Sheet'!E$4 &amp; " Equipment'!G$2:G$200"), MATCH('Reserve Wargear'!I106, INDIRECT("'" &amp; 'Warband Sheet'!E$4 &amp; " Equipment'!C$2:C$200"), 0)), "")</f>
        <v/>
      </c>
      <c r="N106" s="119"/>
      <c r="O106" s="107"/>
      <c r="AC106" s="99" t="str">
        <f t="shared" ca="1" si="6"/>
        <v/>
      </c>
      <c r="AD106" s="99" t="str">
        <f t="shared" ca="1" si="7"/>
        <v/>
      </c>
      <c r="AE106" s="99" t="str">
        <f t="shared" ca="1" si="8"/>
        <v/>
      </c>
      <c r="AF106" s="99" t="str">
        <f t="shared" ca="1" si="9"/>
        <v/>
      </c>
    </row>
    <row r="107" spans="2:32" ht="15.75" customHeight="1" x14ac:dyDescent="0.2">
      <c r="B107" s="91"/>
      <c r="C107" s="129"/>
      <c r="D107" s="129"/>
      <c r="E107" s="129"/>
      <c r="F107" s="124">
        <f t="shared" si="10"/>
        <v>0</v>
      </c>
      <c r="G107" s="125" t="str">
        <f ca="1">IFERROR(INDEX(INDIRECT("'" &amp; 'Warband Sheet'!E$4 &amp; " Equipment'!A$2:A$200"), MATCH(I107, INDIRECT("'" &amp; 'Warband Sheet'!E$4 &amp; " Equipment'!C$2:C$200"), 0)), "")</f>
        <v/>
      </c>
      <c r="H107" s="125" t="str">
        <f ca="1">IFERROR(INDEX(INDIRECT("'" &amp; 'Warband Sheet'!E$4 &amp; " Equipment'!B$2:B$200"), MATCH(I107, INDIRECT("'" &amp; 'Warband Sheet'!E$4 &amp; " Equipment'!C$2:C$200"), 0)), "")</f>
        <v/>
      </c>
      <c r="I107" s="119"/>
      <c r="J107" s="126" t="str">
        <f ca="1">IFERROR(INDEX(INDIRECT("'" &amp; 'Warband Sheet'!E$4 &amp; " Equipment'!D$2:D$200"), MATCH('Reserve Wargear'!I107, INDIRECT("'" &amp; 'Warband Sheet'!E$4 &amp; " Equipment'!C$2:C$200"), 0)), "")</f>
        <v/>
      </c>
      <c r="K107" s="127" t="str">
        <f ca="1">IFERROR(INDEX(INDIRECT("'" &amp; 'Warband Sheet'!E$4 &amp; " Equipment'!E$2:E$200"), MATCH('Reserve Wargear'!I107, INDIRECT("'" &amp; 'Warband Sheet'!E$4 &amp; " Equipment'!C$2:C$200"), 0)), "")</f>
        <v/>
      </c>
      <c r="L107" s="128" t="str">
        <f ca="1">IFERROR(INDEX(INDIRECT("'" &amp; 'Warband Sheet'!E$4 &amp; " Equipment'!F$2:F$200"), MATCH('Reserve Wargear'!I107, INDIRECT("'" &amp; 'Warband Sheet'!E$4 &amp; " Equipment'!C$2:C$200"), 0)), "")</f>
        <v/>
      </c>
      <c r="M107" s="128" t="str">
        <f ca="1">IFERROR(INDEX(INDIRECT("'" &amp; 'Warband Sheet'!E$4 &amp; " Equipment'!G$2:G$200"), MATCH('Reserve Wargear'!I107, INDIRECT("'" &amp; 'Warband Sheet'!E$4 &amp; " Equipment'!C$2:C$200"), 0)), "")</f>
        <v/>
      </c>
      <c r="N107" s="119"/>
      <c r="O107" s="107"/>
      <c r="AC107" s="99" t="str">
        <f t="shared" ca="1" si="6"/>
        <v/>
      </c>
      <c r="AD107" s="99" t="str">
        <f t="shared" ca="1" si="7"/>
        <v/>
      </c>
      <c r="AE107" s="99" t="str">
        <f t="shared" ca="1" si="8"/>
        <v/>
      </c>
      <c r="AF107" s="99" t="str">
        <f t="shared" ca="1" si="9"/>
        <v/>
      </c>
    </row>
    <row r="108" spans="2:32" ht="15.75" customHeight="1" x14ac:dyDescent="0.2">
      <c r="B108" s="91"/>
      <c r="C108" s="129"/>
      <c r="D108" s="129"/>
      <c r="E108" s="129"/>
      <c r="F108" s="124">
        <f t="shared" si="10"/>
        <v>0</v>
      </c>
      <c r="G108" s="125" t="str">
        <f ca="1">IFERROR(INDEX(INDIRECT("'" &amp; 'Warband Sheet'!E$4 &amp; " Equipment'!A$2:A$200"), MATCH(I108, INDIRECT("'" &amp; 'Warband Sheet'!E$4 &amp; " Equipment'!C$2:C$200"), 0)), "")</f>
        <v/>
      </c>
      <c r="H108" s="125" t="str">
        <f ca="1">IFERROR(INDEX(INDIRECT("'" &amp; 'Warband Sheet'!E$4 &amp; " Equipment'!B$2:B$200"), MATCH(I108, INDIRECT("'" &amp; 'Warband Sheet'!E$4 &amp; " Equipment'!C$2:C$200"), 0)), "")</f>
        <v/>
      </c>
      <c r="I108" s="119"/>
      <c r="J108" s="126" t="str">
        <f ca="1">IFERROR(INDEX(INDIRECT("'" &amp; 'Warband Sheet'!E$4 &amp; " Equipment'!D$2:D$200"), MATCH('Reserve Wargear'!I108, INDIRECT("'" &amp; 'Warband Sheet'!E$4 &amp; " Equipment'!C$2:C$200"), 0)), "")</f>
        <v/>
      </c>
      <c r="K108" s="127" t="str">
        <f ca="1">IFERROR(INDEX(INDIRECT("'" &amp; 'Warband Sheet'!E$4 &amp; " Equipment'!E$2:E$200"), MATCH('Reserve Wargear'!I108, INDIRECT("'" &amp; 'Warband Sheet'!E$4 &amp; " Equipment'!C$2:C$200"), 0)), "")</f>
        <v/>
      </c>
      <c r="L108" s="128" t="str">
        <f ca="1">IFERROR(INDEX(INDIRECT("'" &amp; 'Warband Sheet'!E$4 &amp; " Equipment'!F$2:F$200"), MATCH('Reserve Wargear'!I108, INDIRECT("'" &amp; 'Warband Sheet'!E$4 &amp; " Equipment'!C$2:C$200"), 0)), "")</f>
        <v/>
      </c>
      <c r="M108" s="128" t="str">
        <f ca="1">IFERROR(INDEX(INDIRECT("'" &amp; 'Warband Sheet'!E$4 &amp; " Equipment'!G$2:G$200"), MATCH('Reserve Wargear'!I108, INDIRECT("'" &amp; 'Warband Sheet'!E$4 &amp; " Equipment'!C$2:C$200"), 0)), "")</f>
        <v/>
      </c>
      <c r="N108" s="119"/>
      <c r="O108" s="107"/>
      <c r="AC108" s="99" t="str">
        <f t="shared" ca="1" si="6"/>
        <v/>
      </c>
      <c r="AD108" s="99" t="str">
        <f t="shared" ca="1" si="7"/>
        <v/>
      </c>
      <c r="AE108" s="99" t="str">
        <f t="shared" ca="1" si="8"/>
        <v/>
      </c>
      <c r="AF108" s="99" t="str">
        <f t="shared" ca="1" si="9"/>
        <v/>
      </c>
    </row>
    <row r="109" spans="2:32" ht="15.75" customHeight="1" x14ac:dyDescent="0.2">
      <c r="B109" s="91"/>
      <c r="C109" s="129"/>
      <c r="D109" s="129"/>
      <c r="E109" s="129"/>
      <c r="F109" s="124">
        <f t="shared" si="10"/>
        <v>0</v>
      </c>
      <c r="G109" s="125" t="str">
        <f ca="1">IFERROR(INDEX(INDIRECT("'" &amp; 'Warband Sheet'!E$4 &amp; " Equipment'!A$2:A$200"), MATCH(I109, INDIRECT("'" &amp; 'Warband Sheet'!E$4 &amp; " Equipment'!C$2:C$200"), 0)), "")</f>
        <v/>
      </c>
      <c r="H109" s="125" t="str">
        <f ca="1">IFERROR(INDEX(INDIRECT("'" &amp; 'Warband Sheet'!E$4 &amp; " Equipment'!B$2:B$200"), MATCH(I109, INDIRECT("'" &amp; 'Warband Sheet'!E$4 &amp; " Equipment'!C$2:C$200"), 0)), "")</f>
        <v/>
      </c>
      <c r="I109" s="119"/>
      <c r="J109" s="126" t="str">
        <f ca="1">IFERROR(INDEX(INDIRECT("'" &amp; 'Warband Sheet'!E$4 &amp; " Equipment'!D$2:D$200"), MATCH('Reserve Wargear'!I109, INDIRECT("'" &amp; 'Warband Sheet'!E$4 &amp; " Equipment'!C$2:C$200"), 0)), "")</f>
        <v/>
      </c>
      <c r="K109" s="127" t="str">
        <f ca="1">IFERROR(INDEX(INDIRECT("'" &amp; 'Warband Sheet'!E$4 &amp; " Equipment'!E$2:E$200"), MATCH('Reserve Wargear'!I109, INDIRECT("'" &amp; 'Warband Sheet'!E$4 &amp; " Equipment'!C$2:C$200"), 0)), "")</f>
        <v/>
      </c>
      <c r="L109" s="128" t="str">
        <f ca="1">IFERROR(INDEX(INDIRECT("'" &amp; 'Warband Sheet'!E$4 &amp; " Equipment'!F$2:F$200"), MATCH('Reserve Wargear'!I109, INDIRECT("'" &amp; 'Warband Sheet'!E$4 &amp; " Equipment'!C$2:C$200"), 0)), "")</f>
        <v/>
      </c>
      <c r="M109" s="128" t="str">
        <f ca="1">IFERROR(INDEX(INDIRECT("'" &amp; 'Warband Sheet'!E$4 &amp; " Equipment'!G$2:G$200"), MATCH('Reserve Wargear'!I109, INDIRECT("'" &amp; 'Warband Sheet'!E$4 &amp; " Equipment'!C$2:C$200"), 0)), "")</f>
        <v/>
      </c>
      <c r="N109" s="119"/>
      <c r="O109" s="107"/>
      <c r="AC109" s="99" t="str">
        <f t="shared" ca="1" si="6"/>
        <v/>
      </c>
      <c r="AD109" s="99" t="str">
        <f t="shared" ca="1" si="7"/>
        <v/>
      </c>
      <c r="AE109" s="99" t="str">
        <f t="shared" ca="1" si="8"/>
        <v/>
      </c>
      <c r="AF109" s="99" t="str">
        <f t="shared" ca="1" si="9"/>
        <v/>
      </c>
    </row>
    <row r="110" spans="2:32" ht="15.75" customHeight="1" x14ac:dyDescent="0.2">
      <c r="B110" s="91"/>
      <c r="C110" s="129"/>
      <c r="D110" s="129"/>
      <c r="E110" s="129"/>
      <c r="F110" s="124">
        <f t="shared" si="10"/>
        <v>0</v>
      </c>
      <c r="G110" s="125" t="str">
        <f ca="1">IFERROR(INDEX(INDIRECT("'" &amp; 'Warband Sheet'!E$4 &amp; " Equipment'!A$2:A$200"), MATCH(I110, INDIRECT("'" &amp; 'Warband Sheet'!E$4 &amp; " Equipment'!C$2:C$200"), 0)), "")</f>
        <v/>
      </c>
      <c r="H110" s="125" t="str">
        <f ca="1">IFERROR(INDEX(INDIRECT("'" &amp; 'Warband Sheet'!E$4 &amp; " Equipment'!B$2:B$200"), MATCH(I110, INDIRECT("'" &amp; 'Warband Sheet'!E$4 &amp; " Equipment'!C$2:C$200"), 0)), "")</f>
        <v/>
      </c>
      <c r="I110" s="119"/>
      <c r="J110" s="126" t="str">
        <f ca="1">IFERROR(INDEX(INDIRECT("'" &amp; 'Warband Sheet'!E$4 &amp; " Equipment'!D$2:D$200"), MATCH('Reserve Wargear'!I110, INDIRECT("'" &amp; 'Warband Sheet'!E$4 &amp; " Equipment'!C$2:C$200"), 0)), "")</f>
        <v/>
      </c>
      <c r="K110" s="127" t="str">
        <f ca="1">IFERROR(INDEX(INDIRECT("'" &amp; 'Warband Sheet'!E$4 &amp; " Equipment'!E$2:E$200"), MATCH('Reserve Wargear'!I110, INDIRECT("'" &amp; 'Warband Sheet'!E$4 &amp; " Equipment'!C$2:C$200"), 0)), "")</f>
        <v/>
      </c>
      <c r="L110" s="128" t="str">
        <f ca="1">IFERROR(INDEX(INDIRECT("'" &amp; 'Warband Sheet'!E$4 &amp; " Equipment'!F$2:F$200"), MATCH('Reserve Wargear'!I110, INDIRECT("'" &amp; 'Warband Sheet'!E$4 &amp; " Equipment'!C$2:C$200"), 0)), "")</f>
        <v/>
      </c>
      <c r="M110" s="128" t="str">
        <f ca="1">IFERROR(INDEX(INDIRECT("'" &amp; 'Warband Sheet'!E$4 &amp; " Equipment'!G$2:G$200"), MATCH('Reserve Wargear'!I110, INDIRECT("'" &amp; 'Warband Sheet'!E$4 &amp; " Equipment'!C$2:C$200"), 0)), "")</f>
        <v/>
      </c>
      <c r="N110" s="119"/>
      <c r="O110" s="107"/>
      <c r="AC110" s="99" t="str">
        <f t="shared" ca="1" si="6"/>
        <v/>
      </c>
      <c r="AD110" s="99" t="str">
        <f t="shared" ca="1" si="7"/>
        <v/>
      </c>
      <c r="AE110" s="99" t="str">
        <f t="shared" ca="1" si="8"/>
        <v/>
      </c>
      <c r="AF110" s="99" t="str">
        <f t="shared" ca="1" si="9"/>
        <v/>
      </c>
    </row>
    <row r="111" spans="2:32" ht="15.75" customHeight="1" x14ac:dyDescent="0.2">
      <c r="B111" s="91"/>
      <c r="C111" s="129"/>
      <c r="D111" s="129"/>
      <c r="E111" s="129"/>
      <c r="F111" s="124">
        <f t="shared" si="10"/>
        <v>0</v>
      </c>
      <c r="G111" s="125" t="str">
        <f ca="1">IFERROR(INDEX(INDIRECT("'" &amp; 'Warband Sheet'!E$4 &amp; " Equipment'!A$2:A$200"), MATCH(I111, INDIRECT("'" &amp; 'Warband Sheet'!E$4 &amp; " Equipment'!C$2:C$200"), 0)), "")</f>
        <v/>
      </c>
      <c r="H111" s="125" t="str">
        <f ca="1">IFERROR(INDEX(INDIRECT("'" &amp; 'Warband Sheet'!E$4 &amp; " Equipment'!B$2:B$200"), MATCH(I111, INDIRECT("'" &amp; 'Warband Sheet'!E$4 &amp; " Equipment'!C$2:C$200"), 0)), "")</f>
        <v/>
      </c>
      <c r="I111" s="119"/>
      <c r="J111" s="126" t="str">
        <f ca="1">IFERROR(INDEX(INDIRECT("'" &amp; 'Warband Sheet'!E$4 &amp; " Equipment'!D$2:D$200"), MATCH('Reserve Wargear'!I111, INDIRECT("'" &amp; 'Warband Sheet'!E$4 &amp; " Equipment'!C$2:C$200"), 0)), "")</f>
        <v/>
      </c>
      <c r="K111" s="127" t="str">
        <f ca="1">IFERROR(INDEX(INDIRECT("'" &amp; 'Warband Sheet'!E$4 &amp; " Equipment'!E$2:E$200"), MATCH('Reserve Wargear'!I111, INDIRECT("'" &amp; 'Warband Sheet'!E$4 &amp; " Equipment'!C$2:C$200"), 0)), "")</f>
        <v/>
      </c>
      <c r="L111" s="128" t="str">
        <f ca="1">IFERROR(INDEX(INDIRECT("'" &amp; 'Warband Sheet'!E$4 &amp; " Equipment'!F$2:F$200"), MATCH('Reserve Wargear'!I111, INDIRECT("'" &amp; 'Warband Sheet'!E$4 &amp; " Equipment'!C$2:C$200"), 0)), "")</f>
        <v/>
      </c>
      <c r="M111" s="128" t="str">
        <f ca="1">IFERROR(INDEX(INDIRECT("'" &amp; 'Warband Sheet'!E$4 &amp; " Equipment'!G$2:G$200"), MATCH('Reserve Wargear'!I111, INDIRECT("'" &amp; 'Warband Sheet'!E$4 &amp; " Equipment'!C$2:C$200"), 0)), "")</f>
        <v/>
      </c>
      <c r="N111" s="119"/>
      <c r="O111" s="107"/>
      <c r="AC111" s="99" t="str">
        <f t="shared" ca="1" si="6"/>
        <v/>
      </c>
      <c r="AD111" s="99" t="str">
        <f t="shared" ca="1" si="7"/>
        <v/>
      </c>
      <c r="AE111" s="99" t="str">
        <f t="shared" ca="1" si="8"/>
        <v/>
      </c>
      <c r="AF111" s="99" t="str">
        <f t="shared" ca="1" si="9"/>
        <v/>
      </c>
    </row>
    <row r="112" spans="2:32" ht="15.75" customHeight="1" x14ac:dyDescent="0.2">
      <c r="B112" s="91"/>
      <c r="C112" s="129"/>
      <c r="D112" s="129"/>
      <c r="E112" s="129"/>
      <c r="F112" s="124">
        <f t="shared" si="10"/>
        <v>0</v>
      </c>
      <c r="G112" s="125" t="str">
        <f ca="1">IFERROR(INDEX(INDIRECT("'" &amp; 'Warband Sheet'!E$4 &amp; " Equipment'!A$2:A$200"), MATCH(I112, INDIRECT("'" &amp; 'Warband Sheet'!E$4 &amp; " Equipment'!C$2:C$200"), 0)), "")</f>
        <v/>
      </c>
      <c r="H112" s="125" t="str">
        <f ca="1">IFERROR(INDEX(INDIRECT("'" &amp; 'Warband Sheet'!E$4 &amp; " Equipment'!B$2:B$200"), MATCH(I112, INDIRECT("'" &amp; 'Warband Sheet'!E$4 &amp; " Equipment'!C$2:C$200"), 0)), "")</f>
        <v/>
      </c>
      <c r="I112" s="119"/>
      <c r="J112" s="126" t="str">
        <f ca="1">IFERROR(INDEX(INDIRECT("'" &amp; 'Warband Sheet'!E$4 &amp; " Equipment'!D$2:D$200"), MATCH('Reserve Wargear'!I112, INDIRECT("'" &amp; 'Warband Sheet'!E$4 &amp; " Equipment'!C$2:C$200"), 0)), "")</f>
        <v/>
      </c>
      <c r="K112" s="127" t="str">
        <f ca="1">IFERROR(INDEX(INDIRECT("'" &amp; 'Warband Sheet'!E$4 &amp; " Equipment'!E$2:E$200"), MATCH('Reserve Wargear'!I112, INDIRECT("'" &amp; 'Warband Sheet'!E$4 &amp; " Equipment'!C$2:C$200"), 0)), "")</f>
        <v/>
      </c>
      <c r="L112" s="128" t="str">
        <f ca="1">IFERROR(INDEX(INDIRECT("'" &amp; 'Warband Sheet'!E$4 &amp; " Equipment'!F$2:F$200"), MATCH('Reserve Wargear'!I112, INDIRECT("'" &amp; 'Warband Sheet'!E$4 &amp; " Equipment'!C$2:C$200"), 0)), "")</f>
        <v/>
      </c>
      <c r="M112" s="128" t="str">
        <f ca="1">IFERROR(INDEX(INDIRECT("'" &amp; 'Warband Sheet'!E$4 &amp; " Equipment'!G$2:G$200"), MATCH('Reserve Wargear'!I112, INDIRECT("'" &amp; 'Warband Sheet'!E$4 &amp; " Equipment'!C$2:C$200"), 0)), "")</f>
        <v/>
      </c>
      <c r="N112" s="119"/>
      <c r="O112" s="107"/>
      <c r="AC112" s="99" t="str">
        <f t="shared" ca="1" si="6"/>
        <v/>
      </c>
      <c r="AD112" s="99" t="str">
        <f t="shared" ca="1" si="7"/>
        <v/>
      </c>
      <c r="AE112" s="99" t="str">
        <f t="shared" ca="1" si="8"/>
        <v/>
      </c>
      <c r="AF112" s="99" t="str">
        <f t="shared" ca="1" si="9"/>
        <v/>
      </c>
    </row>
    <row r="113" spans="2:32" ht="15.75" customHeight="1" x14ac:dyDescent="0.2">
      <c r="B113" s="91"/>
      <c r="C113" s="129"/>
      <c r="D113" s="129"/>
      <c r="E113" s="129"/>
      <c r="F113" s="124">
        <f t="shared" si="10"/>
        <v>0</v>
      </c>
      <c r="G113" s="125" t="str">
        <f ca="1">IFERROR(INDEX(INDIRECT("'" &amp; 'Warband Sheet'!E$4 &amp; " Equipment'!A$2:A$200"), MATCH(I113, INDIRECT("'" &amp; 'Warband Sheet'!E$4 &amp; " Equipment'!C$2:C$200"), 0)), "")</f>
        <v/>
      </c>
      <c r="H113" s="125" t="str">
        <f ca="1">IFERROR(INDEX(INDIRECT("'" &amp; 'Warband Sheet'!E$4 &amp; " Equipment'!B$2:B$200"), MATCH(I113, INDIRECT("'" &amp; 'Warband Sheet'!E$4 &amp; " Equipment'!C$2:C$200"), 0)), "")</f>
        <v/>
      </c>
      <c r="I113" s="119"/>
      <c r="J113" s="126" t="str">
        <f ca="1">IFERROR(INDEX(INDIRECT("'" &amp; 'Warband Sheet'!E$4 &amp; " Equipment'!D$2:D$200"), MATCH('Reserve Wargear'!I113, INDIRECT("'" &amp; 'Warband Sheet'!E$4 &amp; " Equipment'!C$2:C$200"), 0)), "")</f>
        <v/>
      </c>
      <c r="K113" s="127" t="str">
        <f ca="1">IFERROR(INDEX(INDIRECT("'" &amp; 'Warband Sheet'!E$4 &amp; " Equipment'!E$2:E$200"), MATCH('Reserve Wargear'!I113, INDIRECT("'" &amp; 'Warband Sheet'!E$4 &amp; " Equipment'!C$2:C$200"), 0)), "")</f>
        <v/>
      </c>
      <c r="L113" s="128" t="str">
        <f ca="1">IFERROR(INDEX(INDIRECT("'" &amp; 'Warband Sheet'!E$4 &amp; " Equipment'!F$2:F$200"), MATCH('Reserve Wargear'!I113, INDIRECT("'" &amp; 'Warband Sheet'!E$4 &amp; " Equipment'!C$2:C$200"), 0)), "")</f>
        <v/>
      </c>
      <c r="M113" s="128" t="str">
        <f ca="1">IFERROR(INDEX(INDIRECT("'" &amp; 'Warband Sheet'!E$4 &amp; " Equipment'!G$2:G$200"), MATCH('Reserve Wargear'!I113, INDIRECT("'" &amp; 'Warband Sheet'!E$4 &amp; " Equipment'!C$2:C$200"), 0)), "")</f>
        <v/>
      </c>
      <c r="N113" s="119"/>
      <c r="O113" s="107"/>
      <c r="AC113" s="99" t="str">
        <f t="shared" ca="1" si="6"/>
        <v/>
      </c>
      <c r="AD113" s="99" t="str">
        <f t="shared" ca="1" si="7"/>
        <v/>
      </c>
      <c r="AE113" s="99" t="str">
        <f t="shared" ca="1" si="8"/>
        <v/>
      </c>
      <c r="AF113" s="99" t="str">
        <f t="shared" ca="1" si="9"/>
        <v/>
      </c>
    </row>
    <row r="114" spans="2:32" ht="15.75" customHeight="1" x14ac:dyDescent="0.2">
      <c r="B114" s="91"/>
      <c r="C114" s="129"/>
      <c r="D114" s="129"/>
      <c r="E114" s="129"/>
      <c r="F114" s="124">
        <f t="shared" si="10"/>
        <v>0</v>
      </c>
      <c r="G114" s="125" t="str">
        <f ca="1">IFERROR(INDEX(INDIRECT("'" &amp; 'Warband Sheet'!E$4 &amp; " Equipment'!A$2:A$200"), MATCH(I114, INDIRECT("'" &amp; 'Warband Sheet'!E$4 &amp; " Equipment'!C$2:C$200"), 0)), "")</f>
        <v/>
      </c>
      <c r="H114" s="125" t="str">
        <f ca="1">IFERROR(INDEX(INDIRECT("'" &amp; 'Warband Sheet'!E$4 &amp; " Equipment'!B$2:B$200"), MATCH(I114, INDIRECT("'" &amp; 'Warband Sheet'!E$4 &amp; " Equipment'!C$2:C$200"), 0)), "")</f>
        <v/>
      </c>
      <c r="I114" s="119"/>
      <c r="J114" s="126" t="str">
        <f ca="1">IFERROR(INDEX(INDIRECT("'" &amp; 'Warband Sheet'!E$4 &amp; " Equipment'!D$2:D$200"), MATCH('Reserve Wargear'!I114, INDIRECT("'" &amp; 'Warband Sheet'!E$4 &amp; " Equipment'!C$2:C$200"), 0)), "")</f>
        <v/>
      </c>
      <c r="K114" s="127" t="str">
        <f ca="1">IFERROR(INDEX(INDIRECT("'" &amp; 'Warband Sheet'!E$4 &amp; " Equipment'!E$2:E$200"), MATCH('Reserve Wargear'!I114, INDIRECT("'" &amp; 'Warband Sheet'!E$4 &amp; " Equipment'!C$2:C$200"), 0)), "")</f>
        <v/>
      </c>
      <c r="L114" s="128" t="str">
        <f ca="1">IFERROR(INDEX(INDIRECT("'" &amp; 'Warband Sheet'!E$4 &amp; " Equipment'!F$2:F$200"), MATCH('Reserve Wargear'!I114, INDIRECT("'" &amp; 'Warband Sheet'!E$4 &amp; " Equipment'!C$2:C$200"), 0)), "")</f>
        <v/>
      </c>
      <c r="M114" s="128" t="str">
        <f ca="1">IFERROR(INDEX(INDIRECT("'" &amp; 'Warband Sheet'!E$4 &amp; " Equipment'!G$2:G$200"), MATCH('Reserve Wargear'!I114, INDIRECT("'" &amp; 'Warband Sheet'!E$4 &amp; " Equipment'!C$2:C$200"), 0)), "")</f>
        <v/>
      </c>
      <c r="N114" s="119"/>
      <c r="O114" s="107"/>
      <c r="AC114" s="99" t="str">
        <f t="shared" ca="1" si="6"/>
        <v/>
      </c>
      <c r="AD114" s="99" t="str">
        <f t="shared" ca="1" si="7"/>
        <v/>
      </c>
      <c r="AE114" s="99" t="str">
        <f t="shared" ca="1" si="8"/>
        <v/>
      </c>
      <c r="AF114" s="99" t="str">
        <f t="shared" ca="1" si="9"/>
        <v/>
      </c>
    </row>
    <row r="115" spans="2:32" ht="15.75" customHeight="1" x14ac:dyDescent="0.2">
      <c r="B115" s="91"/>
      <c r="C115" s="129"/>
      <c r="D115" s="129"/>
      <c r="E115" s="129"/>
      <c r="F115" s="124">
        <f t="shared" si="10"/>
        <v>0</v>
      </c>
      <c r="G115" s="125" t="str">
        <f ca="1">IFERROR(INDEX(INDIRECT("'" &amp; 'Warband Sheet'!E$4 &amp; " Equipment'!A$2:A$200"), MATCH(I115, INDIRECT("'" &amp; 'Warband Sheet'!E$4 &amp; " Equipment'!C$2:C$200"), 0)), "")</f>
        <v/>
      </c>
      <c r="H115" s="125" t="str">
        <f ca="1">IFERROR(INDEX(INDIRECT("'" &amp; 'Warband Sheet'!E$4 &amp; " Equipment'!B$2:B$200"), MATCH(I115, INDIRECT("'" &amp; 'Warband Sheet'!E$4 &amp; " Equipment'!C$2:C$200"), 0)), "")</f>
        <v/>
      </c>
      <c r="I115" s="119"/>
      <c r="J115" s="126" t="str">
        <f ca="1">IFERROR(INDEX(INDIRECT("'" &amp; 'Warband Sheet'!E$4 &amp; " Equipment'!D$2:D$200"), MATCH('Reserve Wargear'!I115, INDIRECT("'" &amp; 'Warband Sheet'!E$4 &amp; " Equipment'!C$2:C$200"), 0)), "")</f>
        <v/>
      </c>
      <c r="K115" s="127" t="str">
        <f ca="1">IFERROR(INDEX(INDIRECT("'" &amp; 'Warband Sheet'!E$4 &amp; " Equipment'!E$2:E$200"), MATCH('Reserve Wargear'!I115, INDIRECT("'" &amp; 'Warband Sheet'!E$4 &amp; " Equipment'!C$2:C$200"), 0)), "")</f>
        <v/>
      </c>
      <c r="L115" s="128" t="str">
        <f ca="1">IFERROR(INDEX(INDIRECT("'" &amp; 'Warband Sheet'!E$4 &amp; " Equipment'!F$2:F$200"), MATCH('Reserve Wargear'!I115, INDIRECT("'" &amp; 'Warband Sheet'!E$4 &amp; " Equipment'!C$2:C$200"), 0)), "")</f>
        <v/>
      </c>
      <c r="M115" s="128" t="str">
        <f ca="1">IFERROR(INDEX(INDIRECT("'" &amp; 'Warband Sheet'!E$4 &amp; " Equipment'!G$2:G$200"), MATCH('Reserve Wargear'!I115, INDIRECT("'" &amp; 'Warband Sheet'!E$4 &amp; " Equipment'!C$2:C$200"), 0)), "")</f>
        <v/>
      </c>
      <c r="N115" s="119"/>
      <c r="O115" s="107"/>
      <c r="AC115" s="99" t="str">
        <f t="shared" ca="1" si="6"/>
        <v/>
      </c>
      <c r="AD115" s="99" t="str">
        <f t="shared" ca="1" si="7"/>
        <v/>
      </c>
      <c r="AE115" s="99" t="str">
        <f t="shared" ca="1" si="8"/>
        <v/>
      </c>
      <c r="AF115" s="99" t="str">
        <f t="shared" ca="1" si="9"/>
        <v/>
      </c>
    </row>
    <row r="116" spans="2:32" ht="15.75" customHeight="1" x14ac:dyDescent="0.2">
      <c r="B116" s="91"/>
      <c r="C116" s="129"/>
      <c r="D116" s="129"/>
      <c r="E116" s="129"/>
      <c r="F116" s="124">
        <f t="shared" si="10"/>
        <v>0</v>
      </c>
      <c r="G116" s="125" t="str">
        <f ca="1">IFERROR(INDEX(INDIRECT("'" &amp; 'Warband Sheet'!E$4 &amp; " Equipment'!A$2:A$200"), MATCH(I116, INDIRECT("'" &amp; 'Warband Sheet'!E$4 &amp; " Equipment'!C$2:C$200"), 0)), "")</f>
        <v/>
      </c>
      <c r="H116" s="125" t="str">
        <f ca="1">IFERROR(INDEX(INDIRECT("'" &amp; 'Warband Sheet'!E$4 &amp; " Equipment'!B$2:B$200"), MATCH(I116, INDIRECT("'" &amp; 'Warband Sheet'!E$4 &amp; " Equipment'!C$2:C$200"), 0)), "")</f>
        <v/>
      </c>
      <c r="I116" s="119"/>
      <c r="J116" s="126" t="str">
        <f ca="1">IFERROR(INDEX(INDIRECT("'" &amp; 'Warband Sheet'!E$4 &amp; " Equipment'!D$2:D$200"), MATCH('Reserve Wargear'!I116, INDIRECT("'" &amp; 'Warband Sheet'!E$4 &amp; " Equipment'!C$2:C$200"), 0)), "")</f>
        <v/>
      </c>
      <c r="K116" s="127" t="str">
        <f ca="1">IFERROR(INDEX(INDIRECT("'" &amp; 'Warband Sheet'!E$4 &amp; " Equipment'!E$2:E$200"), MATCH('Reserve Wargear'!I116, INDIRECT("'" &amp; 'Warband Sheet'!E$4 &amp; " Equipment'!C$2:C$200"), 0)), "")</f>
        <v/>
      </c>
      <c r="L116" s="128" t="str">
        <f ca="1">IFERROR(INDEX(INDIRECT("'" &amp; 'Warband Sheet'!E$4 &amp; " Equipment'!F$2:F$200"), MATCH('Reserve Wargear'!I116, INDIRECT("'" &amp; 'Warband Sheet'!E$4 &amp; " Equipment'!C$2:C$200"), 0)), "")</f>
        <v/>
      </c>
      <c r="M116" s="128" t="str">
        <f ca="1">IFERROR(INDEX(INDIRECT("'" &amp; 'Warband Sheet'!E$4 &amp; " Equipment'!G$2:G$200"), MATCH('Reserve Wargear'!I116, INDIRECT("'" &amp; 'Warband Sheet'!E$4 &amp; " Equipment'!C$2:C$200"), 0)), "")</f>
        <v/>
      </c>
      <c r="N116" s="119"/>
      <c r="O116" s="107"/>
      <c r="AC116" s="99" t="str">
        <f t="shared" ca="1" si="6"/>
        <v/>
      </c>
      <c r="AD116" s="99" t="str">
        <f t="shared" ca="1" si="7"/>
        <v/>
      </c>
      <c r="AE116" s="99" t="str">
        <f t="shared" ca="1" si="8"/>
        <v/>
      </c>
      <c r="AF116" s="99" t="str">
        <f t="shared" ca="1" si="9"/>
        <v/>
      </c>
    </row>
    <row r="117" spans="2:32" ht="15.75" customHeight="1" x14ac:dyDescent="0.2">
      <c r="B117" s="91"/>
      <c r="C117" s="129"/>
      <c r="D117" s="129"/>
      <c r="E117" s="129"/>
      <c r="F117" s="124">
        <f t="shared" si="10"/>
        <v>0</v>
      </c>
      <c r="G117" s="125" t="str">
        <f ca="1">IFERROR(INDEX(INDIRECT("'" &amp; 'Warband Sheet'!E$4 &amp; " Equipment'!A$2:A$200"), MATCH(I117, INDIRECT("'" &amp; 'Warband Sheet'!E$4 &amp; " Equipment'!C$2:C$200"), 0)), "")</f>
        <v/>
      </c>
      <c r="H117" s="125" t="str">
        <f ca="1">IFERROR(INDEX(INDIRECT("'" &amp; 'Warband Sheet'!E$4 &amp; " Equipment'!B$2:B$200"), MATCH(I117, INDIRECT("'" &amp; 'Warband Sheet'!E$4 &amp; " Equipment'!C$2:C$200"), 0)), "")</f>
        <v/>
      </c>
      <c r="I117" s="119"/>
      <c r="J117" s="126" t="str">
        <f ca="1">IFERROR(INDEX(INDIRECT("'" &amp; 'Warband Sheet'!E$4 &amp; " Equipment'!D$2:D$200"), MATCH('Reserve Wargear'!I117, INDIRECT("'" &amp; 'Warband Sheet'!E$4 &amp; " Equipment'!C$2:C$200"), 0)), "")</f>
        <v/>
      </c>
      <c r="K117" s="127" t="str">
        <f ca="1">IFERROR(INDEX(INDIRECT("'" &amp; 'Warband Sheet'!E$4 &amp; " Equipment'!E$2:E$200"), MATCH('Reserve Wargear'!I117, INDIRECT("'" &amp; 'Warband Sheet'!E$4 &amp; " Equipment'!C$2:C$200"), 0)), "")</f>
        <v/>
      </c>
      <c r="L117" s="128" t="str">
        <f ca="1">IFERROR(INDEX(INDIRECT("'" &amp; 'Warband Sheet'!E$4 &amp; " Equipment'!F$2:F$200"), MATCH('Reserve Wargear'!I117, INDIRECT("'" &amp; 'Warband Sheet'!E$4 &amp; " Equipment'!C$2:C$200"), 0)), "")</f>
        <v/>
      </c>
      <c r="M117" s="128" t="str">
        <f ca="1">IFERROR(INDEX(INDIRECT("'" &amp; 'Warband Sheet'!E$4 &amp; " Equipment'!G$2:G$200"), MATCH('Reserve Wargear'!I117, INDIRECT("'" &amp; 'Warband Sheet'!E$4 &amp; " Equipment'!C$2:C$200"), 0)), "")</f>
        <v/>
      </c>
      <c r="N117" s="119"/>
      <c r="O117" s="107"/>
      <c r="AC117" s="99" t="str">
        <f t="shared" ca="1" si="6"/>
        <v/>
      </c>
      <c r="AD117" s="99" t="str">
        <f t="shared" ca="1" si="7"/>
        <v/>
      </c>
      <c r="AE117" s="99" t="str">
        <f t="shared" ca="1" si="8"/>
        <v/>
      </c>
      <c r="AF117" s="99" t="str">
        <f t="shared" ca="1" si="9"/>
        <v/>
      </c>
    </row>
    <row r="118" spans="2:32" ht="15.75" customHeight="1" x14ac:dyDescent="0.2">
      <c r="B118" s="91"/>
      <c r="C118" s="129"/>
      <c r="D118" s="129"/>
      <c r="E118" s="129"/>
      <c r="F118" s="124">
        <f t="shared" si="10"/>
        <v>0</v>
      </c>
      <c r="G118" s="125" t="str">
        <f ca="1">IFERROR(INDEX(INDIRECT("'" &amp; 'Warband Sheet'!E$4 &amp; " Equipment'!A$2:A$200"), MATCH(I118, INDIRECT("'" &amp; 'Warband Sheet'!E$4 &amp; " Equipment'!C$2:C$200"), 0)), "")</f>
        <v/>
      </c>
      <c r="H118" s="125" t="str">
        <f ca="1">IFERROR(INDEX(INDIRECT("'" &amp; 'Warband Sheet'!E$4 &amp; " Equipment'!B$2:B$200"), MATCH(I118, INDIRECT("'" &amp; 'Warband Sheet'!E$4 &amp; " Equipment'!C$2:C$200"), 0)), "")</f>
        <v/>
      </c>
      <c r="I118" s="119"/>
      <c r="J118" s="126" t="str">
        <f ca="1">IFERROR(INDEX(INDIRECT("'" &amp; 'Warband Sheet'!E$4 &amp; " Equipment'!D$2:D$200"), MATCH('Reserve Wargear'!I118, INDIRECT("'" &amp; 'Warband Sheet'!E$4 &amp; " Equipment'!C$2:C$200"), 0)), "")</f>
        <v/>
      </c>
      <c r="K118" s="127" t="str">
        <f ca="1">IFERROR(INDEX(INDIRECT("'" &amp; 'Warband Sheet'!E$4 &amp; " Equipment'!E$2:E$200"), MATCH('Reserve Wargear'!I118, INDIRECT("'" &amp; 'Warband Sheet'!E$4 &amp; " Equipment'!C$2:C$200"), 0)), "")</f>
        <v/>
      </c>
      <c r="L118" s="128" t="str">
        <f ca="1">IFERROR(INDEX(INDIRECT("'" &amp; 'Warband Sheet'!E$4 &amp; " Equipment'!F$2:F$200"), MATCH('Reserve Wargear'!I118, INDIRECT("'" &amp; 'Warband Sheet'!E$4 &amp; " Equipment'!C$2:C$200"), 0)), "")</f>
        <v/>
      </c>
      <c r="M118" s="128" t="str">
        <f ca="1">IFERROR(INDEX(INDIRECT("'" &amp; 'Warband Sheet'!E$4 &amp; " Equipment'!G$2:G$200"), MATCH('Reserve Wargear'!I118, INDIRECT("'" &amp; 'Warband Sheet'!E$4 &amp; " Equipment'!C$2:C$200"), 0)), "")</f>
        <v/>
      </c>
      <c r="N118" s="119"/>
      <c r="O118" s="107"/>
      <c r="AC118" s="99" t="str">
        <f t="shared" ca="1" si="6"/>
        <v/>
      </c>
      <c r="AD118" s="99" t="str">
        <f t="shared" ca="1" si="7"/>
        <v/>
      </c>
      <c r="AE118" s="99" t="str">
        <f t="shared" ca="1" si="8"/>
        <v/>
      </c>
      <c r="AF118" s="99" t="str">
        <f t="shared" ca="1" si="9"/>
        <v/>
      </c>
    </row>
    <row r="119" spans="2:32" ht="15.75" customHeight="1" x14ac:dyDescent="0.2">
      <c r="B119" s="91"/>
      <c r="C119" s="129"/>
      <c r="D119" s="129"/>
      <c r="E119" s="129"/>
      <c r="F119" s="124">
        <f t="shared" si="10"/>
        <v>0</v>
      </c>
      <c r="G119" s="125" t="str">
        <f ca="1">IFERROR(INDEX(INDIRECT("'" &amp; 'Warband Sheet'!E$4 &amp; " Equipment'!A$2:A$200"), MATCH(I119, INDIRECT("'" &amp; 'Warband Sheet'!E$4 &amp; " Equipment'!C$2:C$200"), 0)), "")</f>
        <v/>
      </c>
      <c r="H119" s="125" t="str">
        <f ca="1">IFERROR(INDEX(INDIRECT("'" &amp; 'Warband Sheet'!E$4 &amp; " Equipment'!B$2:B$200"), MATCH(I119, INDIRECT("'" &amp; 'Warband Sheet'!E$4 &amp; " Equipment'!C$2:C$200"), 0)), "")</f>
        <v/>
      </c>
      <c r="I119" s="119"/>
      <c r="J119" s="126" t="str">
        <f ca="1">IFERROR(INDEX(INDIRECT("'" &amp; 'Warband Sheet'!E$4 &amp; " Equipment'!D$2:D$200"), MATCH('Reserve Wargear'!I119, INDIRECT("'" &amp; 'Warband Sheet'!E$4 &amp; " Equipment'!C$2:C$200"), 0)), "")</f>
        <v/>
      </c>
      <c r="K119" s="127" t="str">
        <f ca="1">IFERROR(INDEX(INDIRECT("'" &amp; 'Warband Sheet'!E$4 &amp; " Equipment'!E$2:E$200"), MATCH('Reserve Wargear'!I119, INDIRECT("'" &amp; 'Warband Sheet'!E$4 &amp; " Equipment'!C$2:C$200"), 0)), "")</f>
        <v/>
      </c>
      <c r="L119" s="128" t="str">
        <f ca="1">IFERROR(INDEX(INDIRECT("'" &amp; 'Warband Sheet'!E$4 &amp; " Equipment'!F$2:F$200"), MATCH('Reserve Wargear'!I119, INDIRECT("'" &amp; 'Warband Sheet'!E$4 &amp; " Equipment'!C$2:C$200"), 0)), "")</f>
        <v/>
      </c>
      <c r="M119" s="128" t="str">
        <f ca="1">IFERROR(INDEX(INDIRECT("'" &amp; 'Warband Sheet'!E$4 &amp; " Equipment'!G$2:G$200"), MATCH('Reserve Wargear'!I119, INDIRECT("'" &amp; 'Warband Sheet'!E$4 &amp; " Equipment'!C$2:C$200"), 0)), "")</f>
        <v/>
      </c>
      <c r="N119" s="119"/>
      <c r="O119" s="107"/>
      <c r="AC119" s="99" t="str">
        <f t="shared" ca="1" si="6"/>
        <v/>
      </c>
      <c r="AD119" s="99" t="str">
        <f t="shared" ca="1" si="7"/>
        <v/>
      </c>
      <c r="AE119" s="99" t="str">
        <f t="shared" ca="1" si="8"/>
        <v/>
      </c>
      <c r="AF119" s="99" t="str">
        <f t="shared" ca="1" si="9"/>
        <v/>
      </c>
    </row>
    <row r="120" spans="2:32" ht="15.75" customHeight="1" x14ac:dyDescent="0.25">
      <c r="C120" s="98"/>
      <c r="D120" s="98"/>
      <c r="E120" s="98"/>
      <c r="F120" s="104"/>
      <c r="I120" s="109"/>
      <c r="J120" s="100"/>
      <c r="K120" s="100"/>
      <c r="L120" s="100"/>
      <c r="M120" s="110"/>
      <c r="N120" s="99"/>
    </row>
    <row r="121" spans="2:32" ht="15.75" customHeight="1" x14ac:dyDescent="0.25">
      <c r="C121" s="101"/>
      <c r="D121" s="101"/>
      <c r="F121" s="104"/>
    </row>
    <row r="122" spans="2:32" ht="15.75" customHeight="1" x14ac:dyDescent="0.25">
      <c r="C122" s="101"/>
      <c r="D122" s="101"/>
      <c r="F122" s="104"/>
    </row>
    <row r="123" spans="2:32" ht="15.75" customHeight="1" x14ac:dyDescent="0.25">
      <c r="C123" s="101"/>
      <c r="D123" s="101"/>
      <c r="F123" s="104"/>
    </row>
    <row r="124" spans="2:32" ht="15.75" customHeight="1" x14ac:dyDescent="0.25">
      <c r="C124" s="101"/>
      <c r="D124" s="101"/>
      <c r="F124" s="104"/>
    </row>
    <row r="125" spans="2:32" ht="15.75" customHeight="1" x14ac:dyDescent="0.25">
      <c r="C125" s="101"/>
      <c r="D125" s="101"/>
      <c r="F125" s="104"/>
    </row>
    <row r="126" spans="2:32" ht="15.75" customHeight="1" x14ac:dyDescent="0.25">
      <c r="C126" s="101"/>
      <c r="D126" s="101"/>
      <c r="F126" s="104"/>
    </row>
    <row r="127" spans="2:32" ht="15.75" customHeight="1" x14ac:dyDescent="0.25">
      <c r="C127" s="101"/>
      <c r="D127" s="101"/>
      <c r="F127" s="104"/>
    </row>
    <row r="128" spans="2:32" ht="15.75" customHeight="1" x14ac:dyDescent="0.25">
      <c r="C128" s="101"/>
      <c r="D128" s="101"/>
      <c r="F128" s="104"/>
    </row>
    <row r="129" spans="3:6" ht="15.75" customHeight="1" x14ac:dyDescent="0.25">
      <c r="C129" s="101"/>
      <c r="D129" s="101"/>
      <c r="F129" s="104"/>
    </row>
    <row r="130" spans="3:6" ht="15.75" customHeight="1" x14ac:dyDescent="0.25">
      <c r="C130" s="101"/>
      <c r="D130" s="101"/>
      <c r="F130" s="104"/>
    </row>
    <row r="131" spans="3:6" ht="15.75" customHeight="1" x14ac:dyDescent="0.25">
      <c r="C131" s="101"/>
      <c r="D131" s="101"/>
      <c r="F131" s="104"/>
    </row>
    <row r="132" spans="3:6" ht="15.75" customHeight="1" x14ac:dyDescent="0.25">
      <c r="C132" s="101"/>
      <c r="D132" s="101"/>
      <c r="F132" s="104"/>
    </row>
    <row r="133" spans="3:6" ht="15.75" customHeight="1" x14ac:dyDescent="0.25">
      <c r="C133" s="101"/>
      <c r="D133" s="101"/>
      <c r="F133" s="104"/>
    </row>
    <row r="134" spans="3:6" ht="15.75" customHeight="1" x14ac:dyDescent="0.25">
      <c r="C134" s="101"/>
      <c r="D134" s="101"/>
      <c r="F134" s="104"/>
    </row>
    <row r="135" spans="3:6" ht="15.75" customHeight="1" x14ac:dyDescent="0.25">
      <c r="C135" s="101"/>
      <c r="D135" s="101"/>
      <c r="F135" s="104"/>
    </row>
    <row r="136" spans="3:6" ht="15.75" customHeight="1" x14ac:dyDescent="0.25">
      <c r="C136" s="101"/>
      <c r="D136" s="101"/>
      <c r="F136" s="104"/>
    </row>
    <row r="137" spans="3:6" ht="15.75" customHeight="1" x14ac:dyDescent="0.25">
      <c r="C137" s="101"/>
      <c r="D137" s="101"/>
      <c r="F137" s="104"/>
    </row>
    <row r="138" spans="3:6" ht="15.75" customHeight="1" x14ac:dyDescent="0.25">
      <c r="C138" s="101"/>
      <c r="D138" s="101"/>
      <c r="F138" s="104"/>
    </row>
    <row r="139" spans="3:6" ht="15.75" customHeight="1" x14ac:dyDescent="0.25">
      <c r="C139" s="101"/>
      <c r="D139" s="101"/>
      <c r="F139" s="104"/>
    </row>
    <row r="140" spans="3:6" ht="15.75" customHeight="1" x14ac:dyDescent="0.25">
      <c r="C140" s="101"/>
      <c r="D140" s="101"/>
      <c r="F140" s="104"/>
    </row>
    <row r="141" spans="3:6" ht="15.75" customHeight="1" x14ac:dyDescent="0.25">
      <c r="C141" s="101"/>
      <c r="D141" s="101"/>
      <c r="F141" s="104"/>
    </row>
    <row r="142" spans="3:6" ht="15.75" customHeight="1" x14ac:dyDescent="0.25">
      <c r="C142" s="101"/>
      <c r="D142" s="101"/>
      <c r="F142" s="104"/>
    </row>
    <row r="143" spans="3:6" ht="15.75" customHeight="1" x14ac:dyDescent="0.25">
      <c r="C143" s="101"/>
      <c r="D143" s="101"/>
      <c r="F143" s="104"/>
    </row>
    <row r="144" spans="3:6" ht="15.75" customHeight="1" x14ac:dyDescent="0.25">
      <c r="C144" s="101"/>
      <c r="D144" s="101"/>
      <c r="F144" s="104"/>
    </row>
    <row r="145" spans="3:6" ht="15.75" customHeight="1" x14ac:dyDescent="0.25">
      <c r="C145" s="101"/>
      <c r="D145" s="101"/>
      <c r="F145" s="104"/>
    </row>
    <row r="146" spans="3:6" ht="15.75" customHeight="1" x14ac:dyDescent="0.25">
      <c r="C146" s="101"/>
      <c r="D146" s="101"/>
      <c r="F146" s="104"/>
    </row>
    <row r="147" spans="3:6" ht="15.75" customHeight="1" x14ac:dyDescent="0.25">
      <c r="C147" s="101"/>
      <c r="D147" s="101"/>
      <c r="F147" s="104"/>
    </row>
    <row r="148" spans="3:6" ht="15.75" customHeight="1" x14ac:dyDescent="0.25">
      <c r="C148" s="101"/>
      <c r="D148" s="101"/>
      <c r="F148" s="104"/>
    </row>
    <row r="149" spans="3:6" ht="15.75" customHeight="1" x14ac:dyDescent="0.25">
      <c r="C149" s="101"/>
      <c r="D149" s="101"/>
      <c r="F149" s="104"/>
    </row>
    <row r="150" spans="3:6" ht="15.75" customHeight="1" x14ac:dyDescent="0.25">
      <c r="C150" s="101"/>
      <c r="D150" s="101"/>
      <c r="F150" s="104"/>
    </row>
    <row r="151" spans="3:6" ht="15.75" customHeight="1" x14ac:dyDescent="0.25">
      <c r="C151" s="101"/>
      <c r="D151" s="101"/>
      <c r="F151" s="104"/>
    </row>
    <row r="152" spans="3:6" ht="15.75" customHeight="1" x14ac:dyDescent="0.25">
      <c r="C152" s="101"/>
      <c r="D152" s="101"/>
      <c r="F152" s="104"/>
    </row>
    <row r="153" spans="3:6" ht="15.75" customHeight="1" x14ac:dyDescent="0.25">
      <c r="C153" s="101"/>
      <c r="D153" s="101"/>
      <c r="F153" s="104"/>
    </row>
    <row r="154" spans="3:6" ht="15.75" customHeight="1" x14ac:dyDescent="0.25">
      <c r="C154" s="101"/>
      <c r="D154" s="101"/>
      <c r="F154" s="104"/>
    </row>
    <row r="155" spans="3:6" ht="15.75" customHeight="1" x14ac:dyDescent="0.25">
      <c r="C155" s="101"/>
      <c r="D155" s="101"/>
      <c r="F155" s="104"/>
    </row>
    <row r="156" spans="3:6" ht="15.75" customHeight="1" x14ac:dyDescent="0.25">
      <c r="C156" s="101"/>
      <c r="D156" s="101"/>
      <c r="F156" s="104"/>
    </row>
    <row r="157" spans="3:6" ht="15.75" customHeight="1" x14ac:dyDescent="0.25">
      <c r="C157" s="101"/>
      <c r="D157" s="101"/>
      <c r="F157" s="104"/>
    </row>
    <row r="158" spans="3:6" ht="15.75" customHeight="1" x14ac:dyDescent="0.25">
      <c r="C158" s="101"/>
      <c r="D158" s="101"/>
      <c r="F158" s="104"/>
    </row>
    <row r="159" spans="3:6" ht="15.75" customHeight="1" x14ac:dyDescent="0.25">
      <c r="C159" s="101"/>
      <c r="D159" s="101"/>
      <c r="F159" s="104"/>
    </row>
    <row r="160" spans="3:6" ht="15.75" customHeight="1" x14ac:dyDescent="0.25">
      <c r="C160" s="101"/>
      <c r="D160" s="101"/>
      <c r="F160" s="104"/>
    </row>
    <row r="161" spans="3:6" ht="15.75" customHeight="1" x14ac:dyDescent="0.25">
      <c r="C161" s="101"/>
      <c r="D161" s="101"/>
      <c r="F161" s="104"/>
    </row>
    <row r="162" spans="3:6" ht="15.75" customHeight="1" x14ac:dyDescent="0.25">
      <c r="C162" s="101"/>
      <c r="D162" s="101"/>
      <c r="F162" s="104"/>
    </row>
    <row r="163" spans="3:6" ht="15.75" customHeight="1" x14ac:dyDescent="0.25">
      <c r="C163" s="101"/>
      <c r="D163" s="101"/>
      <c r="F163" s="104"/>
    </row>
    <row r="164" spans="3:6" ht="15.75" customHeight="1" x14ac:dyDescent="0.25">
      <c r="C164" s="101"/>
      <c r="D164" s="101"/>
      <c r="F164" s="104"/>
    </row>
    <row r="165" spans="3:6" ht="15.75" customHeight="1" x14ac:dyDescent="0.25">
      <c r="C165" s="101"/>
      <c r="D165" s="101"/>
      <c r="F165" s="104"/>
    </row>
    <row r="166" spans="3:6" ht="15.75" customHeight="1" x14ac:dyDescent="0.25">
      <c r="C166" s="101"/>
      <c r="D166" s="101"/>
      <c r="F166" s="104"/>
    </row>
    <row r="167" spans="3:6" ht="15.75" customHeight="1" x14ac:dyDescent="0.25">
      <c r="C167" s="101"/>
      <c r="D167" s="101"/>
      <c r="F167" s="104"/>
    </row>
    <row r="168" spans="3:6" ht="15.75" customHeight="1" x14ac:dyDescent="0.25">
      <c r="C168" s="101"/>
      <c r="D168" s="101"/>
      <c r="F168" s="104"/>
    </row>
    <row r="169" spans="3:6" ht="15.75" customHeight="1" x14ac:dyDescent="0.25">
      <c r="C169" s="101"/>
      <c r="D169" s="101"/>
      <c r="F169" s="104"/>
    </row>
    <row r="170" spans="3:6" ht="15.75" customHeight="1" x14ac:dyDescent="0.25">
      <c r="C170" s="101"/>
      <c r="D170" s="101"/>
      <c r="F170" s="104"/>
    </row>
    <row r="171" spans="3:6" ht="15.75" customHeight="1" x14ac:dyDescent="0.25">
      <c r="C171" s="101"/>
      <c r="D171" s="101"/>
      <c r="F171" s="104"/>
    </row>
    <row r="172" spans="3:6" ht="15.75" customHeight="1" x14ac:dyDescent="0.25">
      <c r="C172" s="101"/>
      <c r="D172" s="101"/>
      <c r="F172" s="104"/>
    </row>
    <row r="173" spans="3:6" ht="15.75" customHeight="1" x14ac:dyDescent="0.25">
      <c r="C173" s="101"/>
      <c r="D173" s="101"/>
      <c r="F173" s="104"/>
    </row>
    <row r="174" spans="3:6" ht="15.75" customHeight="1" x14ac:dyDescent="0.25">
      <c r="C174" s="101"/>
      <c r="D174" s="101"/>
      <c r="F174" s="104"/>
    </row>
    <row r="175" spans="3:6" ht="15.75" customHeight="1" x14ac:dyDescent="0.25">
      <c r="C175" s="101"/>
      <c r="D175" s="101"/>
      <c r="F175" s="104"/>
    </row>
    <row r="176" spans="3:6" ht="15.75" customHeight="1" x14ac:dyDescent="0.25">
      <c r="C176" s="101"/>
      <c r="D176" s="101"/>
      <c r="F176" s="104"/>
    </row>
    <row r="177" spans="3:6" ht="15.75" customHeight="1" x14ac:dyDescent="0.25">
      <c r="C177" s="101"/>
      <c r="D177" s="101"/>
      <c r="F177" s="104"/>
    </row>
    <row r="178" spans="3:6" ht="15.75" customHeight="1" x14ac:dyDescent="0.25">
      <c r="C178" s="101"/>
      <c r="D178" s="101"/>
      <c r="F178" s="104"/>
    </row>
    <row r="179" spans="3:6" ht="15.75" customHeight="1" x14ac:dyDescent="0.25">
      <c r="C179" s="101"/>
      <c r="D179" s="101"/>
      <c r="F179" s="104"/>
    </row>
    <row r="180" spans="3:6" ht="15.75" customHeight="1" x14ac:dyDescent="0.25">
      <c r="C180" s="101"/>
      <c r="D180" s="101"/>
      <c r="F180" s="104"/>
    </row>
    <row r="181" spans="3:6" ht="15.75" customHeight="1" x14ac:dyDescent="0.25">
      <c r="C181" s="101"/>
      <c r="D181" s="101"/>
      <c r="F181" s="104"/>
    </row>
    <row r="182" spans="3:6" ht="15.75" customHeight="1" x14ac:dyDescent="0.25">
      <c r="C182" s="101"/>
      <c r="D182" s="101"/>
      <c r="F182" s="104"/>
    </row>
    <row r="183" spans="3:6" ht="15.75" customHeight="1" x14ac:dyDescent="0.25">
      <c r="C183" s="101"/>
      <c r="D183" s="101"/>
      <c r="F183" s="104"/>
    </row>
    <row r="184" spans="3:6" ht="15.75" customHeight="1" x14ac:dyDescent="0.25">
      <c r="C184" s="101"/>
      <c r="D184" s="101"/>
      <c r="F184" s="104"/>
    </row>
    <row r="185" spans="3:6" ht="15.75" customHeight="1" x14ac:dyDescent="0.25">
      <c r="C185" s="101"/>
      <c r="D185" s="101"/>
      <c r="F185" s="104"/>
    </row>
    <row r="186" spans="3:6" ht="15.75" customHeight="1" x14ac:dyDescent="0.25">
      <c r="C186" s="101"/>
      <c r="D186" s="101"/>
      <c r="F186" s="104"/>
    </row>
    <row r="187" spans="3:6" ht="15.75" customHeight="1" x14ac:dyDescent="0.25">
      <c r="C187" s="101"/>
      <c r="D187" s="101"/>
      <c r="F187" s="104"/>
    </row>
    <row r="188" spans="3:6" ht="15.75" customHeight="1" x14ac:dyDescent="0.25">
      <c r="C188" s="101"/>
      <c r="D188" s="101"/>
      <c r="F188" s="104"/>
    </row>
    <row r="189" spans="3:6" ht="15.75" customHeight="1" x14ac:dyDescent="0.25">
      <c r="C189" s="101"/>
      <c r="D189" s="101"/>
      <c r="F189" s="104"/>
    </row>
    <row r="190" spans="3:6" ht="15.75" customHeight="1" x14ac:dyDescent="0.25">
      <c r="C190" s="101"/>
      <c r="D190" s="101"/>
      <c r="F190" s="104"/>
    </row>
    <row r="191" spans="3:6" ht="15.75" customHeight="1" x14ac:dyDescent="0.25">
      <c r="C191" s="101"/>
      <c r="D191" s="101"/>
      <c r="F191" s="104"/>
    </row>
    <row r="192" spans="3:6" ht="15.75" customHeight="1" x14ac:dyDescent="0.25">
      <c r="C192" s="101"/>
      <c r="D192" s="101"/>
      <c r="F192" s="104"/>
    </row>
    <row r="193" spans="3:6" ht="15.75" customHeight="1" x14ac:dyDescent="0.25">
      <c r="C193" s="101"/>
      <c r="D193" s="101"/>
      <c r="F193" s="104"/>
    </row>
    <row r="194" spans="3:6" ht="15.75" customHeight="1" x14ac:dyDescent="0.25">
      <c r="C194" s="101"/>
      <c r="D194" s="101"/>
      <c r="F194" s="104"/>
    </row>
    <row r="195" spans="3:6" ht="15.75" customHeight="1" x14ac:dyDescent="0.25">
      <c r="C195" s="101"/>
      <c r="D195" s="101"/>
      <c r="F195" s="104"/>
    </row>
    <row r="196" spans="3:6" ht="15.75" customHeight="1" x14ac:dyDescent="0.25">
      <c r="C196" s="101"/>
      <c r="D196" s="101"/>
      <c r="F196" s="104"/>
    </row>
    <row r="197" spans="3:6" ht="15.75" customHeight="1" x14ac:dyDescent="0.25">
      <c r="C197" s="101"/>
      <c r="D197" s="101"/>
      <c r="F197" s="104"/>
    </row>
    <row r="198" spans="3:6" ht="15.75" customHeight="1" x14ac:dyDescent="0.25">
      <c r="C198" s="101"/>
      <c r="D198" s="101"/>
      <c r="F198" s="104"/>
    </row>
    <row r="199" spans="3:6" ht="15.75" customHeight="1" x14ac:dyDescent="0.25">
      <c r="C199" s="101"/>
      <c r="D199" s="101"/>
      <c r="F199" s="104"/>
    </row>
    <row r="200" spans="3:6" ht="15.75" customHeight="1" x14ac:dyDescent="0.25">
      <c r="C200" s="101"/>
      <c r="D200" s="101"/>
      <c r="F200" s="104"/>
    </row>
    <row r="201" spans="3:6" ht="15.75" customHeight="1" x14ac:dyDescent="0.25">
      <c r="C201" s="101"/>
      <c r="D201" s="101"/>
      <c r="F201" s="104"/>
    </row>
    <row r="202" spans="3:6" ht="15.75" customHeight="1" x14ac:dyDescent="0.25">
      <c r="C202" s="101"/>
      <c r="D202" s="101"/>
      <c r="F202" s="104"/>
    </row>
    <row r="203" spans="3:6" ht="15.75" customHeight="1" x14ac:dyDescent="0.25">
      <c r="C203" s="101"/>
      <c r="D203" s="101"/>
      <c r="F203" s="104"/>
    </row>
    <row r="204" spans="3:6" ht="15.75" customHeight="1" x14ac:dyDescent="0.25">
      <c r="C204" s="101"/>
      <c r="D204" s="101"/>
      <c r="F204" s="104"/>
    </row>
    <row r="205" spans="3:6" ht="15.75" customHeight="1" x14ac:dyDescent="0.25">
      <c r="C205" s="101"/>
      <c r="D205" s="101"/>
      <c r="F205" s="104"/>
    </row>
    <row r="206" spans="3:6" ht="15.75" customHeight="1" x14ac:dyDescent="0.25">
      <c r="C206" s="101"/>
      <c r="D206" s="101"/>
      <c r="F206" s="104"/>
    </row>
    <row r="207" spans="3:6" ht="15.75" customHeight="1" x14ac:dyDescent="0.25">
      <c r="C207" s="101"/>
      <c r="D207" s="101"/>
      <c r="F207" s="104"/>
    </row>
    <row r="208" spans="3:6" ht="15.75" customHeight="1" x14ac:dyDescent="0.25">
      <c r="C208" s="101"/>
      <c r="D208" s="101"/>
      <c r="F208" s="104"/>
    </row>
    <row r="209" spans="3:6" ht="15.75" customHeight="1" x14ac:dyDescent="0.25">
      <c r="C209" s="101"/>
      <c r="D209" s="101"/>
      <c r="F209" s="104"/>
    </row>
    <row r="210" spans="3:6" ht="15.75" customHeight="1" x14ac:dyDescent="0.25">
      <c r="C210" s="101"/>
      <c r="D210" s="101"/>
      <c r="F210" s="104"/>
    </row>
    <row r="211" spans="3:6" ht="15.75" customHeight="1" x14ac:dyDescent="0.25">
      <c r="C211" s="101"/>
      <c r="D211" s="101"/>
      <c r="F211" s="104"/>
    </row>
    <row r="212" spans="3:6" ht="15.75" customHeight="1" x14ac:dyDescent="0.25">
      <c r="C212" s="101"/>
      <c r="D212" s="101"/>
      <c r="F212" s="104"/>
    </row>
    <row r="213" spans="3:6" ht="15.75" customHeight="1" x14ac:dyDescent="0.25">
      <c r="C213" s="101"/>
      <c r="D213" s="101"/>
      <c r="F213" s="104"/>
    </row>
    <row r="214" spans="3:6" ht="15.75" customHeight="1" x14ac:dyDescent="0.25">
      <c r="C214" s="101"/>
      <c r="D214" s="101"/>
      <c r="F214" s="104"/>
    </row>
    <row r="215" spans="3:6" ht="15.75" customHeight="1" x14ac:dyDescent="0.25">
      <c r="C215" s="101"/>
      <c r="D215" s="101"/>
      <c r="F215" s="104"/>
    </row>
    <row r="216" spans="3:6" ht="15.75" customHeight="1" x14ac:dyDescent="0.25">
      <c r="C216" s="101"/>
      <c r="D216" s="101"/>
      <c r="F216" s="104"/>
    </row>
    <row r="217" spans="3:6" ht="15.75" customHeight="1" x14ac:dyDescent="0.25">
      <c r="C217" s="101"/>
      <c r="D217" s="101"/>
      <c r="F217" s="104"/>
    </row>
    <row r="218" spans="3:6" ht="15.75" customHeight="1" x14ac:dyDescent="0.25">
      <c r="C218" s="101"/>
      <c r="D218" s="101"/>
      <c r="F218" s="104"/>
    </row>
    <row r="219" spans="3:6" ht="15.75" customHeight="1" x14ac:dyDescent="0.25">
      <c r="C219" s="101"/>
      <c r="D219" s="101"/>
      <c r="F219" s="104"/>
    </row>
    <row r="220" spans="3:6" ht="15.75" customHeight="1" x14ac:dyDescent="0.25">
      <c r="C220" s="105"/>
    </row>
    <row r="221" spans="3:6" ht="15.75" customHeight="1" x14ac:dyDescent="0.25">
      <c r="C221" s="105"/>
    </row>
    <row r="222" spans="3:6" ht="15.75" customHeight="1" x14ac:dyDescent="0.25">
      <c r="C222" s="105"/>
    </row>
    <row r="223" spans="3:6" ht="15.75" customHeight="1" x14ac:dyDescent="0.25">
      <c r="C223" s="105"/>
    </row>
    <row r="224" spans="3:6" ht="15.75" customHeight="1" x14ac:dyDescent="0.25">
      <c r="C224" s="105"/>
    </row>
    <row r="225" spans="3:3" ht="15.75" customHeight="1" x14ac:dyDescent="0.25">
      <c r="C225" s="105"/>
    </row>
    <row r="226" spans="3:3" ht="15.75" customHeight="1" x14ac:dyDescent="0.25">
      <c r="C226" s="105"/>
    </row>
    <row r="227" spans="3:3" ht="15.75" customHeight="1" x14ac:dyDescent="0.25">
      <c r="C227" s="105"/>
    </row>
    <row r="228" spans="3:3" ht="15.75" customHeight="1" x14ac:dyDescent="0.25">
      <c r="C228" s="105"/>
    </row>
    <row r="229" spans="3:3" ht="15.75" customHeight="1" x14ac:dyDescent="0.25">
      <c r="C229" s="105"/>
    </row>
    <row r="230" spans="3:3" ht="15.75" customHeight="1" x14ac:dyDescent="0.25">
      <c r="C230" s="105"/>
    </row>
    <row r="231" spans="3:3" ht="15.75" customHeight="1" x14ac:dyDescent="0.25">
      <c r="C231" s="105"/>
    </row>
    <row r="232" spans="3:3" ht="15.75" customHeight="1" x14ac:dyDescent="0.25">
      <c r="C232" s="105"/>
    </row>
    <row r="233" spans="3:3" ht="15.75" customHeight="1" x14ac:dyDescent="0.25">
      <c r="C233" s="105"/>
    </row>
    <row r="234" spans="3:3" ht="15.75" customHeight="1" x14ac:dyDescent="0.25">
      <c r="C234" s="105"/>
    </row>
    <row r="235" spans="3:3" ht="15.75" customHeight="1" x14ac:dyDescent="0.25">
      <c r="C235" s="105"/>
    </row>
    <row r="236" spans="3:3" ht="15.75" customHeight="1" x14ac:dyDescent="0.25">
      <c r="C236" s="105"/>
    </row>
    <row r="237" spans="3:3" ht="15.75" customHeight="1" x14ac:dyDescent="0.25">
      <c r="C237" s="105"/>
    </row>
    <row r="238" spans="3:3" ht="15.75" customHeight="1" x14ac:dyDescent="0.25">
      <c r="C238" s="105"/>
    </row>
    <row r="239" spans="3:3" ht="15.75" customHeight="1" x14ac:dyDescent="0.25">
      <c r="C239" s="105"/>
    </row>
    <row r="240" spans="3:3" ht="15.75" customHeight="1" x14ac:dyDescent="0.25">
      <c r="C240" s="105"/>
    </row>
    <row r="241" spans="3:3" ht="15.75" customHeight="1" x14ac:dyDescent="0.25">
      <c r="C241" s="105"/>
    </row>
    <row r="242" spans="3:3" ht="15.75" customHeight="1" x14ac:dyDescent="0.25">
      <c r="C242" s="105"/>
    </row>
    <row r="243" spans="3:3" ht="15.75" customHeight="1" x14ac:dyDescent="0.25">
      <c r="C243" s="105"/>
    </row>
    <row r="244" spans="3:3" ht="15.75" customHeight="1" x14ac:dyDescent="0.25">
      <c r="C244" s="105"/>
    </row>
    <row r="245" spans="3:3" ht="15.75" customHeight="1" x14ac:dyDescent="0.25">
      <c r="C245" s="105"/>
    </row>
    <row r="246" spans="3:3" ht="15.75" customHeight="1" x14ac:dyDescent="0.25">
      <c r="C246" s="105"/>
    </row>
    <row r="247" spans="3:3" ht="15.75" customHeight="1" x14ac:dyDescent="0.25">
      <c r="C247" s="105"/>
    </row>
    <row r="248" spans="3:3" ht="15.75" customHeight="1" x14ac:dyDescent="0.25">
      <c r="C248" s="105"/>
    </row>
    <row r="249" spans="3:3" ht="15.75" customHeight="1" x14ac:dyDescent="0.25">
      <c r="C249" s="105"/>
    </row>
    <row r="250" spans="3:3" ht="15.75" customHeight="1" x14ac:dyDescent="0.25">
      <c r="C250" s="105"/>
    </row>
    <row r="251" spans="3:3" ht="15.75" customHeight="1" x14ac:dyDescent="0.25">
      <c r="C251" s="105"/>
    </row>
    <row r="252" spans="3:3" ht="15.75" customHeight="1" x14ac:dyDescent="0.25">
      <c r="C252" s="105"/>
    </row>
    <row r="253" spans="3:3" ht="15.75" customHeight="1" x14ac:dyDescent="0.25">
      <c r="C253" s="105"/>
    </row>
    <row r="254" spans="3:3" ht="15.75" customHeight="1" x14ac:dyDescent="0.25">
      <c r="C254" s="105"/>
    </row>
    <row r="255" spans="3:3" ht="15.75" customHeight="1" x14ac:dyDescent="0.25">
      <c r="C255" s="105"/>
    </row>
    <row r="256" spans="3:3" ht="15.75" customHeight="1" x14ac:dyDescent="0.25">
      <c r="C256" s="105"/>
    </row>
    <row r="257" spans="3:3" ht="15.75" customHeight="1" x14ac:dyDescent="0.25">
      <c r="C257" s="105"/>
    </row>
    <row r="258" spans="3:3" ht="15.75" customHeight="1" x14ac:dyDescent="0.25">
      <c r="C258" s="105"/>
    </row>
    <row r="259" spans="3:3" ht="15.75" customHeight="1" x14ac:dyDescent="0.25">
      <c r="C259" s="105"/>
    </row>
    <row r="260" spans="3:3" ht="15.75" customHeight="1" x14ac:dyDescent="0.25">
      <c r="C260" s="105"/>
    </row>
    <row r="261" spans="3:3" ht="15.75" customHeight="1" x14ac:dyDescent="0.25">
      <c r="C261" s="105"/>
    </row>
    <row r="262" spans="3:3" ht="15.75" customHeight="1" x14ac:dyDescent="0.25">
      <c r="C262" s="105"/>
    </row>
    <row r="263" spans="3:3" ht="15.75" customHeight="1" x14ac:dyDescent="0.25">
      <c r="C263" s="105"/>
    </row>
    <row r="264" spans="3:3" ht="15.75" customHeight="1" x14ac:dyDescent="0.25">
      <c r="C264" s="105"/>
    </row>
    <row r="265" spans="3:3" ht="15.75" customHeight="1" x14ac:dyDescent="0.25">
      <c r="C265" s="105"/>
    </row>
    <row r="266" spans="3:3" ht="15.75" customHeight="1" x14ac:dyDescent="0.25">
      <c r="C266" s="105"/>
    </row>
    <row r="267" spans="3:3" ht="15.75" customHeight="1" x14ac:dyDescent="0.25">
      <c r="C267" s="105"/>
    </row>
    <row r="268" spans="3:3" ht="15.75" customHeight="1" x14ac:dyDescent="0.25">
      <c r="C268" s="105"/>
    </row>
    <row r="269" spans="3:3" ht="15.75" customHeight="1" x14ac:dyDescent="0.25">
      <c r="C269" s="105"/>
    </row>
    <row r="270" spans="3:3" ht="15.75" customHeight="1" x14ac:dyDescent="0.25">
      <c r="C270" s="105"/>
    </row>
    <row r="271" spans="3:3" ht="15.75" customHeight="1" x14ac:dyDescent="0.25">
      <c r="C271" s="105"/>
    </row>
    <row r="272" spans="3:3" ht="15.75" customHeight="1" x14ac:dyDescent="0.25">
      <c r="C272" s="105"/>
    </row>
    <row r="273" spans="3:3" ht="15.75" customHeight="1" x14ac:dyDescent="0.25">
      <c r="C273" s="105"/>
    </row>
    <row r="274" spans="3:3" ht="15.75" customHeight="1" x14ac:dyDescent="0.25">
      <c r="C274" s="105"/>
    </row>
    <row r="275" spans="3:3" ht="15.75" customHeight="1" x14ac:dyDescent="0.25">
      <c r="C275" s="105"/>
    </row>
    <row r="276" spans="3:3" ht="15.75" customHeight="1" x14ac:dyDescent="0.25">
      <c r="C276" s="105"/>
    </row>
    <row r="277" spans="3:3" ht="15.75" customHeight="1" x14ac:dyDescent="0.25">
      <c r="C277" s="105"/>
    </row>
    <row r="278" spans="3:3" ht="15.75" customHeight="1" x14ac:dyDescent="0.25">
      <c r="C278" s="105"/>
    </row>
    <row r="279" spans="3:3" ht="15.75" customHeight="1" x14ac:dyDescent="0.25">
      <c r="C279" s="105"/>
    </row>
    <row r="280" spans="3:3" ht="15.75" customHeight="1" x14ac:dyDescent="0.25">
      <c r="C280" s="105"/>
    </row>
    <row r="281" spans="3:3" ht="15.75" customHeight="1" x14ac:dyDescent="0.25">
      <c r="C281" s="105"/>
    </row>
    <row r="282" spans="3:3" ht="15.75" customHeight="1" x14ac:dyDescent="0.25">
      <c r="C282" s="105"/>
    </row>
    <row r="283" spans="3:3" ht="15.75" customHeight="1" x14ac:dyDescent="0.25">
      <c r="C283" s="105"/>
    </row>
    <row r="284" spans="3:3" ht="15.75" customHeight="1" x14ac:dyDescent="0.25">
      <c r="C284" s="105"/>
    </row>
    <row r="285" spans="3:3" ht="15.75" customHeight="1" x14ac:dyDescent="0.25">
      <c r="C285" s="105"/>
    </row>
    <row r="286" spans="3:3" ht="15.75" customHeight="1" x14ac:dyDescent="0.25">
      <c r="C286" s="105"/>
    </row>
    <row r="287" spans="3:3" ht="15.75" customHeight="1" x14ac:dyDescent="0.25">
      <c r="C287" s="105"/>
    </row>
    <row r="288" spans="3:3" ht="15.75" customHeight="1" x14ac:dyDescent="0.25">
      <c r="C288" s="105"/>
    </row>
    <row r="289" spans="3:3" ht="15.75" customHeight="1" x14ac:dyDescent="0.25">
      <c r="C289" s="105"/>
    </row>
    <row r="290" spans="3:3" ht="15.75" customHeight="1" x14ac:dyDescent="0.25">
      <c r="C290" s="105"/>
    </row>
    <row r="291" spans="3:3" ht="15.75" customHeight="1" x14ac:dyDescent="0.25">
      <c r="C291" s="105"/>
    </row>
    <row r="292" spans="3:3" ht="15.75" customHeight="1" x14ac:dyDescent="0.25">
      <c r="C292" s="105"/>
    </row>
    <row r="293" spans="3:3" ht="15.75" customHeight="1" x14ac:dyDescent="0.25">
      <c r="C293" s="105"/>
    </row>
    <row r="294" spans="3:3" ht="15.75" customHeight="1" x14ac:dyDescent="0.25">
      <c r="C294" s="105"/>
    </row>
    <row r="295" spans="3:3" ht="15.75" customHeight="1" x14ac:dyDescent="0.25">
      <c r="C295" s="105"/>
    </row>
    <row r="296" spans="3:3" ht="15.75" customHeight="1" x14ac:dyDescent="0.25">
      <c r="C296" s="105"/>
    </row>
    <row r="297" spans="3:3" ht="15.75" customHeight="1" x14ac:dyDescent="0.25">
      <c r="C297" s="105"/>
    </row>
    <row r="298" spans="3:3" ht="15.75" customHeight="1" x14ac:dyDescent="0.25">
      <c r="C298" s="105"/>
    </row>
    <row r="299" spans="3:3" ht="15.75" customHeight="1" x14ac:dyDescent="0.25">
      <c r="C299" s="105"/>
    </row>
    <row r="300" spans="3:3" ht="15.75" customHeight="1" x14ac:dyDescent="0.25">
      <c r="C300" s="105"/>
    </row>
    <row r="301" spans="3:3" ht="15.75" customHeight="1" x14ac:dyDescent="0.25">
      <c r="C301" s="105"/>
    </row>
    <row r="302" spans="3:3" ht="15.75" customHeight="1" x14ac:dyDescent="0.25">
      <c r="C302" s="105"/>
    </row>
    <row r="303" spans="3:3" ht="15.75" customHeight="1" x14ac:dyDescent="0.25">
      <c r="C303" s="105"/>
    </row>
    <row r="304" spans="3:3" ht="15.75" customHeight="1" x14ac:dyDescent="0.25">
      <c r="C304" s="105"/>
    </row>
    <row r="305" spans="3:3" ht="15.75" customHeight="1" x14ac:dyDescent="0.25">
      <c r="C305" s="105"/>
    </row>
    <row r="306" spans="3:3" ht="15.75" customHeight="1" x14ac:dyDescent="0.25">
      <c r="C306" s="105"/>
    </row>
    <row r="307" spans="3:3" ht="15.75" customHeight="1" x14ac:dyDescent="0.25">
      <c r="C307" s="105"/>
    </row>
    <row r="308" spans="3:3" ht="15.75" customHeight="1" x14ac:dyDescent="0.25">
      <c r="C308" s="105"/>
    </row>
    <row r="309" spans="3:3" ht="15.75" customHeight="1" x14ac:dyDescent="0.25">
      <c r="C309" s="105"/>
    </row>
    <row r="310" spans="3:3" ht="15.75" customHeight="1" x14ac:dyDescent="0.25">
      <c r="C310" s="105"/>
    </row>
    <row r="311" spans="3:3" ht="15.75" customHeight="1" x14ac:dyDescent="0.25">
      <c r="C311" s="105"/>
    </row>
    <row r="312" spans="3:3" ht="15.75" customHeight="1" x14ac:dyDescent="0.25">
      <c r="C312" s="105"/>
    </row>
    <row r="313" spans="3:3" ht="15.75" customHeight="1" x14ac:dyDescent="0.25">
      <c r="C313" s="105"/>
    </row>
    <row r="314" spans="3:3" ht="15.75" customHeight="1" x14ac:dyDescent="0.25">
      <c r="C314" s="105"/>
    </row>
    <row r="315" spans="3:3" ht="15.75" customHeight="1" x14ac:dyDescent="0.25">
      <c r="C315" s="105"/>
    </row>
    <row r="316" spans="3:3" ht="15.75" customHeight="1" x14ac:dyDescent="0.25">
      <c r="C316" s="105"/>
    </row>
    <row r="317" spans="3:3" ht="15.75" customHeight="1" x14ac:dyDescent="0.25">
      <c r="C317" s="105"/>
    </row>
    <row r="318" spans="3:3" ht="15.75" customHeight="1" x14ac:dyDescent="0.25">
      <c r="C318" s="105"/>
    </row>
    <row r="319" spans="3:3" ht="15.75" customHeight="1" x14ac:dyDescent="0.25">
      <c r="C319" s="105"/>
    </row>
    <row r="320" spans="3:3" ht="15.75" customHeight="1" x14ac:dyDescent="0.25">
      <c r="C320" s="105"/>
    </row>
    <row r="321" spans="3:3" ht="15.75" customHeight="1" x14ac:dyDescent="0.25">
      <c r="C321" s="105"/>
    </row>
    <row r="322" spans="3:3" ht="15.75" customHeight="1" x14ac:dyDescent="0.25">
      <c r="C322" s="105"/>
    </row>
    <row r="323" spans="3:3" ht="15.75" customHeight="1" x14ac:dyDescent="0.25">
      <c r="C323" s="105"/>
    </row>
    <row r="324" spans="3:3" ht="15.75" customHeight="1" x14ac:dyDescent="0.25">
      <c r="C324" s="105"/>
    </row>
    <row r="325" spans="3:3" ht="15.75" customHeight="1" x14ac:dyDescent="0.25">
      <c r="C325" s="105"/>
    </row>
    <row r="326" spans="3:3" ht="15.75" customHeight="1" x14ac:dyDescent="0.25">
      <c r="C326" s="105"/>
    </row>
    <row r="327" spans="3:3" ht="15.75" customHeight="1" x14ac:dyDescent="0.25">
      <c r="C327" s="105"/>
    </row>
    <row r="328" spans="3:3" ht="15.75" customHeight="1" x14ac:dyDescent="0.25">
      <c r="C328" s="105"/>
    </row>
    <row r="329" spans="3:3" ht="15.75" customHeight="1" x14ac:dyDescent="0.25">
      <c r="C329" s="105"/>
    </row>
    <row r="330" spans="3:3" ht="15.75" customHeight="1" x14ac:dyDescent="0.25">
      <c r="C330" s="105"/>
    </row>
    <row r="331" spans="3:3" ht="15.75" customHeight="1" x14ac:dyDescent="0.25">
      <c r="C331" s="105"/>
    </row>
    <row r="332" spans="3:3" ht="15.75" customHeight="1" x14ac:dyDescent="0.25">
      <c r="C332" s="105"/>
    </row>
    <row r="333" spans="3:3" ht="15.75" customHeight="1" x14ac:dyDescent="0.25">
      <c r="C333" s="105"/>
    </row>
    <row r="334" spans="3:3" ht="15.75" customHeight="1" x14ac:dyDescent="0.25">
      <c r="C334" s="105"/>
    </row>
    <row r="335" spans="3:3" ht="15.75" customHeight="1" x14ac:dyDescent="0.25">
      <c r="C335" s="105"/>
    </row>
    <row r="336" spans="3:3" ht="15.75" customHeight="1" x14ac:dyDescent="0.25">
      <c r="C336" s="105"/>
    </row>
    <row r="337" spans="3:3" ht="15.75" customHeight="1" x14ac:dyDescent="0.25">
      <c r="C337" s="105"/>
    </row>
    <row r="338" spans="3:3" ht="15.75" customHeight="1" x14ac:dyDescent="0.25">
      <c r="C338" s="105"/>
    </row>
    <row r="339" spans="3:3" ht="15.75" customHeight="1" x14ac:dyDescent="0.25">
      <c r="C339" s="105"/>
    </row>
    <row r="340" spans="3:3" ht="15.75" customHeight="1" x14ac:dyDescent="0.25">
      <c r="C340" s="105"/>
    </row>
    <row r="341" spans="3:3" ht="15.75" customHeight="1" x14ac:dyDescent="0.25">
      <c r="C341" s="105"/>
    </row>
    <row r="342" spans="3:3" ht="15.75" customHeight="1" x14ac:dyDescent="0.25">
      <c r="C342" s="105"/>
    </row>
    <row r="343" spans="3:3" ht="15.75" customHeight="1" x14ac:dyDescent="0.25">
      <c r="C343" s="105"/>
    </row>
    <row r="344" spans="3:3" ht="15.75" customHeight="1" x14ac:dyDescent="0.25">
      <c r="C344" s="105"/>
    </row>
    <row r="345" spans="3:3" ht="15.75" customHeight="1" x14ac:dyDescent="0.25">
      <c r="C345" s="105"/>
    </row>
    <row r="346" spans="3:3" ht="15.75" customHeight="1" x14ac:dyDescent="0.25">
      <c r="C346" s="105"/>
    </row>
    <row r="347" spans="3:3" ht="15.75" customHeight="1" x14ac:dyDescent="0.25">
      <c r="C347" s="105"/>
    </row>
    <row r="348" spans="3:3" ht="15.75" customHeight="1" x14ac:dyDescent="0.25">
      <c r="C348" s="105"/>
    </row>
    <row r="349" spans="3:3" ht="15.75" customHeight="1" x14ac:dyDescent="0.25">
      <c r="C349" s="105"/>
    </row>
    <row r="350" spans="3:3" ht="15.75" customHeight="1" x14ac:dyDescent="0.25">
      <c r="C350" s="105"/>
    </row>
    <row r="351" spans="3:3" ht="15.75" customHeight="1" x14ac:dyDescent="0.25">
      <c r="C351" s="105"/>
    </row>
    <row r="352" spans="3:3" ht="15.75" customHeight="1" x14ac:dyDescent="0.25">
      <c r="C352" s="105"/>
    </row>
    <row r="353" spans="3:3" ht="15.75" customHeight="1" x14ac:dyDescent="0.25">
      <c r="C353" s="105"/>
    </row>
    <row r="354" spans="3:3" ht="15.75" customHeight="1" x14ac:dyDescent="0.25">
      <c r="C354" s="105"/>
    </row>
    <row r="355" spans="3:3" ht="15.75" customHeight="1" x14ac:dyDescent="0.25">
      <c r="C355" s="105"/>
    </row>
    <row r="356" spans="3:3" ht="15.75" customHeight="1" x14ac:dyDescent="0.25">
      <c r="C356" s="105"/>
    </row>
    <row r="357" spans="3:3" ht="15.75" customHeight="1" x14ac:dyDescent="0.25">
      <c r="C357" s="105"/>
    </row>
    <row r="358" spans="3:3" ht="15.75" customHeight="1" x14ac:dyDescent="0.25">
      <c r="C358" s="105"/>
    </row>
    <row r="359" spans="3:3" ht="15.75" customHeight="1" x14ac:dyDescent="0.25">
      <c r="C359" s="105"/>
    </row>
    <row r="360" spans="3:3" ht="15.75" customHeight="1" x14ac:dyDescent="0.25">
      <c r="C360" s="105"/>
    </row>
    <row r="361" spans="3:3" ht="15.75" customHeight="1" x14ac:dyDescent="0.25">
      <c r="C361" s="105"/>
    </row>
    <row r="362" spans="3:3" ht="15.75" customHeight="1" x14ac:dyDescent="0.25">
      <c r="C362" s="105"/>
    </row>
    <row r="363" spans="3:3" ht="15.75" customHeight="1" x14ac:dyDescent="0.25">
      <c r="C363" s="105"/>
    </row>
    <row r="364" spans="3:3" ht="15.75" customHeight="1" x14ac:dyDescent="0.25">
      <c r="C364" s="105"/>
    </row>
    <row r="365" spans="3:3" ht="15.75" customHeight="1" x14ac:dyDescent="0.25">
      <c r="C365" s="105"/>
    </row>
    <row r="366" spans="3:3" ht="15.75" customHeight="1" x14ac:dyDescent="0.25">
      <c r="C366" s="105"/>
    </row>
    <row r="367" spans="3:3" ht="15.75" customHeight="1" x14ac:dyDescent="0.25">
      <c r="C367" s="105"/>
    </row>
    <row r="368" spans="3:3" ht="15.75" customHeight="1" x14ac:dyDescent="0.25">
      <c r="C368" s="105"/>
    </row>
    <row r="369" spans="3:3" ht="15.75" customHeight="1" x14ac:dyDescent="0.25">
      <c r="C369" s="105"/>
    </row>
    <row r="370" spans="3:3" ht="15.75" customHeight="1" x14ac:dyDescent="0.25">
      <c r="C370" s="105"/>
    </row>
    <row r="371" spans="3:3" ht="15.75" customHeight="1" x14ac:dyDescent="0.25">
      <c r="C371" s="105"/>
    </row>
    <row r="372" spans="3:3" ht="15.75" customHeight="1" x14ac:dyDescent="0.25">
      <c r="C372" s="105"/>
    </row>
    <row r="373" spans="3:3" ht="15.75" customHeight="1" x14ac:dyDescent="0.25">
      <c r="C373" s="105"/>
    </row>
    <row r="374" spans="3:3" ht="15.75" customHeight="1" x14ac:dyDescent="0.25">
      <c r="C374" s="105"/>
    </row>
    <row r="375" spans="3:3" ht="15.75" customHeight="1" x14ac:dyDescent="0.25">
      <c r="C375" s="105"/>
    </row>
    <row r="376" spans="3:3" ht="15.75" customHeight="1" x14ac:dyDescent="0.25">
      <c r="C376" s="105"/>
    </row>
    <row r="377" spans="3:3" ht="15.75" customHeight="1" x14ac:dyDescent="0.25">
      <c r="C377" s="105"/>
    </row>
    <row r="378" spans="3:3" ht="15.75" customHeight="1" x14ac:dyDescent="0.25">
      <c r="C378" s="105"/>
    </row>
    <row r="379" spans="3:3" ht="15.75" customHeight="1" x14ac:dyDescent="0.25">
      <c r="C379" s="105"/>
    </row>
    <row r="380" spans="3:3" ht="15.75" customHeight="1" x14ac:dyDescent="0.25">
      <c r="C380" s="105"/>
    </row>
    <row r="381" spans="3:3" ht="15.75" customHeight="1" x14ac:dyDescent="0.25">
      <c r="C381" s="105"/>
    </row>
    <row r="382" spans="3:3" ht="15.75" customHeight="1" x14ac:dyDescent="0.25">
      <c r="C382" s="105"/>
    </row>
    <row r="383" spans="3:3" ht="15.75" customHeight="1" x14ac:dyDescent="0.25">
      <c r="C383" s="105"/>
    </row>
    <row r="384" spans="3:3" ht="15.75" customHeight="1" x14ac:dyDescent="0.25">
      <c r="C384" s="105"/>
    </row>
    <row r="385" spans="3:3" ht="15.75" customHeight="1" x14ac:dyDescent="0.25">
      <c r="C385" s="105"/>
    </row>
    <row r="386" spans="3:3" ht="15.75" customHeight="1" x14ac:dyDescent="0.25">
      <c r="C386" s="105"/>
    </row>
    <row r="387" spans="3:3" ht="15.75" customHeight="1" x14ac:dyDescent="0.25">
      <c r="C387" s="105"/>
    </row>
    <row r="388" spans="3:3" ht="15.75" customHeight="1" x14ac:dyDescent="0.25">
      <c r="C388" s="105"/>
    </row>
    <row r="389" spans="3:3" ht="15.75" customHeight="1" x14ac:dyDescent="0.25">
      <c r="C389" s="105"/>
    </row>
    <row r="390" spans="3:3" ht="15.75" customHeight="1" x14ac:dyDescent="0.25">
      <c r="C390" s="105"/>
    </row>
    <row r="391" spans="3:3" ht="15.75" customHeight="1" x14ac:dyDescent="0.25">
      <c r="C391" s="105"/>
    </row>
    <row r="392" spans="3:3" ht="15.75" customHeight="1" x14ac:dyDescent="0.25">
      <c r="C392" s="105"/>
    </row>
    <row r="393" spans="3:3" ht="15.75" customHeight="1" x14ac:dyDescent="0.25">
      <c r="C393" s="105"/>
    </row>
    <row r="394" spans="3:3" ht="15.75" customHeight="1" x14ac:dyDescent="0.25">
      <c r="C394" s="105"/>
    </row>
    <row r="395" spans="3:3" ht="15.75" customHeight="1" x14ac:dyDescent="0.25">
      <c r="C395" s="105"/>
    </row>
    <row r="396" spans="3:3" ht="15.75" customHeight="1" x14ac:dyDescent="0.25">
      <c r="C396" s="105"/>
    </row>
    <row r="397" spans="3:3" ht="15.75" customHeight="1" x14ac:dyDescent="0.25">
      <c r="C397" s="105"/>
    </row>
    <row r="398" spans="3:3" ht="15.75" customHeight="1" x14ac:dyDescent="0.25">
      <c r="C398" s="105"/>
    </row>
    <row r="399" spans="3:3" ht="15.75" customHeight="1" x14ac:dyDescent="0.25">
      <c r="C399" s="105"/>
    </row>
    <row r="400" spans="3:3" ht="15.75" customHeight="1" x14ac:dyDescent="0.25">
      <c r="C400" s="105"/>
    </row>
    <row r="401" spans="3:3" ht="15.75" customHeight="1" x14ac:dyDescent="0.25">
      <c r="C401" s="105"/>
    </row>
    <row r="402" spans="3:3" ht="15.75" customHeight="1" x14ac:dyDescent="0.25">
      <c r="C402" s="105"/>
    </row>
    <row r="403" spans="3:3" ht="15.75" customHeight="1" x14ac:dyDescent="0.25">
      <c r="C403" s="105"/>
    </row>
    <row r="404" spans="3:3" ht="15.75" customHeight="1" x14ac:dyDescent="0.25">
      <c r="C404" s="105"/>
    </row>
    <row r="405" spans="3:3" ht="15.75" customHeight="1" x14ac:dyDescent="0.25">
      <c r="C405" s="105"/>
    </row>
    <row r="406" spans="3:3" ht="15.75" customHeight="1" x14ac:dyDescent="0.25">
      <c r="C406" s="105"/>
    </row>
    <row r="407" spans="3:3" ht="15.75" customHeight="1" x14ac:dyDescent="0.25">
      <c r="C407" s="105"/>
    </row>
    <row r="408" spans="3:3" ht="15.75" customHeight="1" x14ac:dyDescent="0.25">
      <c r="C408" s="105"/>
    </row>
    <row r="409" spans="3:3" ht="15.75" customHeight="1" x14ac:dyDescent="0.25">
      <c r="C409" s="105"/>
    </row>
    <row r="410" spans="3:3" ht="15.75" customHeight="1" x14ac:dyDescent="0.25">
      <c r="C410" s="105"/>
    </row>
    <row r="411" spans="3:3" ht="15.75" customHeight="1" x14ac:dyDescent="0.25">
      <c r="C411" s="105"/>
    </row>
    <row r="412" spans="3:3" ht="15.75" customHeight="1" x14ac:dyDescent="0.25">
      <c r="C412" s="105"/>
    </row>
    <row r="413" spans="3:3" ht="15.75" customHeight="1" x14ac:dyDescent="0.25">
      <c r="C413" s="105"/>
    </row>
    <row r="414" spans="3:3" ht="15.75" customHeight="1" x14ac:dyDescent="0.25">
      <c r="C414" s="105"/>
    </row>
    <row r="415" spans="3:3" ht="15.75" customHeight="1" x14ac:dyDescent="0.25">
      <c r="C415" s="105"/>
    </row>
    <row r="416" spans="3:3" ht="15.75" customHeight="1" x14ac:dyDescent="0.25">
      <c r="C416" s="105"/>
    </row>
    <row r="417" spans="3:3" ht="15.75" customHeight="1" x14ac:dyDescent="0.25">
      <c r="C417" s="105"/>
    </row>
    <row r="418" spans="3:3" ht="15.75" customHeight="1" x14ac:dyDescent="0.25">
      <c r="C418" s="105"/>
    </row>
    <row r="419" spans="3:3" ht="15.75" customHeight="1" x14ac:dyDescent="0.25">
      <c r="C419" s="105"/>
    </row>
    <row r="420" spans="3:3" ht="15.75" customHeight="1" x14ac:dyDescent="0.25">
      <c r="C420" s="105"/>
    </row>
    <row r="421" spans="3:3" ht="15.75" customHeight="1" x14ac:dyDescent="0.25">
      <c r="C421" s="105"/>
    </row>
    <row r="422" spans="3:3" ht="15.75" customHeight="1" x14ac:dyDescent="0.25">
      <c r="C422" s="105"/>
    </row>
    <row r="423" spans="3:3" ht="15.75" customHeight="1" x14ac:dyDescent="0.25">
      <c r="C423" s="105"/>
    </row>
    <row r="424" spans="3:3" ht="15.75" customHeight="1" x14ac:dyDescent="0.25">
      <c r="C424" s="105"/>
    </row>
    <row r="425" spans="3:3" ht="15.75" customHeight="1" x14ac:dyDescent="0.25">
      <c r="C425" s="105"/>
    </row>
    <row r="426" spans="3:3" ht="15.75" customHeight="1" x14ac:dyDescent="0.25">
      <c r="C426" s="105"/>
    </row>
    <row r="427" spans="3:3" ht="15.75" customHeight="1" x14ac:dyDescent="0.25">
      <c r="C427" s="105"/>
    </row>
    <row r="428" spans="3:3" ht="15.75" customHeight="1" x14ac:dyDescent="0.25">
      <c r="C428" s="105"/>
    </row>
    <row r="429" spans="3:3" ht="15.75" customHeight="1" x14ac:dyDescent="0.25">
      <c r="C429" s="105"/>
    </row>
    <row r="430" spans="3:3" ht="15.75" customHeight="1" x14ac:dyDescent="0.25">
      <c r="C430" s="105"/>
    </row>
    <row r="431" spans="3:3" ht="15.75" customHeight="1" x14ac:dyDescent="0.25">
      <c r="C431" s="105"/>
    </row>
    <row r="432" spans="3:3" ht="15.75" customHeight="1" x14ac:dyDescent="0.25">
      <c r="C432" s="105"/>
    </row>
    <row r="433" spans="3:3" ht="15.75" customHeight="1" x14ac:dyDescent="0.25">
      <c r="C433" s="105"/>
    </row>
    <row r="434" spans="3:3" ht="15.75" customHeight="1" x14ac:dyDescent="0.25">
      <c r="C434" s="105"/>
    </row>
    <row r="435" spans="3:3" ht="15.75" customHeight="1" x14ac:dyDescent="0.25">
      <c r="C435" s="105"/>
    </row>
    <row r="436" spans="3:3" ht="15.75" customHeight="1" x14ac:dyDescent="0.25">
      <c r="C436" s="105"/>
    </row>
    <row r="437" spans="3:3" ht="15.75" customHeight="1" x14ac:dyDescent="0.25">
      <c r="C437" s="105"/>
    </row>
    <row r="438" spans="3:3" ht="15.75" customHeight="1" x14ac:dyDescent="0.25">
      <c r="C438" s="105"/>
    </row>
    <row r="439" spans="3:3" ht="15.75" customHeight="1" x14ac:dyDescent="0.25">
      <c r="C439" s="105"/>
    </row>
    <row r="440" spans="3:3" ht="15.75" customHeight="1" x14ac:dyDescent="0.25">
      <c r="C440" s="105"/>
    </row>
    <row r="441" spans="3:3" ht="15.75" customHeight="1" x14ac:dyDescent="0.25">
      <c r="C441" s="105"/>
    </row>
    <row r="442" spans="3:3" ht="15.75" customHeight="1" x14ac:dyDescent="0.25">
      <c r="C442" s="105"/>
    </row>
    <row r="443" spans="3:3" ht="15.75" customHeight="1" x14ac:dyDescent="0.25">
      <c r="C443" s="105"/>
    </row>
    <row r="444" spans="3:3" ht="15.75" customHeight="1" x14ac:dyDescent="0.25">
      <c r="C444" s="105"/>
    </row>
    <row r="445" spans="3:3" ht="15.75" customHeight="1" x14ac:dyDescent="0.25">
      <c r="C445" s="105"/>
    </row>
    <row r="446" spans="3:3" ht="15.75" customHeight="1" x14ac:dyDescent="0.25"/>
    <row r="447" spans="3:3" ht="15.75" customHeight="1" x14ac:dyDescent="0.25"/>
    <row r="448" spans="3:3"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sheetData>
  <mergeCells count="2">
    <mergeCell ref="G1:K2"/>
    <mergeCell ref="AC2:AH2"/>
  </mergeCells>
  <conditionalFormatting sqref="F4:F111">
    <cfRule type="cellIs" dxfId="1" priority="1" operator="lessThan">
      <formula>0</formula>
    </cfRule>
    <cfRule type="cellIs" dxfId="0" priority="2" operator="greaterThan">
      <formula>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EF5FA8F-0CC9-4194-9382-B6D495ED39BC}">
          <x14:formula1>
            <xm:f>INDIRECT('Warband Sheet'!$E$4 &amp; "_equip")</xm:f>
          </x14:formula1>
          <xm:sqref>I4:I119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outlinePr summaryBelow="0" summaryRight="0"/>
  </sheetPr>
  <dimension ref="A1:Z1000"/>
  <sheetViews>
    <sheetView workbookViewId="0">
      <selection activeCell="K8" sqref="K8"/>
    </sheetView>
  </sheetViews>
  <sheetFormatPr defaultColWidth="12.5703125" defaultRowHeight="15" customHeight="1" x14ac:dyDescent="0.2"/>
  <cols>
    <col min="1" max="1" width="4.85546875" style="1" customWidth="1"/>
    <col min="2" max="26" width="14.42578125" style="1" customWidth="1"/>
    <col min="27" max="16384" width="12.5703125" style="1"/>
  </cols>
  <sheetData>
    <row r="1" spans="1:26" ht="30" customHeight="1" x14ac:dyDescent="0.2">
      <c r="A1" s="363" t="s">
        <v>18</v>
      </c>
      <c r="B1" s="364"/>
      <c r="C1" s="364"/>
      <c r="D1" s="364"/>
      <c r="E1" s="364"/>
      <c r="F1" s="364"/>
      <c r="G1" s="8"/>
      <c r="H1" s="8"/>
      <c r="I1" s="8"/>
      <c r="J1" s="8"/>
      <c r="K1" s="8"/>
      <c r="L1" s="8"/>
      <c r="M1" s="8"/>
      <c r="N1" s="8"/>
      <c r="O1" s="8"/>
      <c r="P1" s="8"/>
      <c r="Q1" s="8"/>
      <c r="R1" s="8"/>
      <c r="S1" s="8"/>
      <c r="T1" s="8"/>
      <c r="U1" s="8"/>
      <c r="V1" s="8"/>
      <c r="W1" s="8"/>
      <c r="X1" s="8"/>
      <c r="Y1" s="8"/>
      <c r="Z1" s="8"/>
    </row>
    <row r="2" spans="1:26" ht="30" customHeight="1" x14ac:dyDescent="0.2">
      <c r="A2" s="364"/>
      <c r="B2" s="364"/>
      <c r="C2" s="364"/>
      <c r="D2" s="364"/>
      <c r="E2" s="364"/>
      <c r="F2" s="364"/>
      <c r="G2" s="8"/>
      <c r="H2" s="8"/>
      <c r="I2" s="8"/>
      <c r="J2" s="8"/>
      <c r="K2" s="8"/>
      <c r="L2" s="8"/>
      <c r="M2" s="8"/>
      <c r="N2" s="8"/>
      <c r="O2" s="8"/>
      <c r="P2" s="8"/>
      <c r="Q2" s="8"/>
      <c r="R2" s="8"/>
      <c r="S2" s="8"/>
      <c r="T2" s="8"/>
      <c r="U2" s="8"/>
      <c r="V2" s="8"/>
      <c r="W2" s="8"/>
      <c r="X2" s="8"/>
      <c r="Y2" s="8"/>
      <c r="Z2" s="8"/>
    </row>
    <row r="3" spans="1:26" ht="30" customHeight="1" x14ac:dyDescent="0.2">
      <c r="A3" s="365" t="s">
        <v>19</v>
      </c>
      <c r="B3" s="366"/>
      <c r="C3" s="366"/>
      <c r="D3" s="366"/>
      <c r="E3" s="366"/>
      <c r="F3" s="366"/>
      <c r="G3" s="8"/>
      <c r="H3" s="8"/>
      <c r="I3" s="8"/>
      <c r="J3" s="8"/>
      <c r="K3" s="8"/>
      <c r="L3" s="8"/>
      <c r="M3" s="8"/>
      <c r="N3" s="8"/>
      <c r="O3" s="8"/>
      <c r="P3" s="8"/>
      <c r="Q3" s="8"/>
      <c r="R3" s="8"/>
      <c r="S3" s="8"/>
      <c r="T3" s="8"/>
      <c r="U3" s="8"/>
      <c r="V3" s="8"/>
      <c r="W3" s="8"/>
      <c r="X3" s="8"/>
      <c r="Y3" s="8"/>
      <c r="Z3" s="8"/>
    </row>
    <row r="4" spans="1:26" ht="30" customHeight="1" x14ac:dyDescent="0.2">
      <c r="A4" s="366"/>
      <c r="B4" s="366"/>
      <c r="C4" s="366"/>
      <c r="D4" s="366"/>
      <c r="E4" s="366"/>
      <c r="F4" s="366"/>
      <c r="G4" s="8"/>
      <c r="H4" s="8"/>
      <c r="I4" s="8"/>
      <c r="J4" s="8"/>
      <c r="K4" s="8"/>
      <c r="L4" s="8"/>
      <c r="M4" s="8"/>
      <c r="N4" s="8"/>
      <c r="O4" s="8"/>
      <c r="P4" s="8"/>
      <c r="Q4" s="8"/>
      <c r="R4" s="8"/>
      <c r="S4" s="8"/>
      <c r="T4" s="8"/>
      <c r="U4" s="8"/>
      <c r="V4" s="8"/>
      <c r="W4" s="8"/>
      <c r="X4" s="8"/>
      <c r="Y4" s="8"/>
      <c r="Z4" s="8"/>
    </row>
    <row r="5" spans="1:26" ht="30" customHeight="1" x14ac:dyDescent="0.2">
      <c r="A5" s="8"/>
      <c r="B5" s="9" t="s">
        <v>403</v>
      </c>
      <c r="C5" s="8"/>
      <c r="D5" s="8"/>
      <c r="E5" s="8"/>
      <c r="F5" s="8"/>
      <c r="G5" s="8"/>
      <c r="H5" s="8"/>
      <c r="I5" s="8"/>
      <c r="J5" s="8"/>
      <c r="K5" s="8"/>
      <c r="L5" s="8"/>
      <c r="M5" s="8"/>
      <c r="N5" s="8"/>
      <c r="O5" s="8"/>
      <c r="P5" s="8"/>
      <c r="Q5" s="8"/>
      <c r="R5" s="8"/>
      <c r="S5" s="8"/>
      <c r="T5" s="8"/>
      <c r="U5" s="8"/>
      <c r="V5" s="8"/>
      <c r="W5" s="8"/>
      <c r="X5" s="8"/>
      <c r="Y5" s="8"/>
      <c r="Z5" s="8"/>
    </row>
    <row r="6" spans="1:26" ht="30" customHeight="1" x14ac:dyDescent="0.2">
      <c r="A6" s="8"/>
      <c r="B6" s="9" t="s">
        <v>404</v>
      </c>
      <c r="C6" s="8"/>
      <c r="D6" s="8"/>
      <c r="E6" s="8"/>
      <c r="F6" s="8"/>
      <c r="G6" s="8"/>
      <c r="H6" s="8"/>
      <c r="I6" s="8"/>
      <c r="J6" s="8"/>
      <c r="K6" s="8"/>
      <c r="L6" s="8"/>
      <c r="M6" s="8"/>
      <c r="N6" s="8"/>
      <c r="O6" s="8"/>
      <c r="P6" s="8"/>
      <c r="Q6" s="8"/>
      <c r="R6" s="8"/>
      <c r="S6" s="8"/>
      <c r="T6" s="8"/>
      <c r="U6" s="8"/>
      <c r="V6" s="8"/>
      <c r="W6" s="8"/>
      <c r="X6" s="8"/>
      <c r="Y6" s="8"/>
      <c r="Z6" s="8"/>
    </row>
    <row r="7" spans="1:26" ht="30" customHeight="1" x14ac:dyDescent="0.2">
      <c r="A7" s="8"/>
      <c r="B7" s="9" t="s">
        <v>405</v>
      </c>
      <c r="C7" s="8"/>
      <c r="D7" s="8"/>
      <c r="E7" s="8"/>
      <c r="F7" s="8"/>
      <c r="G7" s="8"/>
      <c r="H7" s="8"/>
      <c r="I7" s="8"/>
      <c r="J7" s="8"/>
      <c r="K7" s="8"/>
      <c r="L7" s="8"/>
      <c r="M7" s="8"/>
      <c r="N7" s="8"/>
      <c r="O7" s="8"/>
      <c r="P7" s="8"/>
      <c r="Q7" s="8"/>
      <c r="R7" s="8"/>
      <c r="S7" s="8"/>
      <c r="T7" s="8"/>
      <c r="U7" s="8"/>
      <c r="V7" s="8"/>
      <c r="W7" s="8"/>
      <c r="X7" s="8"/>
      <c r="Y7" s="8"/>
      <c r="Z7" s="8"/>
    </row>
    <row r="8" spans="1:26" ht="30" customHeight="1" x14ac:dyDescent="0.2">
      <c r="A8" s="8"/>
      <c r="B8" s="9" t="s">
        <v>406</v>
      </c>
      <c r="C8" s="8"/>
      <c r="D8" s="8"/>
      <c r="E8" s="8"/>
      <c r="F8" s="8"/>
      <c r="G8" s="8"/>
      <c r="H8" s="8"/>
      <c r="I8" s="8"/>
      <c r="J8" s="8"/>
      <c r="K8" s="8"/>
      <c r="L8" s="8"/>
      <c r="M8" s="8"/>
      <c r="N8" s="8"/>
      <c r="O8" s="8"/>
      <c r="P8" s="8"/>
      <c r="Q8" s="8"/>
      <c r="R8" s="8"/>
      <c r="S8" s="8"/>
      <c r="T8" s="8"/>
      <c r="U8" s="8"/>
      <c r="V8" s="8"/>
      <c r="W8" s="8"/>
      <c r="X8" s="8"/>
      <c r="Y8" s="8"/>
      <c r="Z8" s="8"/>
    </row>
    <row r="9" spans="1:26" ht="30" customHeight="1" x14ac:dyDescent="0.2">
      <c r="A9" s="8"/>
      <c r="B9" s="9" t="s">
        <v>407</v>
      </c>
      <c r="C9" s="8"/>
      <c r="D9" s="8"/>
      <c r="E9" s="8"/>
      <c r="F9" s="8"/>
      <c r="G9" s="8"/>
      <c r="H9" s="8"/>
      <c r="I9" s="8"/>
      <c r="J9" s="8"/>
      <c r="K9" s="8"/>
      <c r="L9" s="8"/>
      <c r="M9" s="8"/>
      <c r="N9" s="8"/>
      <c r="O9" s="8"/>
      <c r="P9" s="8"/>
      <c r="Q9" s="8"/>
      <c r="R9" s="8"/>
      <c r="S9" s="8"/>
      <c r="T9" s="8"/>
      <c r="U9" s="8"/>
      <c r="V9" s="8"/>
      <c r="W9" s="8"/>
      <c r="X9" s="8"/>
      <c r="Y9" s="8"/>
      <c r="Z9" s="8"/>
    </row>
    <row r="10" spans="1:26" ht="30" customHeight="1" x14ac:dyDescent="0.2">
      <c r="A10" s="8"/>
      <c r="B10" s="9" t="s">
        <v>408</v>
      </c>
      <c r="C10" s="8"/>
      <c r="D10" s="8"/>
      <c r="E10" s="8"/>
      <c r="F10" s="8"/>
      <c r="G10" s="8"/>
      <c r="H10" s="8"/>
      <c r="I10" s="8"/>
      <c r="J10" s="8"/>
      <c r="K10" s="8"/>
      <c r="L10" s="8"/>
      <c r="M10" s="8"/>
      <c r="N10" s="8"/>
      <c r="O10" s="8"/>
      <c r="P10" s="8"/>
      <c r="Q10" s="8"/>
      <c r="R10" s="8"/>
      <c r="S10" s="8"/>
      <c r="T10" s="8"/>
      <c r="U10" s="8"/>
      <c r="V10" s="8"/>
      <c r="W10" s="8"/>
      <c r="X10" s="8"/>
      <c r="Y10" s="8"/>
      <c r="Z10" s="8"/>
    </row>
    <row r="11" spans="1:26" ht="30" customHeight="1" x14ac:dyDescent="0.2">
      <c r="A11" s="8"/>
      <c r="B11" s="9" t="s">
        <v>409</v>
      </c>
      <c r="C11" s="8"/>
      <c r="D11" s="8"/>
      <c r="E11" s="8"/>
      <c r="F11" s="8"/>
      <c r="G11" s="8"/>
      <c r="H11" s="8"/>
      <c r="I11" s="8"/>
      <c r="J11" s="8"/>
      <c r="K11" s="8"/>
      <c r="L11" s="8"/>
      <c r="M11" s="8"/>
      <c r="N11" s="8"/>
      <c r="O11" s="8"/>
      <c r="P11" s="8"/>
      <c r="Q11" s="8"/>
      <c r="R11" s="8"/>
      <c r="S11" s="8"/>
      <c r="T11" s="8"/>
      <c r="U11" s="8"/>
      <c r="V11" s="8"/>
      <c r="W11" s="8"/>
      <c r="X11" s="8"/>
      <c r="Y11" s="8"/>
      <c r="Z11" s="8"/>
    </row>
    <row r="12" spans="1:26" ht="30" customHeight="1" x14ac:dyDescent="0.2">
      <c r="A12" s="8"/>
      <c r="B12" s="9" t="s">
        <v>410</v>
      </c>
      <c r="C12" s="8"/>
      <c r="D12" s="8"/>
      <c r="E12" s="8"/>
      <c r="F12" s="8"/>
      <c r="G12" s="8"/>
      <c r="H12" s="8"/>
      <c r="I12" s="8"/>
      <c r="J12" s="8"/>
      <c r="K12" s="8"/>
      <c r="L12" s="8"/>
      <c r="M12" s="8"/>
      <c r="N12" s="8"/>
      <c r="O12" s="8"/>
      <c r="P12" s="8"/>
      <c r="Q12" s="8"/>
      <c r="R12" s="8"/>
      <c r="S12" s="8"/>
      <c r="T12" s="8"/>
      <c r="U12" s="8"/>
      <c r="V12" s="8"/>
      <c r="W12" s="8"/>
      <c r="X12" s="8"/>
      <c r="Y12" s="8"/>
      <c r="Z12" s="8"/>
    </row>
    <row r="13" spans="1:26" ht="30" customHeight="1" x14ac:dyDescent="0.2">
      <c r="A13" s="8"/>
      <c r="B13" s="9" t="s">
        <v>411</v>
      </c>
      <c r="C13" s="8"/>
      <c r="D13" s="8"/>
      <c r="E13" s="8"/>
      <c r="F13" s="8"/>
      <c r="G13" s="8"/>
      <c r="H13" s="8"/>
      <c r="I13" s="8"/>
      <c r="J13" s="8"/>
      <c r="K13" s="8"/>
      <c r="L13" s="8"/>
      <c r="M13" s="8"/>
      <c r="N13" s="8"/>
      <c r="O13" s="8"/>
      <c r="P13" s="8"/>
      <c r="Q13" s="8"/>
      <c r="R13" s="8"/>
      <c r="S13" s="8"/>
      <c r="T13" s="8"/>
      <c r="U13" s="8"/>
      <c r="V13" s="8"/>
      <c r="W13" s="8"/>
      <c r="X13" s="8"/>
      <c r="Y13" s="8"/>
      <c r="Z13" s="8"/>
    </row>
    <row r="14" spans="1:26" ht="30" customHeight="1" x14ac:dyDescent="0.2">
      <c r="A14" s="8"/>
      <c r="B14" s="9" t="s">
        <v>412</v>
      </c>
      <c r="C14" s="8"/>
      <c r="D14" s="8"/>
      <c r="E14" s="8"/>
      <c r="F14" s="8"/>
      <c r="G14" s="8"/>
      <c r="H14" s="8"/>
      <c r="I14" s="8"/>
      <c r="J14" s="8"/>
      <c r="K14" s="8"/>
      <c r="L14" s="8"/>
      <c r="M14" s="8"/>
      <c r="N14" s="8"/>
      <c r="O14" s="8"/>
      <c r="P14" s="8"/>
      <c r="Q14" s="8"/>
      <c r="R14" s="8"/>
      <c r="S14" s="8"/>
      <c r="T14" s="8"/>
      <c r="U14" s="8"/>
      <c r="V14" s="8"/>
      <c r="W14" s="8"/>
      <c r="X14" s="8"/>
      <c r="Y14" s="8"/>
      <c r="Z14" s="8"/>
    </row>
    <row r="15" spans="1:26" ht="30" customHeight="1" x14ac:dyDescent="0.2">
      <c r="A15" s="8"/>
      <c r="B15" s="9" t="s">
        <v>413</v>
      </c>
      <c r="C15" s="8"/>
      <c r="D15" s="8"/>
      <c r="E15" s="8"/>
      <c r="F15" s="8"/>
      <c r="G15" s="8"/>
      <c r="H15" s="8"/>
      <c r="I15" s="8"/>
      <c r="J15" s="8"/>
      <c r="K15" s="8"/>
      <c r="L15" s="8"/>
      <c r="M15" s="8"/>
      <c r="N15" s="8"/>
      <c r="O15" s="8"/>
      <c r="P15" s="8"/>
      <c r="Q15" s="8"/>
      <c r="R15" s="8"/>
      <c r="S15" s="8"/>
      <c r="T15" s="8"/>
      <c r="U15" s="8"/>
      <c r="V15" s="8"/>
      <c r="W15" s="8"/>
      <c r="X15" s="8"/>
      <c r="Y15" s="8"/>
      <c r="Z15" s="8"/>
    </row>
    <row r="16" spans="1:26" ht="30" customHeight="1" x14ac:dyDescent="0.2">
      <c r="A16" s="8"/>
      <c r="B16" s="9" t="s">
        <v>414</v>
      </c>
      <c r="C16" s="8"/>
      <c r="D16" s="8"/>
      <c r="E16" s="8"/>
      <c r="F16" s="8"/>
      <c r="G16" s="8"/>
      <c r="H16" s="8"/>
      <c r="I16" s="8"/>
      <c r="J16" s="8"/>
      <c r="K16" s="8"/>
      <c r="L16" s="8"/>
      <c r="M16" s="8"/>
      <c r="N16" s="8"/>
      <c r="O16" s="8"/>
      <c r="P16" s="8"/>
      <c r="Q16" s="8"/>
      <c r="R16" s="8"/>
      <c r="S16" s="8"/>
      <c r="T16" s="8"/>
      <c r="U16" s="8"/>
      <c r="V16" s="8"/>
      <c r="W16" s="8"/>
      <c r="X16" s="8"/>
      <c r="Y16" s="8"/>
      <c r="Z16" s="8"/>
    </row>
    <row r="17" spans="1:26" ht="30" customHeight="1" x14ac:dyDescent="0.2">
      <c r="A17" s="8"/>
      <c r="B17" s="9" t="s">
        <v>415</v>
      </c>
      <c r="C17" s="8"/>
      <c r="D17" s="8"/>
      <c r="E17" s="8"/>
      <c r="F17" s="8"/>
      <c r="G17" s="8"/>
      <c r="H17" s="8"/>
      <c r="I17" s="8"/>
      <c r="J17" s="8"/>
      <c r="K17" s="8"/>
      <c r="L17" s="8"/>
      <c r="M17" s="8"/>
      <c r="N17" s="8"/>
      <c r="O17" s="8"/>
      <c r="P17" s="8"/>
      <c r="Q17" s="8"/>
      <c r="R17" s="8"/>
      <c r="S17" s="8"/>
      <c r="T17" s="8"/>
      <c r="U17" s="8"/>
      <c r="V17" s="8"/>
      <c r="W17" s="8"/>
      <c r="X17" s="8"/>
      <c r="Y17" s="8"/>
      <c r="Z17" s="8"/>
    </row>
    <row r="18" spans="1:26" ht="30" customHeight="1" x14ac:dyDescent="0.2">
      <c r="A18" s="8"/>
      <c r="B18" s="9" t="s">
        <v>416</v>
      </c>
      <c r="C18" s="8"/>
      <c r="D18" s="8"/>
      <c r="E18" s="8"/>
      <c r="F18" s="8"/>
      <c r="G18" s="8"/>
      <c r="H18" s="8"/>
      <c r="I18" s="8"/>
      <c r="J18" s="8"/>
      <c r="K18" s="8"/>
      <c r="L18" s="8"/>
      <c r="M18" s="8"/>
      <c r="N18" s="8"/>
      <c r="O18" s="8"/>
      <c r="P18" s="8"/>
      <c r="Q18" s="8"/>
      <c r="R18" s="8"/>
      <c r="S18" s="8"/>
      <c r="T18" s="8"/>
      <c r="U18" s="8"/>
      <c r="V18" s="8"/>
      <c r="W18" s="8"/>
      <c r="X18" s="8"/>
      <c r="Y18" s="8"/>
      <c r="Z18" s="8"/>
    </row>
    <row r="19" spans="1:26" ht="30" customHeight="1" x14ac:dyDescent="0.2">
      <c r="A19" s="8"/>
      <c r="B19" s="9" t="s">
        <v>417</v>
      </c>
      <c r="C19" s="8"/>
      <c r="D19" s="8"/>
      <c r="E19" s="8"/>
      <c r="F19" s="8"/>
      <c r="G19" s="8"/>
      <c r="H19" s="8"/>
      <c r="I19" s="8"/>
      <c r="J19" s="8"/>
      <c r="K19" s="8"/>
      <c r="L19" s="8"/>
      <c r="M19" s="8"/>
      <c r="N19" s="8"/>
      <c r="O19" s="8"/>
      <c r="P19" s="8"/>
      <c r="Q19" s="8"/>
      <c r="R19" s="8"/>
      <c r="S19" s="8"/>
      <c r="T19" s="8"/>
      <c r="U19" s="8"/>
      <c r="V19" s="8"/>
      <c r="W19" s="8"/>
      <c r="X19" s="8"/>
      <c r="Y19" s="8"/>
      <c r="Z19" s="8"/>
    </row>
    <row r="20" spans="1:26" ht="30" customHeight="1" x14ac:dyDescent="0.2">
      <c r="A20" s="8"/>
      <c r="B20" s="9" t="s">
        <v>418</v>
      </c>
      <c r="C20" s="8"/>
      <c r="D20" s="8"/>
      <c r="E20" s="8"/>
      <c r="F20" s="8"/>
      <c r="G20" s="8"/>
      <c r="H20" s="8"/>
      <c r="I20" s="8"/>
      <c r="J20" s="8"/>
      <c r="K20" s="8"/>
      <c r="L20" s="8"/>
      <c r="M20" s="8"/>
      <c r="N20" s="8"/>
      <c r="O20" s="8"/>
      <c r="P20" s="8"/>
      <c r="Q20" s="8"/>
      <c r="R20" s="8"/>
      <c r="S20" s="8"/>
      <c r="T20" s="8"/>
      <c r="U20" s="8"/>
      <c r="V20" s="8"/>
      <c r="W20" s="8"/>
      <c r="X20" s="8"/>
      <c r="Y20" s="8"/>
      <c r="Z20" s="8"/>
    </row>
    <row r="21" spans="1:26" ht="30" customHeight="1" x14ac:dyDescent="0.2">
      <c r="A21" s="8"/>
      <c r="B21" s="9" t="s">
        <v>419</v>
      </c>
      <c r="C21" s="8"/>
      <c r="D21" s="8"/>
      <c r="E21" s="8"/>
      <c r="F21" s="8"/>
      <c r="G21" s="8"/>
      <c r="H21" s="8"/>
      <c r="I21" s="8"/>
      <c r="J21" s="8"/>
      <c r="K21" s="8"/>
      <c r="L21" s="8"/>
      <c r="M21" s="8"/>
      <c r="N21" s="8"/>
      <c r="O21" s="8"/>
      <c r="P21" s="8"/>
      <c r="Q21" s="8"/>
      <c r="R21" s="8"/>
      <c r="S21" s="8"/>
      <c r="T21" s="8"/>
      <c r="U21" s="8"/>
      <c r="V21" s="8"/>
      <c r="W21" s="8"/>
      <c r="X21" s="8"/>
      <c r="Y21" s="8"/>
      <c r="Z21" s="8"/>
    </row>
    <row r="22" spans="1:26" ht="30" customHeight="1" x14ac:dyDescent="0.2">
      <c r="A22" s="8"/>
      <c r="B22" s="9" t="s">
        <v>420</v>
      </c>
      <c r="C22" s="8"/>
      <c r="D22" s="8"/>
      <c r="E22" s="8"/>
      <c r="F22" s="8"/>
      <c r="G22" s="8"/>
      <c r="H22" s="8"/>
      <c r="I22" s="8"/>
      <c r="J22" s="8"/>
      <c r="K22" s="8"/>
      <c r="L22" s="8"/>
      <c r="M22" s="8"/>
      <c r="N22" s="8"/>
      <c r="O22" s="8"/>
      <c r="P22" s="8"/>
      <c r="Q22" s="8"/>
      <c r="R22" s="8"/>
      <c r="S22" s="8"/>
      <c r="T22" s="8"/>
      <c r="U22" s="8"/>
      <c r="V22" s="8"/>
      <c r="W22" s="8"/>
      <c r="X22" s="8"/>
      <c r="Y22" s="8"/>
      <c r="Z22" s="8"/>
    </row>
    <row r="23" spans="1:26" ht="30" customHeight="1" x14ac:dyDescent="0.2">
      <c r="A23" s="8"/>
      <c r="B23" s="9" t="s">
        <v>421</v>
      </c>
      <c r="C23" s="8"/>
      <c r="D23" s="8"/>
      <c r="E23" s="8"/>
      <c r="F23" s="8"/>
      <c r="G23" s="8"/>
      <c r="H23" s="8"/>
      <c r="I23" s="8"/>
      <c r="J23" s="8"/>
      <c r="K23" s="8"/>
      <c r="L23" s="8"/>
      <c r="M23" s="8"/>
      <c r="N23" s="8"/>
      <c r="O23" s="8"/>
      <c r="P23" s="8"/>
      <c r="Q23" s="8"/>
      <c r="R23" s="8"/>
      <c r="S23" s="8"/>
      <c r="T23" s="8"/>
      <c r="U23" s="8"/>
      <c r="V23" s="8"/>
      <c r="W23" s="8"/>
      <c r="X23" s="8"/>
      <c r="Y23" s="8"/>
      <c r="Z23" s="8"/>
    </row>
    <row r="24" spans="1:26" ht="30" customHeight="1" x14ac:dyDescent="0.2">
      <c r="A24" s="8"/>
      <c r="B24" s="9" t="s">
        <v>422</v>
      </c>
      <c r="C24" s="8"/>
      <c r="D24" s="8"/>
      <c r="E24" s="8"/>
      <c r="F24" s="8"/>
      <c r="G24" s="8"/>
      <c r="H24" s="8"/>
      <c r="I24" s="8"/>
      <c r="J24" s="8"/>
      <c r="K24" s="8"/>
      <c r="L24" s="8"/>
      <c r="M24" s="8"/>
      <c r="N24" s="8"/>
      <c r="O24" s="8"/>
      <c r="P24" s="8"/>
      <c r="Q24" s="8"/>
      <c r="R24" s="8"/>
      <c r="S24" s="8"/>
      <c r="T24" s="8"/>
      <c r="U24" s="8"/>
      <c r="V24" s="8"/>
      <c r="W24" s="8"/>
      <c r="X24" s="8"/>
      <c r="Y24" s="8"/>
      <c r="Z24" s="8"/>
    </row>
    <row r="25" spans="1:26" ht="30" customHeight="1" x14ac:dyDescent="0.2">
      <c r="A25" s="8"/>
      <c r="B25" s="9" t="s">
        <v>423</v>
      </c>
      <c r="C25" s="8"/>
      <c r="D25" s="8"/>
      <c r="E25" s="8"/>
      <c r="F25" s="8"/>
      <c r="G25" s="8"/>
      <c r="H25" s="8"/>
      <c r="I25" s="8"/>
      <c r="J25" s="8"/>
      <c r="K25" s="8"/>
      <c r="L25" s="8"/>
      <c r="M25" s="8"/>
      <c r="N25" s="8"/>
      <c r="O25" s="8"/>
      <c r="P25" s="8"/>
      <c r="Q25" s="8"/>
      <c r="R25" s="8"/>
      <c r="S25" s="8"/>
      <c r="T25" s="8"/>
      <c r="U25" s="8"/>
      <c r="V25" s="8"/>
      <c r="W25" s="8"/>
      <c r="X25" s="8"/>
      <c r="Y25" s="8"/>
      <c r="Z25" s="8"/>
    </row>
    <row r="26" spans="1:26" ht="30"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30"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30"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30"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30"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30"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30"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30"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30"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30"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30"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30"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30"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30"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30"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30"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30"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30"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30"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30"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30"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30"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30"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30"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30"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30"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30"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30"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30"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30"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30"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30"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30"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30"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30"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30"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30"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30"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30"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30"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30"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30"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30"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30"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30"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30"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30"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30"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30"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30"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30"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30"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30"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30"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30"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30"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30"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30"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30"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30"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30"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30"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30"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30"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30"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30"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30"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30"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30"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30"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30"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30"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30"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30"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30"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30"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30"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30"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30"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30"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30"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30"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30"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30"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30"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30"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30"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30"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30"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30"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30"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30"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30"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30"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30"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30"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30"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30"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30"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30"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30"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30"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30"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30"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30"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30"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30"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30"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30"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30"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30"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30"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30"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30"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30"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30"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30"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30"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30"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30"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30"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30"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30"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30"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30"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30"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30"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30"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30"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30"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30"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30"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30"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30"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30"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30"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30"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30"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30"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30"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30"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30"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30"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30"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30"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30"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30"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30"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30"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30"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30"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30"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30"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30"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30"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30"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30"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30"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30"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30"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30"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30"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30"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30"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30"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30"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30"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30"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30"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30"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30"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30"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30"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30"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30"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30"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30"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30"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30"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30"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30"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30"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30"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30"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30"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30"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30"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30"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30"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30"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30"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30"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30"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30"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30"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30"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30"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30"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30"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30"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30"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30"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30"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30"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30"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30"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30"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30"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30"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30"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30"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30"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30"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30"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30"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30"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30"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30"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30"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30"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30"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30"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30"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30"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30"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30"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30"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30"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30"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30"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30"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30"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30"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30"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30"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30"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30"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30"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30"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30"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30"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30"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30"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30"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30"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30"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30"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30"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30"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30"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30"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30"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30"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30"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30"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30"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30"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30"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30"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30"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30"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30"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30"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30"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30"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30"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30"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30"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30"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30"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30"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30"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30"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30"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30"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30"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30"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30"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30"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30"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30"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30"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30"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30"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30"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30"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30"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30"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30"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30"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30"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30"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30"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30"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30"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30"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30"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30"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30"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30"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30"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30"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30"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30"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30"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30"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30"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30"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30"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30"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30"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30"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30"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30"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30"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30"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30"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30"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30"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30"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30"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30"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30"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30"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30"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30"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30"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30"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30"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30"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30"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30"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30"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30"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30"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30"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30"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30"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30"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30"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30"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30"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30"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30"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30"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30"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30"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30"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30"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30"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30"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30"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30"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30"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30"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30"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30"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30"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30"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30"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30"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30"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30"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30"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30"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30"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30"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30"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30"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30"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30"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30"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30"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30"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30"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30"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30"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30"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30"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30"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30"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30"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30"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30"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30"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30"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30"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30"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30"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30"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30"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30"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30"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30"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30"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30"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30"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30"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30"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30"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30"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30"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30"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30"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30"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30"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30"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30"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30"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30"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30"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30"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30"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30"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30"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30"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30"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30"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30"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30"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30"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30"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30"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30"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30"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30"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30"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30"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30"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30"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30"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30"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30"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30"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30"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30"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30"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30"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30"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30"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30"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30"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30"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30"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30"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30"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30"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30"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30"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30"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30"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30"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30"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30"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30"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30"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30"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30"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30"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30"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30"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30"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30"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30"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30"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30"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30"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30"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30"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30"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30"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30"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30"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30"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30"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30"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30"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30"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30"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30"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30"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30"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30"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30"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30"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30"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30"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30"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30"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30"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30"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30"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30"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30"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30"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30"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30"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30"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30"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30"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30"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30"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30"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30"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30"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30"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30"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30"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30"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30"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30"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30"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30"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30"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30"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30"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30"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30"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30"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30"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30"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30"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30"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30"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30"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30"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30"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30"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30"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30"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30"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30"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30"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30"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30"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30"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30"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30"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30"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30"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30"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30"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30"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30"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30"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30"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30"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30"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30"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30"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30"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30"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30"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30"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30"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30"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30"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30"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30"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30"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30"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30"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30"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30"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30"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30"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30"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30"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30"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30"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30"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30"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30"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30"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30"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30"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30"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30"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30"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30"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30"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30"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30"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30"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30"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30"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30"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30"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30"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30"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30"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30"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30"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30"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30"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30"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30"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30"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30"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30"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30"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30"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30"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30"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30"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30"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30"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30"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30"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30"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30"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30"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30"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30"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30"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30"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30"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30"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30"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30"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30"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30"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30"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30"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30"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30"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30"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30"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30"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30"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30"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30"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30"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30"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30"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30"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30"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30"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30"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30"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30"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30"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30"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30"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30"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30"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30"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30"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30"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30"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30"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30"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30"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30"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30"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30"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30"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30"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30"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30"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30"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30"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30"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30"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30"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30"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30"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30"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30"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30"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30"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30"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30"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30"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30"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30"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30"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30"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30"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30"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30"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30"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30"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30"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30"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30"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30"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30"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30"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30"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30"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30"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30"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30"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30"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30"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30"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30"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30"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30"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30"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30"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30"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30"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30"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30"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30"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30"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30"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30"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30"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30"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30"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30"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30"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30"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30"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30"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30"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30"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30"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30"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30"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30"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30"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30"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30"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30"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30"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30"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30"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30"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30"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30"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30"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30"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30"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30"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30"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30"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30"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30"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30"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30"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30"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30"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30"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30"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30"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30"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30"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30"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30"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30"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30"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30"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30"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30"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30"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30"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30"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30"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30"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30"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30"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30"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30"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30"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30"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30"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30"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30"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30"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30"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30"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30"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30"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30"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30"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30"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30"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30"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30"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30"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30"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30"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30"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30"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30"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30"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30"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30"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30"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30"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30"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30"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30"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30"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30"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30"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30"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30"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30"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30"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30"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30"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30"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30"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30"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30"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30"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30"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30"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30"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30"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30"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30"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30"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30"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30"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30"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30"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30"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30"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30"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30"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30"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30"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30"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30"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30"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30"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30"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30" customHeight="1"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30" customHeight="1"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30" customHeight="1"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30" customHeight="1"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30" customHeight="1"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30" customHeight="1"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30" customHeight="1"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30" customHeight="1"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30" customHeight="1"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30" customHeight="1"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30" customHeight="1"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30" customHeight="1"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30" customHeight="1"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30" customHeight="1"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30" customHeight="1"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30" customHeight="1"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30" customHeight="1"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30" customHeight="1"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30" customHeight="1"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30" customHeight="1"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30" customHeight="1"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30" customHeight="1"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30" customHeight="1"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30" customHeight="1"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30" customHeight="1"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30" customHeight="1"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30" customHeight="1"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30" customHeight="1"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30" customHeight="1"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30" customHeight="1"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30" customHeight="1"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30" customHeight="1"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30" customHeight="1"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30" customHeight="1"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30" customHeight="1"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30" customHeight="1"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30" customHeight="1"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30" customHeight="1"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30" customHeight="1"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30" customHeight="1"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30" customHeight="1"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30" customHeight="1"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30" customHeight="1"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30" customHeight="1"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30" customHeight="1"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30" customHeight="1"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30" customHeight="1"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30" customHeight="1"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30" customHeight="1"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30" customHeight="1"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30" customHeight="1"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30" customHeight="1"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30" customHeight="1"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30" customHeight="1"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30" customHeight="1"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30" customHeight="1"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30" customHeight="1"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30" customHeight="1"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30" customHeight="1"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30" customHeight="1"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30" customHeight="1"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30" customHeight="1"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30" customHeight="1"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30" customHeight="1"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30" customHeight="1"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30" customHeight="1"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30" customHeight="1"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30" customHeight="1"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30" customHeight="1"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30" customHeight="1"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30" customHeight="1"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30" customHeight="1"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30" customHeight="1"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30" customHeight="1"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30" customHeight="1"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30" customHeight="1"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30" customHeight="1"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30" customHeight="1"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30" customHeight="1"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30" customHeight="1"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30" customHeight="1"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30" customHeight="1"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30" customHeight="1"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30" customHeight="1"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30" customHeight="1"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30" customHeight="1"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30" customHeight="1"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30" customHeight="1"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30" customHeight="1"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30" customHeight="1"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30" customHeight="1"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30" customHeight="1"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30" customHeight="1"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30" customHeight="1"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30" customHeight="1"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30" customHeight="1"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30" customHeight="1"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30" customHeight="1"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30" customHeight="1"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30" customHeight="1"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30" customHeight="1"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30" customHeight="1"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30" customHeight="1"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30" customHeight="1"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30" customHeight="1"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30" customHeight="1"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30" customHeight="1"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30" customHeight="1"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30" customHeight="1"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30" customHeight="1"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30" customHeight="1"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30" customHeight="1"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30" customHeight="1"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30" customHeight="1"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30" customHeight="1"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30" customHeight="1"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30" customHeight="1"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30" customHeight="1"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30" customHeight="1"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30" customHeight="1"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30" customHeight="1"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30" customHeight="1"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30" customHeight="1"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30" customHeight="1"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30" customHeight="1"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30" customHeight="1"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30" customHeight="1"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30" customHeight="1"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30" customHeight="1"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30" customHeight="1"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30" customHeight="1"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30" customHeight="1"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30" customHeight="1"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30" customHeight="1"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30" customHeight="1"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30" customHeight="1"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30" customHeight="1"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30" customHeight="1"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30" customHeight="1"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30" customHeight="1"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30" customHeight="1"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30" customHeight="1"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2">
    <mergeCell ref="A1:F2"/>
    <mergeCell ref="A3: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7520-7E03-4FFE-B655-1D44ADC8CF94}">
  <sheetPr codeName="Sheet12">
    <tabColor theme="3"/>
  </sheetPr>
  <dimension ref="A1:AC78"/>
  <sheetViews>
    <sheetView zoomScale="85" zoomScaleNormal="85" workbookViewId="0">
      <pane ySplit="1" topLeftCell="A3" activePane="bottomLeft" state="frozen"/>
      <selection pane="bottomLeft" activeCell="M2" sqref="M2:M10"/>
    </sheetView>
  </sheetViews>
  <sheetFormatPr defaultColWidth="9.140625" defaultRowHeight="12.75" x14ac:dyDescent="0.2"/>
  <cols>
    <col min="1" max="2" width="9.140625" style="147"/>
    <col min="3" max="3" width="39" style="139" customWidth="1"/>
    <col min="4" max="4" width="20.5703125" style="149" customWidth="1"/>
    <col min="5" max="6" width="9.140625" style="150" customWidth="1"/>
    <col min="7" max="7" width="9.140625" style="151" customWidth="1"/>
    <col min="8" max="8" width="9.140625" style="142" customWidth="1"/>
    <col min="9" max="9" width="54.5703125" style="146" customWidth="1"/>
    <col min="10" max="10" width="78.85546875" style="148" customWidth="1"/>
    <col min="11" max="11" width="34.140625" style="142" bestFit="1" customWidth="1"/>
    <col min="12" max="12" width="34.140625" style="142" customWidth="1"/>
    <col min="13" max="13" width="28.28515625" style="143" customWidth="1"/>
    <col min="14" max="16384" width="9.140625" style="143"/>
  </cols>
  <sheetData>
    <row r="1" spans="1:29" s="140" customFormat="1" ht="15" x14ac:dyDescent="0.2">
      <c r="A1" s="166" t="s">
        <v>2</v>
      </c>
      <c r="B1" s="166" t="s">
        <v>3</v>
      </c>
      <c r="C1" s="164" t="s">
        <v>829</v>
      </c>
      <c r="D1" s="164" t="s">
        <v>830</v>
      </c>
      <c r="E1" s="165" t="s">
        <v>8</v>
      </c>
      <c r="F1" s="165" t="s">
        <v>9</v>
      </c>
      <c r="G1" s="164" t="s">
        <v>126</v>
      </c>
      <c r="H1" s="164" t="s">
        <v>831</v>
      </c>
      <c r="I1" s="167" t="s">
        <v>22</v>
      </c>
      <c r="J1" s="168" t="s">
        <v>15</v>
      </c>
      <c r="K1" s="164" t="s">
        <v>6</v>
      </c>
      <c r="L1" s="164" t="s">
        <v>56</v>
      </c>
      <c r="M1" s="172" t="s">
        <v>867</v>
      </c>
      <c r="N1" s="140" t="s">
        <v>5</v>
      </c>
    </row>
    <row r="2" spans="1:29" s="140" customFormat="1" ht="89.25" x14ac:dyDescent="0.2">
      <c r="A2" s="141">
        <v>80</v>
      </c>
      <c r="B2" s="141"/>
      <c r="C2" s="174" t="s">
        <v>869</v>
      </c>
      <c r="D2" s="149" t="s">
        <v>832</v>
      </c>
      <c r="E2" s="150" t="s">
        <v>835</v>
      </c>
      <c r="F2" s="150" t="s">
        <v>835</v>
      </c>
      <c r="G2" s="151">
        <v>0</v>
      </c>
      <c r="H2" s="142" t="s">
        <v>833</v>
      </c>
      <c r="I2" s="146" t="s">
        <v>834</v>
      </c>
      <c r="J2" s="148" t="s">
        <v>836</v>
      </c>
      <c r="K2" s="142" t="s">
        <v>837</v>
      </c>
      <c r="L2" s="142"/>
      <c r="M2" s="143" t="s">
        <v>868</v>
      </c>
      <c r="N2" s="140" t="str">
        <f>IF(ISNUMBER(SEARCH("ELITE", K2)), "Elite", "Troop")</f>
        <v>Elite</v>
      </c>
      <c r="AB2" s="140" t="str" cm="1">
        <f t="array" ref="AB2:AB4">INDEX(_xlfn._xlws.FILTER('Heretic Troops'!$C$2:$C$900, 'Heretic Troops'!$N$2:$N$900="Elite"), 0)</f>
        <v>Heretic Preist (1)
---
Your Warband must include a Heretic Priest when it is created</v>
      </c>
      <c r="AC2" s="140" t="str" cm="1">
        <f t="array" ref="AC2:AC7">INDEX(_xlfn._xlws.FILTER('Heretic Troops'!$C$2:$C$900, 'Heretic Troops'!$N$2:$N$900="Troop"), 0)</f>
        <v>Heretic Trooper</v>
      </c>
    </row>
    <row r="3" spans="1:29" s="140" customFormat="1" ht="153" x14ac:dyDescent="0.2">
      <c r="A3" s="155">
        <v>90</v>
      </c>
      <c r="B3" s="155"/>
      <c r="C3" s="156" t="s">
        <v>452</v>
      </c>
      <c r="D3" s="157" t="s">
        <v>832</v>
      </c>
      <c r="E3" s="158" t="s">
        <v>838</v>
      </c>
      <c r="F3" s="158" t="s">
        <v>835</v>
      </c>
      <c r="G3" s="157">
        <v>0</v>
      </c>
      <c r="H3" s="159" t="s">
        <v>833</v>
      </c>
      <c r="I3" s="160" t="s">
        <v>839</v>
      </c>
      <c r="J3" s="161" t="s">
        <v>840</v>
      </c>
      <c r="K3" s="159" t="s">
        <v>841</v>
      </c>
      <c r="L3" s="159"/>
      <c r="M3" s="173" t="s">
        <v>868</v>
      </c>
      <c r="N3" s="140" t="str">
        <f t="shared" ref="N3:N10" si="0">IF(ISNUMBER(SEARCH("ELITE", K3)), "Elite", "Troop")</f>
        <v>Elite</v>
      </c>
      <c r="AB3" s="140" t="str">
        <v>Heretic Death Commando (0-1)</v>
      </c>
      <c r="AC3" s="140" t="str">
        <v>Legionaire Upgrade (0-Half Troopers)</v>
      </c>
    </row>
    <row r="4" spans="1:29" ht="51" x14ac:dyDescent="0.2">
      <c r="A4" s="141">
        <v>65</v>
      </c>
      <c r="B4" s="141"/>
      <c r="C4" s="140" t="s">
        <v>453</v>
      </c>
      <c r="D4" s="149" t="s">
        <v>832</v>
      </c>
      <c r="E4" s="150" t="s">
        <v>842</v>
      </c>
      <c r="F4" s="150" t="s">
        <v>835</v>
      </c>
      <c r="G4" s="151">
        <v>0</v>
      </c>
      <c r="H4" s="142" t="s">
        <v>833</v>
      </c>
      <c r="I4" s="146" t="s">
        <v>843</v>
      </c>
      <c r="J4" s="148" t="s">
        <v>865</v>
      </c>
      <c r="K4" s="142" t="s">
        <v>844</v>
      </c>
      <c r="M4" s="143" t="s">
        <v>868</v>
      </c>
      <c r="N4" s="140" t="str">
        <f t="shared" si="0"/>
        <v>Elite</v>
      </c>
      <c r="AB4" s="143" t="str">
        <v>Heretic Chorister (0-1)</v>
      </c>
      <c r="AC4" s="143" t="str">
        <v>Annointed Heavy Infantry (0-5)</v>
      </c>
    </row>
    <row r="5" spans="1:29" ht="102" x14ac:dyDescent="0.2">
      <c r="A5" s="155">
        <v>30</v>
      </c>
      <c r="B5" s="155"/>
      <c r="C5" s="156" t="s">
        <v>454</v>
      </c>
      <c r="D5" s="157" t="s">
        <v>832</v>
      </c>
      <c r="E5" s="158" t="s">
        <v>845</v>
      </c>
      <c r="F5" s="158" t="s">
        <v>845</v>
      </c>
      <c r="G5" s="162">
        <v>0</v>
      </c>
      <c r="H5" s="159" t="s">
        <v>846</v>
      </c>
      <c r="I5" s="160" t="s">
        <v>847</v>
      </c>
      <c r="J5" s="163" t="s">
        <v>65</v>
      </c>
      <c r="K5" s="159" t="s">
        <v>848</v>
      </c>
      <c r="L5" s="159"/>
      <c r="M5" s="173" t="s">
        <v>868</v>
      </c>
      <c r="N5" s="140" t="str">
        <f t="shared" si="0"/>
        <v>Troop</v>
      </c>
      <c r="AC5" s="143" t="str">
        <v>War Wolf Assault Beast (0-1)</v>
      </c>
    </row>
    <row r="6" spans="1:29" ht="102" x14ac:dyDescent="0.2">
      <c r="A6" s="141">
        <v>10</v>
      </c>
      <c r="B6" s="141"/>
      <c r="C6" s="144" t="s">
        <v>866</v>
      </c>
      <c r="D6" s="149" t="s">
        <v>832</v>
      </c>
      <c r="E6" s="153" t="s">
        <v>838</v>
      </c>
      <c r="F6" s="150" t="s">
        <v>838</v>
      </c>
      <c r="G6" s="151">
        <v>0</v>
      </c>
      <c r="H6" s="142" t="s">
        <v>846</v>
      </c>
      <c r="I6" s="146" t="s">
        <v>863</v>
      </c>
      <c r="J6" s="154" t="s">
        <v>65</v>
      </c>
      <c r="K6" s="142" t="s">
        <v>848</v>
      </c>
      <c r="M6" s="143" t="s">
        <v>868</v>
      </c>
      <c r="N6" s="140" t="str">
        <f t="shared" si="0"/>
        <v>Troop</v>
      </c>
      <c r="AC6" s="143" t="str">
        <v>Artillery Witches (0-1)</v>
      </c>
    </row>
    <row r="7" spans="1:29" ht="89.25" x14ac:dyDescent="0.2">
      <c r="A7" s="155">
        <v>95</v>
      </c>
      <c r="B7" s="155"/>
      <c r="C7" s="156" t="s">
        <v>455</v>
      </c>
      <c r="D7" s="157" t="s">
        <v>832</v>
      </c>
      <c r="E7" s="158" t="s">
        <v>838</v>
      </c>
      <c r="F7" s="158" t="s">
        <v>838</v>
      </c>
      <c r="G7" s="162">
        <v>-2</v>
      </c>
      <c r="H7" s="159" t="s">
        <v>833</v>
      </c>
      <c r="I7" s="160" t="s">
        <v>864</v>
      </c>
      <c r="J7" s="161" t="s">
        <v>849</v>
      </c>
      <c r="K7" s="159" t="s">
        <v>850</v>
      </c>
      <c r="L7" s="159"/>
      <c r="M7" s="173" t="s">
        <v>868</v>
      </c>
      <c r="N7" s="140" t="str">
        <f t="shared" si="0"/>
        <v>Troop</v>
      </c>
      <c r="AC7" s="143" t="str">
        <v>Wretched</v>
      </c>
    </row>
    <row r="8" spans="1:29" ht="293.25" x14ac:dyDescent="0.2">
      <c r="A8" s="141">
        <v>140</v>
      </c>
      <c r="B8" s="141"/>
      <c r="C8" s="140" t="s">
        <v>456</v>
      </c>
      <c r="D8" s="149" t="s">
        <v>851</v>
      </c>
      <c r="E8" s="150" t="s">
        <v>65</v>
      </c>
      <c r="F8" s="150" t="s">
        <v>835</v>
      </c>
      <c r="G8" s="151">
        <v>-3</v>
      </c>
      <c r="H8" s="142" t="s">
        <v>852</v>
      </c>
      <c r="I8" s="146" t="s">
        <v>853</v>
      </c>
      <c r="J8" s="148" t="s">
        <v>854</v>
      </c>
      <c r="K8" s="142" t="s">
        <v>855</v>
      </c>
      <c r="M8" s="143" t="s">
        <v>868</v>
      </c>
      <c r="N8" s="140" t="str">
        <f t="shared" si="0"/>
        <v>Troop</v>
      </c>
    </row>
    <row r="9" spans="1:29" ht="255" x14ac:dyDescent="0.2">
      <c r="A9" s="155">
        <v>90</v>
      </c>
      <c r="B9" s="155"/>
      <c r="C9" s="156" t="s">
        <v>457</v>
      </c>
      <c r="D9" s="157" t="s">
        <v>832</v>
      </c>
      <c r="E9" s="158" t="s">
        <v>65</v>
      </c>
      <c r="F9" s="158" t="s">
        <v>856</v>
      </c>
      <c r="G9" s="162" t="s">
        <v>857</v>
      </c>
      <c r="H9" s="159" t="s">
        <v>846</v>
      </c>
      <c r="I9" s="160" t="s">
        <v>858</v>
      </c>
      <c r="J9" s="161" t="s">
        <v>859</v>
      </c>
      <c r="K9" s="159" t="s">
        <v>860</v>
      </c>
      <c r="L9" s="159"/>
      <c r="M9" s="173" t="s">
        <v>868</v>
      </c>
      <c r="N9" s="140" t="str">
        <f t="shared" si="0"/>
        <v>Troop</v>
      </c>
    </row>
    <row r="10" spans="1:29" ht="102" x14ac:dyDescent="0.2">
      <c r="A10" s="141">
        <v>25</v>
      </c>
      <c r="B10" s="141"/>
      <c r="C10" s="140" t="s">
        <v>575</v>
      </c>
      <c r="D10" s="149" t="s">
        <v>832</v>
      </c>
      <c r="E10" s="150" t="s">
        <v>856</v>
      </c>
      <c r="F10" s="150" t="s">
        <v>856</v>
      </c>
      <c r="G10" s="151">
        <v>0</v>
      </c>
      <c r="H10" s="142" t="s">
        <v>846</v>
      </c>
      <c r="I10" s="146" t="s">
        <v>861</v>
      </c>
      <c r="J10" s="148" t="s">
        <v>862</v>
      </c>
      <c r="K10" s="149" t="s">
        <v>65</v>
      </c>
      <c r="L10" s="149"/>
      <c r="M10" s="143" t="s">
        <v>868</v>
      </c>
      <c r="N10" s="140" t="str">
        <f t="shared" si="0"/>
        <v>Troop</v>
      </c>
    </row>
    <row r="11" spans="1:29" x14ac:dyDescent="0.2">
      <c r="A11" s="141"/>
      <c r="B11" s="141">
        <v>6</v>
      </c>
      <c r="C11" s="140" t="s">
        <v>490</v>
      </c>
    </row>
    <row r="12" spans="1:29" x14ac:dyDescent="0.2">
      <c r="A12" s="141"/>
      <c r="B12" s="141">
        <v>4</v>
      </c>
      <c r="C12" s="140" t="s">
        <v>491</v>
      </c>
    </row>
    <row r="13" spans="1:29" x14ac:dyDescent="0.2">
      <c r="A13" s="141"/>
      <c r="B13" s="141">
        <v>1</v>
      </c>
      <c r="C13" s="140" t="s">
        <v>446</v>
      </c>
    </row>
    <row r="14" spans="1:29" x14ac:dyDescent="0.2">
      <c r="A14" s="141"/>
      <c r="B14" s="141">
        <v>2</v>
      </c>
      <c r="C14" s="140" t="s">
        <v>494</v>
      </c>
    </row>
    <row r="15" spans="1:29" x14ac:dyDescent="0.2">
      <c r="A15" s="141"/>
      <c r="B15" s="141">
        <v>2</v>
      </c>
      <c r="C15" s="140" t="s">
        <v>495</v>
      </c>
    </row>
    <row r="16" spans="1:29" x14ac:dyDescent="0.2">
      <c r="A16" s="141"/>
      <c r="B16" s="141">
        <v>2</v>
      </c>
      <c r="C16" s="140" t="s">
        <v>492</v>
      </c>
    </row>
    <row r="17" spans="1:6" x14ac:dyDescent="0.2">
      <c r="A17" s="141"/>
      <c r="B17" s="141"/>
    </row>
    <row r="18" spans="1:6" x14ac:dyDescent="0.2">
      <c r="A18" s="141"/>
      <c r="B18" s="141"/>
    </row>
    <row r="19" spans="1:6" x14ac:dyDescent="0.2">
      <c r="A19" s="141"/>
      <c r="B19" s="141"/>
      <c r="C19" s="145"/>
    </row>
    <row r="20" spans="1:6" x14ac:dyDescent="0.2">
      <c r="A20" s="141"/>
      <c r="B20" s="141"/>
    </row>
    <row r="21" spans="1:6" x14ac:dyDescent="0.2">
      <c r="A21" s="141"/>
      <c r="B21" s="141"/>
    </row>
    <row r="22" spans="1:6" x14ac:dyDescent="0.2">
      <c r="A22" s="141"/>
      <c r="B22" s="141"/>
    </row>
    <row r="23" spans="1:6" x14ac:dyDescent="0.2">
      <c r="A23" s="141"/>
      <c r="B23" s="141"/>
    </row>
    <row r="24" spans="1:6" x14ac:dyDescent="0.2">
      <c r="A24" s="141"/>
      <c r="B24" s="141"/>
    </row>
    <row r="25" spans="1:6" x14ac:dyDescent="0.2">
      <c r="A25" s="141"/>
      <c r="B25" s="141"/>
    </row>
    <row r="26" spans="1:6" ht="12" customHeight="1" x14ac:dyDescent="0.2">
      <c r="A26" s="141"/>
      <c r="B26" s="141"/>
      <c r="F26" s="152"/>
    </row>
    <row r="27" spans="1:6" x14ac:dyDescent="0.2">
      <c r="A27" s="141"/>
      <c r="B27" s="141"/>
    </row>
    <row r="28" spans="1:6" x14ac:dyDescent="0.2">
      <c r="A28" s="141"/>
      <c r="B28" s="141"/>
      <c r="C28" s="145"/>
    </row>
    <row r="29" spans="1:6" x14ac:dyDescent="0.2">
      <c r="A29" s="141"/>
      <c r="B29" s="141"/>
    </row>
    <row r="30" spans="1:6" x14ac:dyDescent="0.2">
      <c r="A30" s="141"/>
      <c r="B30" s="141"/>
    </row>
    <row r="31" spans="1:6" x14ac:dyDescent="0.2">
      <c r="A31" s="141"/>
      <c r="B31" s="141"/>
    </row>
    <row r="32" spans="1:6" x14ac:dyDescent="0.2">
      <c r="A32" s="141"/>
      <c r="B32" s="141"/>
    </row>
    <row r="33" spans="1:2" x14ac:dyDescent="0.2">
      <c r="A33" s="141"/>
      <c r="B33" s="141"/>
    </row>
    <row r="34" spans="1:2" x14ac:dyDescent="0.2">
      <c r="A34" s="141"/>
      <c r="B34" s="141"/>
    </row>
    <row r="35" spans="1:2" x14ac:dyDescent="0.2">
      <c r="A35" s="141"/>
      <c r="B35" s="141"/>
    </row>
    <row r="36" spans="1:2" x14ac:dyDescent="0.2">
      <c r="A36" s="141"/>
      <c r="B36" s="141"/>
    </row>
    <row r="37" spans="1:2" x14ac:dyDescent="0.2">
      <c r="A37" s="141"/>
      <c r="B37" s="141"/>
    </row>
    <row r="38" spans="1:2" x14ac:dyDescent="0.2">
      <c r="A38" s="141"/>
      <c r="B38" s="141"/>
    </row>
    <row r="39" spans="1:2" x14ac:dyDescent="0.2">
      <c r="A39" s="141"/>
      <c r="B39" s="141"/>
    </row>
    <row r="40" spans="1:2" x14ac:dyDescent="0.2">
      <c r="A40" s="141"/>
      <c r="B40" s="141"/>
    </row>
    <row r="41" spans="1:2" x14ac:dyDescent="0.2">
      <c r="A41" s="141"/>
      <c r="B41" s="141"/>
    </row>
    <row r="42" spans="1:2" x14ac:dyDescent="0.2">
      <c r="A42" s="141"/>
      <c r="B42" s="141"/>
    </row>
    <row r="43" spans="1:2" x14ac:dyDescent="0.2">
      <c r="A43" s="141"/>
      <c r="B43" s="141"/>
    </row>
    <row r="44" spans="1:2" x14ac:dyDescent="0.2">
      <c r="A44" s="141"/>
      <c r="B44" s="141"/>
    </row>
    <row r="45" spans="1:2" x14ac:dyDescent="0.2">
      <c r="A45" s="141"/>
      <c r="B45" s="141"/>
    </row>
    <row r="46" spans="1:2" x14ac:dyDescent="0.2">
      <c r="A46" s="141"/>
      <c r="B46" s="141"/>
    </row>
    <row r="47" spans="1:2" x14ac:dyDescent="0.2">
      <c r="A47" s="141"/>
      <c r="B47" s="141"/>
    </row>
    <row r="48" spans="1:2" x14ac:dyDescent="0.2">
      <c r="A48" s="141"/>
      <c r="B48" s="141"/>
    </row>
    <row r="49" spans="1:2" x14ac:dyDescent="0.2">
      <c r="A49" s="141"/>
      <c r="B49" s="141"/>
    </row>
    <row r="50" spans="1:2" x14ac:dyDescent="0.2">
      <c r="A50" s="141"/>
      <c r="B50" s="141"/>
    </row>
    <row r="51" spans="1:2" x14ac:dyDescent="0.2">
      <c r="A51" s="141"/>
      <c r="B51" s="141"/>
    </row>
    <row r="52" spans="1:2" x14ac:dyDescent="0.2">
      <c r="A52" s="141"/>
      <c r="B52" s="141"/>
    </row>
    <row r="53" spans="1:2" x14ac:dyDescent="0.2">
      <c r="A53" s="141"/>
      <c r="B53" s="141"/>
    </row>
    <row r="54" spans="1:2" x14ac:dyDescent="0.2">
      <c r="A54" s="141"/>
      <c r="B54" s="141"/>
    </row>
    <row r="55" spans="1:2" x14ac:dyDescent="0.2">
      <c r="A55" s="141"/>
      <c r="B55" s="141"/>
    </row>
    <row r="56" spans="1:2" x14ac:dyDescent="0.2">
      <c r="A56" s="141"/>
      <c r="B56" s="141"/>
    </row>
    <row r="57" spans="1:2" x14ac:dyDescent="0.2">
      <c r="A57" s="141"/>
      <c r="B57" s="141"/>
    </row>
    <row r="58" spans="1:2" x14ac:dyDescent="0.2">
      <c r="A58" s="141"/>
      <c r="B58" s="141"/>
    </row>
    <row r="59" spans="1:2" x14ac:dyDescent="0.2">
      <c r="A59" s="141"/>
      <c r="B59" s="141"/>
    </row>
    <row r="60" spans="1:2" x14ac:dyDescent="0.2">
      <c r="A60" s="141"/>
      <c r="B60" s="141"/>
    </row>
    <row r="61" spans="1:2" x14ac:dyDescent="0.2">
      <c r="A61" s="141"/>
      <c r="B61" s="141"/>
    </row>
    <row r="62" spans="1:2" x14ac:dyDescent="0.2">
      <c r="A62" s="141"/>
      <c r="B62" s="141"/>
    </row>
    <row r="63" spans="1:2" x14ac:dyDescent="0.2">
      <c r="A63" s="141"/>
      <c r="B63" s="141"/>
    </row>
    <row r="64" spans="1:2" x14ac:dyDescent="0.2">
      <c r="A64" s="141"/>
      <c r="B64" s="141"/>
    </row>
    <row r="65" spans="1:2" x14ac:dyDescent="0.2">
      <c r="A65" s="141"/>
      <c r="B65" s="141"/>
    </row>
    <row r="66" spans="1:2" x14ac:dyDescent="0.2">
      <c r="A66" s="141"/>
      <c r="B66" s="141"/>
    </row>
    <row r="67" spans="1:2" x14ac:dyDescent="0.2">
      <c r="A67" s="141"/>
      <c r="B67" s="141"/>
    </row>
    <row r="68" spans="1:2" x14ac:dyDescent="0.2">
      <c r="A68" s="141"/>
      <c r="B68" s="141"/>
    </row>
    <row r="69" spans="1:2" x14ac:dyDescent="0.2">
      <c r="A69" s="141"/>
      <c r="B69" s="141"/>
    </row>
    <row r="70" spans="1:2" x14ac:dyDescent="0.2">
      <c r="A70" s="141"/>
      <c r="B70" s="141"/>
    </row>
    <row r="71" spans="1:2" x14ac:dyDescent="0.2">
      <c r="A71" s="141"/>
      <c r="B71" s="141"/>
    </row>
    <row r="72" spans="1:2" x14ac:dyDescent="0.2">
      <c r="A72" s="141"/>
      <c r="B72" s="141"/>
    </row>
    <row r="73" spans="1:2" x14ac:dyDescent="0.2">
      <c r="A73" s="141"/>
      <c r="B73" s="141"/>
    </row>
    <row r="74" spans="1:2" x14ac:dyDescent="0.2">
      <c r="A74" s="141"/>
      <c r="B74" s="141"/>
    </row>
    <row r="75" spans="1:2" x14ac:dyDescent="0.2">
      <c r="A75" s="141"/>
      <c r="B75" s="141"/>
    </row>
    <row r="76" spans="1:2" x14ac:dyDescent="0.2">
      <c r="A76" s="141"/>
      <c r="B76" s="141"/>
    </row>
    <row r="77" spans="1:2" x14ac:dyDescent="0.2">
      <c r="A77" s="141"/>
      <c r="B77" s="141"/>
    </row>
    <row r="78" spans="1:2" x14ac:dyDescent="0.2">
      <c r="A78" s="141"/>
      <c r="B78" s="14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61D2-6BBE-4D80-B3E7-8757B74BD273}">
  <sheetPr codeName="Sheet4">
    <tabColor theme="3"/>
  </sheetPr>
  <dimension ref="A1:J61"/>
  <sheetViews>
    <sheetView topLeftCell="A15" zoomScale="85" zoomScaleNormal="85" workbookViewId="0">
      <selection activeCell="I55" sqref="I55"/>
    </sheetView>
  </sheetViews>
  <sheetFormatPr defaultColWidth="9.140625" defaultRowHeight="12.75" x14ac:dyDescent="0.2"/>
  <cols>
    <col min="1" max="2" width="9.140625" style="81"/>
    <col min="3" max="3" width="31.28515625" style="76" customWidth="1"/>
    <col min="4" max="4" width="8.7109375" style="82" customWidth="1"/>
    <col min="5" max="5" width="12.5703125" style="82" customWidth="1"/>
    <col min="6" max="6" width="62.85546875" style="84" bestFit="1" customWidth="1"/>
    <col min="7" max="7" width="26.140625" style="83" customWidth="1"/>
    <col min="8" max="8" width="29.7109375" style="82" customWidth="1"/>
    <col min="9" max="9" width="39.42578125" style="84" customWidth="1"/>
    <col min="10" max="16384" width="9.140625" style="85"/>
  </cols>
  <sheetData>
    <row r="1" spans="1:10" s="76" customFormat="1" x14ac:dyDescent="0.2">
      <c r="A1" s="367" t="s">
        <v>24</v>
      </c>
      <c r="B1" s="367"/>
      <c r="D1" s="77"/>
      <c r="E1" s="77"/>
      <c r="F1" s="79"/>
      <c r="G1" s="78"/>
      <c r="H1" s="77"/>
      <c r="I1" s="79"/>
    </row>
    <row r="2" spans="1:10" s="76" customFormat="1" x14ac:dyDescent="0.2">
      <c r="A2" s="80" t="s">
        <v>2</v>
      </c>
      <c r="B2" s="80" t="s">
        <v>3</v>
      </c>
      <c r="C2" s="76" t="s">
        <v>698</v>
      </c>
      <c r="D2" s="77" t="s">
        <v>5</v>
      </c>
      <c r="E2" s="77" t="s">
        <v>13</v>
      </c>
      <c r="F2" s="79" t="s">
        <v>14</v>
      </c>
      <c r="G2" s="77" t="s">
        <v>6</v>
      </c>
      <c r="H2" s="77" t="s">
        <v>56</v>
      </c>
      <c r="I2" s="79" t="s">
        <v>23</v>
      </c>
      <c r="J2" s="77"/>
    </row>
    <row r="3" spans="1:10" x14ac:dyDescent="0.2">
      <c r="A3" s="89">
        <v>10</v>
      </c>
      <c r="B3" s="89"/>
      <c r="C3" s="86" t="s">
        <v>496</v>
      </c>
      <c r="G3" s="83" t="s">
        <v>65</v>
      </c>
      <c r="H3" s="82" t="s">
        <v>497</v>
      </c>
    </row>
    <row r="4" spans="1:10" x14ac:dyDescent="0.2">
      <c r="A4" s="89"/>
      <c r="B4" s="89"/>
      <c r="C4" s="76" t="s">
        <v>498</v>
      </c>
      <c r="G4" s="83" t="s">
        <v>65</v>
      </c>
      <c r="H4" s="82" t="s">
        <v>605</v>
      </c>
    </row>
    <row r="5" spans="1:10" x14ac:dyDescent="0.2">
      <c r="A5" s="89"/>
      <c r="B5" s="89"/>
      <c r="C5" s="76" t="s">
        <v>499</v>
      </c>
      <c r="G5" s="83" t="s">
        <v>65</v>
      </c>
      <c r="H5" s="82" t="s">
        <v>605</v>
      </c>
    </row>
    <row r="6" spans="1:10" x14ac:dyDescent="0.2">
      <c r="A6" s="89">
        <v>110</v>
      </c>
      <c r="B6" s="89"/>
      <c r="C6" s="76" t="s">
        <v>500</v>
      </c>
      <c r="G6" s="83" t="s">
        <v>65</v>
      </c>
      <c r="H6" s="82" t="s">
        <v>605</v>
      </c>
    </row>
    <row r="7" spans="1:10" x14ac:dyDescent="0.2">
      <c r="A7" s="89">
        <v>45</v>
      </c>
      <c r="B7" s="89"/>
      <c r="C7" s="76" t="s">
        <v>603</v>
      </c>
      <c r="D7" s="82" t="s">
        <v>126</v>
      </c>
      <c r="E7" s="82" t="s">
        <v>127</v>
      </c>
      <c r="F7" s="84" t="s">
        <v>158</v>
      </c>
      <c r="G7" s="83" t="s">
        <v>65</v>
      </c>
      <c r="H7" s="82" t="s">
        <v>605</v>
      </c>
      <c r="I7" s="84" t="s">
        <v>159</v>
      </c>
    </row>
    <row r="8" spans="1:10" x14ac:dyDescent="0.2">
      <c r="A8" s="89">
        <v>25</v>
      </c>
      <c r="B8" s="89"/>
      <c r="C8" s="76" t="s">
        <v>604</v>
      </c>
      <c r="D8" s="82" t="s">
        <v>25</v>
      </c>
      <c r="E8" s="82" t="s">
        <v>127</v>
      </c>
      <c r="F8" s="84" t="s">
        <v>160</v>
      </c>
      <c r="G8" s="83" t="s">
        <v>65</v>
      </c>
      <c r="H8" s="82" t="s">
        <v>605</v>
      </c>
      <c r="I8" s="84" t="s">
        <v>161</v>
      </c>
    </row>
    <row r="9" spans="1:10" ht="12" customHeight="1" x14ac:dyDescent="0.2">
      <c r="A9" s="89">
        <v>20</v>
      </c>
      <c r="B9" s="89"/>
      <c r="C9" s="76" t="s">
        <v>606</v>
      </c>
      <c r="D9" s="82" t="s">
        <v>133</v>
      </c>
      <c r="E9" s="82" t="s">
        <v>165</v>
      </c>
      <c r="F9" s="138" t="s">
        <v>163</v>
      </c>
      <c r="G9" s="83" t="s">
        <v>166</v>
      </c>
      <c r="H9" s="82" t="s">
        <v>605</v>
      </c>
      <c r="I9" s="84" t="s">
        <v>162</v>
      </c>
    </row>
    <row r="10" spans="1:10" x14ac:dyDescent="0.2">
      <c r="A10" s="89">
        <v>20</v>
      </c>
      <c r="B10" s="89"/>
      <c r="C10" s="76" t="s">
        <v>607</v>
      </c>
      <c r="D10" s="82" t="s">
        <v>63</v>
      </c>
      <c r="E10" s="82" t="s">
        <v>9</v>
      </c>
      <c r="F10" s="84" t="s">
        <v>164</v>
      </c>
      <c r="G10" s="83" t="s">
        <v>95</v>
      </c>
      <c r="H10" s="82" t="s">
        <v>605</v>
      </c>
      <c r="I10" s="84" t="s">
        <v>167</v>
      </c>
    </row>
    <row r="11" spans="1:10" x14ac:dyDescent="0.2">
      <c r="A11" s="89">
        <v>30</v>
      </c>
      <c r="B11" s="89"/>
      <c r="C11" s="86" t="s">
        <v>699</v>
      </c>
      <c r="D11" s="82" t="s">
        <v>63</v>
      </c>
      <c r="E11" s="82" t="s">
        <v>91</v>
      </c>
      <c r="F11" s="84" t="s">
        <v>577</v>
      </c>
      <c r="G11" s="83" t="s">
        <v>576</v>
      </c>
      <c r="H11" s="82" t="s">
        <v>605</v>
      </c>
      <c r="I11" s="84" t="s">
        <v>94</v>
      </c>
    </row>
    <row r="12" spans="1:10" x14ac:dyDescent="0.2">
      <c r="A12" s="89">
        <v>10</v>
      </c>
      <c r="B12" s="89"/>
      <c r="C12" s="76" t="s">
        <v>28</v>
      </c>
      <c r="D12" s="82" t="s">
        <v>63</v>
      </c>
      <c r="E12" s="82" t="s">
        <v>68</v>
      </c>
      <c r="F12" s="84" t="s">
        <v>65</v>
      </c>
      <c r="G12" s="83" t="s">
        <v>58</v>
      </c>
    </row>
    <row r="13" spans="1:10" x14ac:dyDescent="0.2">
      <c r="A13" s="89">
        <v>15</v>
      </c>
      <c r="B13" s="89"/>
      <c r="C13" s="76" t="s">
        <v>29</v>
      </c>
      <c r="D13" s="82" t="s">
        <v>63</v>
      </c>
      <c r="E13" s="82" t="s">
        <v>68</v>
      </c>
      <c r="F13" s="84" t="s">
        <v>65</v>
      </c>
      <c r="G13" s="83" t="s">
        <v>69</v>
      </c>
    </row>
    <row r="14" spans="1:10" x14ac:dyDescent="0.2">
      <c r="A14" s="89"/>
      <c r="B14" s="89">
        <v>3</v>
      </c>
      <c r="C14" s="76" t="s">
        <v>589</v>
      </c>
      <c r="D14" s="82" t="s">
        <v>63</v>
      </c>
      <c r="E14" s="82" t="s">
        <v>67</v>
      </c>
      <c r="F14" s="84" t="s">
        <v>65</v>
      </c>
      <c r="G14" s="83" t="s">
        <v>69</v>
      </c>
    </row>
    <row r="15" spans="1:10" x14ac:dyDescent="0.2">
      <c r="A15" s="89">
        <v>6</v>
      </c>
      <c r="B15" s="89"/>
      <c r="C15" s="76" t="s">
        <v>30</v>
      </c>
      <c r="D15" s="82" t="s">
        <v>25</v>
      </c>
      <c r="E15" s="82" t="s">
        <v>64</v>
      </c>
      <c r="F15" s="84" t="s">
        <v>65</v>
      </c>
      <c r="G15" s="83" t="s">
        <v>65</v>
      </c>
      <c r="I15" s="84" t="s">
        <v>66</v>
      </c>
    </row>
    <row r="16" spans="1:10" x14ac:dyDescent="0.2">
      <c r="A16" s="89">
        <v>15</v>
      </c>
      <c r="B16" s="89"/>
      <c r="C16" s="76" t="s">
        <v>31</v>
      </c>
      <c r="D16" s="82" t="s">
        <v>25</v>
      </c>
      <c r="E16" s="82" t="s">
        <v>64</v>
      </c>
      <c r="F16" s="84" t="s">
        <v>70</v>
      </c>
      <c r="G16" s="83" t="s">
        <v>71</v>
      </c>
      <c r="H16" s="82" t="s">
        <v>59</v>
      </c>
      <c r="I16" s="84" t="s">
        <v>72</v>
      </c>
    </row>
    <row r="17" spans="1:9" x14ac:dyDescent="0.2">
      <c r="A17" s="89">
        <v>7</v>
      </c>
      <c r="B17" s="89"/>
      <c r="C17" s="76" t="s">
        <v>32</v>
      </c>
      <c r="D17" s="82" t="s">
        <v>73</v>
      </c>
      <c r="E17" s="82" t="s">
        <v>74</v>
      </c>
      <c r="F17" s="84" t="s">
        <v>65</v>
      </c>
      <c r="G17" s="83" t="s">
        <v>75</v>
      </c>
      <c r="I17" s="85" t="s">
        <v>76</v>
      </c>
    </row>
    <row r="18" spans="1:9" x14ac:dyDescent="0.2">
      <c r="A18" s="89">
        <v>10</v>
      </c>
      <c r="B18" s="89"/>
      <c r="C18" s="76" t="s">
        <v>33</v>
      </c>
      <c r="D18" s="82" t="s">
        <v>73</v>
      </c>
      <c r="E18" s="82" t="s">
        <v>74</v>
      </c>
      <c r="F18" s="84" t="s">
        <v>77</v>
      </c>
      <c r="G18" s="83" t="s">
        <v>79</v>
      </c>
      <c r="I18" s="85" t="s">
        <v>78</v>
      </c>
    </row>
    <row r="19" spans="1:9" x14ac:dyDescent="0.2">
      <c r="A19" s="89">
        <v>15</v>
      </c>
      <c r="B19" s="89"/>
      <c r="C19" s="76" t="s">
        <v>34</v>
      </c>
      <c r="D19" s="82" t="s">
        <v>73</v>
      </c>
      <c r="E19" s="82" t="s">
        <v>74</v>
      </c>
      <c r="F19" s="84" t="s">
        <v>92</v>
      </c>
      <c r="G19" s="83" t="s">
        <v>80</v>
      </c>
      <c r="I19" s="84" t="s">
        <v>81</v>
      </c>
    </row>
    <row r="20" spans="1:9" x14ac:dyDescent="0.2">
      <c r="A20" s="89"/>
      <c r="B20" s="89">
        <v>2</v>
      </c>
      <c r="C20" s="76" t="s">
        <v>35</v>
      </c>
      <c r="D20" s="82" t="s">
        <v>63</v>
      </c>
      <c r="E20" s="82" t="s">
        <v>82</v>
      </c>
      <c r="F20" s="84" t="s">
        <v>83</v>
      </c>
      <c r="G20" s="83" t="s">
        <v>85</v>
      </c>
      <c r="H20" s="82" t="s">
        <v>59</v>
      </c>
      <c r="I20" s="84" t="s">
        <v>86</v>
      </c>
    </row>
    <row r="21" spans="1:9" x14ac:dyDescent="0.2">
      <c r="A21" s="89">
        <v>10</v>
      </c>
      <c r="B21" s="89"/>
      <c r="C21" s="76" t="s">
        <v>36</v>
      </c>
      <c r="D21" s="82" t="s">
        <v>63</v>
      </c>
      <c r="E21" s="82" t="s">
        <v>87</v>
      </c>
      <c r="F21" s="84" t="s">
        <v>736</v>
      </c>
      <c r="G21" s="83" t="s">
        <v>60</v>
      </c>
      <c r="I21" s="84" t="s">
        <v>89</v>
      </c>
    </row>
    <row r="22" spans="1:9" x14ac:dyDescent="0.2">
      <c r="A22" s="89">
        <v>15</v>
      </c>
      <c r="B22" s="89"/>
      <c r="C22" s="76" t="s">
        <v>590</v>
      </c>
      <c r="D22" s="82" t="s">
        <v>63</v>
      </c>
      <c r="E22" s="82" t="s">
        <v>87</v>
      </c>
      <c r="F22" s="84" t="s">
        <v>736</v>
      </c>
      <c r="G22" s="83" t="s">
        <v>85</v>
      </c>
      <c r="I22" s="85" t="s">
        <v>90</v>
      </c>
    </row>
    <row r="23" spans="1:9" x14ac:dyDescent="0.2">
      <c r="A23" s="89">
        <v>30</v>
      </c>
      <c r="B23" s="89"/>
      <c r="C23" s="76" t="s">
        <v>697</v>
      </c>
      <c r="D23" s="82" t="s">
        <v>63</v>
      </c>
      <c r="E23" s="82" t="s">
        <v>91</v>
      </c>
      <c r="F23" s="84" t="s">
        <v>92</v>
      </c>
      <c r="G23" s="83" t="s">
        <v>93</v>
      </c>
      <c r="I23" s="84" t="s">
        <v>94</v>
      </c>
    </row>
    <row r="24" spans="1:9" x14ac:dyDescent="0.2">
      <c r="A24" s="89">
        <v>50</v>
      </c>
      <c r="B24" s="89"/>
      <c r="C24" s="76" t="s">
        <v>591</v>
      </c>
      <c r="D24" s="82" t="s">
        <v>63</v>
      </c>
      <c r="E24" s="82" t="s">
        <v>91</v>
      </c>
      <c r="F24" s="84" t="s">
        <v>84</v>
      </c>
      <c r="G24" s="83" t="s">
        <v>95</v>
      </c>
      <c r="I24" s="84" t="s">
        <v>96</v>
      </c>
    </row>
    <row r="25" spans="1:9" x14ac:dyDescent="0.2">
      <c r="A25" s="89">
        <v>30</v>
      </c>
      <c r="B25" s="89"/>
      <c r="C25" s="76" t="s">
        <v>592</v>
      </c>
      <c r="D25" s="82" t="s">
        <v>63</v>
      </c>
      <c r="E25" s="82" t="s">
        <v>74</v>
      </c>
      <c r="F25" s="84" t="s">
        <v>219</v>
      </c>
      <c r="G25" s="83" t="s">
        <v>97</v>
      </c>
      <c r="I25" s="85" t="s">
        <v>98</v>
      </c>
    </row>
    <row r="26" spans="1:9" x14ac:dyDescent="0.2">
      <c r="A26" s="89">
        <v>50</v>
      </c>
      <c r="B26" s="89"/>
      <c r="C26" s="76" t="s">
        <v>593</v>
      </c>
      <c r="D26" s="82" t="s">
        <v>63</v>
      </c>
      <c r="E26" s="82" t="s">
        <v>99</v>
      </c>
      <c r="F26" s="84" t="s">
        <v>220</v>
      </c>
      <c r="G26" s="83" t="s">
        <v>100</v>
      </c>
      <c r="I26" s="84" t="s">
        <v>101</v>
      </c>
    </row>
    <row r="27" spans="1:9" x14ac:dyDescent="0.2">
      <c r="A27" s="89"/>
      <c r="B27" s="89">
        <v>3</v>
      </c>
      <c r="C27" s="76" t="s">
        <v>594</v>
      </c>
      <c r="D27" s="82" t="s">
        <v>63</v>
      </c>
      <c r="E27" s="82" t="s">
        <v>91</v>
      </c>
      <c r="F27" s="84" t="s">
        <v>103</v>
      </c>
      <c r="G27" s="83" t="s">
        <v>102</v>
      </c>
      <c r="I27" s="84" t="s">
        <v>104</v>
      </c>
    </row>
    <row r="28" spans="1:9" x14ac:dyDescent="0.2">
      <c r="A28" s="89">
        <v>0</v>
      </c>
      <c r="B28" s="89"/>
      <c r="C28" s="76" t="s">
        <v>105</v>
      </c>
      <c r="D28" s="82" t="s">
        <v>106</v>
      </c>
      <c r="E28" s="82" t="s">
        <v>9</v>
      </c>
      <c r="F28" s="84" t="s">
        <v>107</v>
      </c>
      <c r="G28" s="83" t="s">
        <v>65</v>
      </c>
      <c r="I28" s="84" t="s">
        <v>108</v>
      </c>
    </row>
    <row r="29" spans="1:9" x14ac:dyDescent="0.2">
      <c r="A29" s="89">
        <v>1</v>
      </c>
      <c r="B29" s="89"/>
      <c r="C29" s="76" t="s">
        <v>38</v>
      </c>
      <c r="D29" s="82" t="s">
        <v>25</v>
      </c>
      <c r="E29" s="82" t="s">
        <v>9</v>
      </c>
      <c r="F29" s="84" t="s">
        <v>109</v>
      </c>
      <c r="G29" s="83" t="s">
        <v>65</v>
      </c>
      <c r="I29" s="84" t="s">
        <v>110</v>
      </c>
    </row>
    <row r="30" spans="1:9" x14ac:dyDescent="0.2">
      <c r="A30" s="89">
        <v>2</v>
      </c>
      <c r="B30" s="89"/>
      <c r="C30" s="76" t="s">
        <v>39</v>
      </c>
      <c r="D30" s="82" t="s">
        <v>63</v>
      </c>
      <c r="E30" s="82" t="s">
        <v>9</v>
      </c>
      <c r="F30" s="84" t="s">
        <v>65</v>
      </c>
      <c r="G30" s="83" t="s">
        <v>111</v>
      </c>
      <c r="I30" s="84" t="s">
        <v>120</v>
      </c>
    </row>
    <row r="31" spans="1:9" x14ac:dyDescent="0.2">
      <c r="A31" s="89">
        <v>3</v>
      </c>
      <c r="B31" s="89"/>
      <c r="C31" s="76" t="s">
        <v>40</v>
      </c>
      <c r="D31" s="82" t="s">
        <v>25</v>
      </c>
      <c r="E31" s="82" t="s">
        <v>9</v>
      </c>
      <c r="F31" s="84" t="s">
        <v>65</v>
      </c>
      <c r="G31" s="83" t="s">
        <v>65</v>
      </c>
    </row>
    <row r="32" spans="1:9" x14ac:dyDescent="0.2">
      <c r="A32" s="89">
        <v>4</v>
      </c>
      <c r="B32" s="89"/>
      <c r="C32" s="76" t="s">
        <v>41</v>
      </c>
      <c r="D32" s="82" t="s">
        <v>25</v>
      </c>
      <c r="E32" s="82" t="s">
        <v>9</v>
      </c>
      <c r="F32" s="84" t="s">
        <v>65</v>
      </c>
      <c r="G32" s="83" t="s">
        <v>113</v>
      </c>
    </row>
    <row r="33" spans="1:9" x14ac:dyDescent="0.2">
      <c r="A33" s="89">
        <v>7</v>
      </c>
      <c r="B33" s="89"/>
      <c r="C33" s="76" t="s">
        <v>42</v>
      </c>
      <c r="D33" s="82" t="s">
        <v>63</v>
      </c>
      <c r="E33" s="82" t="s">
        <v>9</v>
      </c>
      <c r="F33" s="84" t="s">
        <v>114</v>
      </c>
      <c r="G33" s="83" t="s">
        <v>111</v>
      </c>
      <c r="I33" s="84" t="s">
        <v>119</v>
      </c>
    </row>
    <row r="34" spans="1:9" x14ac:dyDescent="0.2">
      <c r="A34" s="89">
        <v>10</v>
      </c>
      <c r="B34" s="89"/>
      <c r="C34" s="76" t="s">
        <v>43</v>
      </c>
      <c r="D34" s="82" t="s">
        <v>63</v>
      </c>
      <c r="E34" s="82" t="s">
        <v>9</v>
      </c>
      <c r="F34" s="84" t="s">
        <v>115</v>
      </c>
      <c r="G34" s="83" t="s">
        <v>95</v>
      </c>
      <c r="I34" s="85" t="s">
        <v>116</v>
      </c>
    </row>
    <row r="35" spans="1:9" x14ac:dyDescent="0.2">
      <c r="A35" s="89">
        <v>12</v>
      </c>
      <c r="B35" s="89"/>
      <c r="C35" s="76" t="s">
        <v>44</v>
      </c>
      <c r="D35" s="82" t="s">
        <v>63</v>
      </c>
      <c r="E35" s="82" t="s">
        <v>9</v>
      </c>
      <c r="F35" s="84" t="s">
        <v>117</v>
      </c>
      <c r="G35" s="83" t="s">
        <v>102</v>
      </c>
      <c r="I35" s="84" t="s">
        <v>118</v>
      </c>
    </row>
    <row r="36" spans="1:9" x14ac:dyDescent="0.2">
      <c r="A36" s="89">
        <v>23</v>
      </c>
      <c r="B36" s="89"/>
      <c r="C36" s="76" t="s">
        <v>595</v>
      </c>
      <c r="D36" s="82" t="s">
        <v>25</v>
      </c>
      <c r="E36" s="82" t="s">
        <v>9</v>
      </c>
      <c r="F36" s="84" t="s">
        <v>26</v>
      </c>
      <c r="G36" s="83" t="s">
        <v>27</v>
      </c>
      <c r="H36" s="82" t="s">
        <v>59</v>
      </c>
    </row>
    <row r="37" spans="1:9" x14ac:dyDescent="0.2">
      <c r="A37" s="89"/>
      <c r="B37" s="89">
        <v>1</v>
      </c>
      <c r="C37" s="76" t="s">
        <v>596</v>
      </c>
      <c r="D37" s="82" t="s">
        <v>63</v>
      </c>
      <c r="E37" s="82" t="s">
        <v>9</v>
      </c>
      <c r="F37" s="84" t="s">
        <v>117</v>
      </c>
      <c r="G37" s="83" t="s">
        <v>97</v>
      </c>
      <c r="I37" s="84" t="s">
        <v>121</v>
      </c>
    </row>
    <row r="38" spans="1:9" x14ac:dyDescent="0.2">
      <c r="A38" s="89">
        <v>15</v>
      </c>
      <c r="B38" s="89"/>
      <c r="C38" s="76" t="s">
        <v>45</v>
      </c>
      <c r="D38" s="82" t="s">
        <v>63</v>
      </c>
      <c r="E38" s="82" t="s">
        <v>9</v>
      </c>
      <c r="F38" s="84" t="s">
        <v>65</v>
      </c>
      <c r="G38" s="83" t="s">
        <v>122</v>
      </c>
      <c r="H38" s="82" t="s">
        <v>429</v>
      </c>
      <c r="I38" s="84" t="s">
        <v>123</v>
      </c>
    </row>
    <row r="39" spans="1:9" x14ac:dyDescent="0.2">
      <c r="A39" s="89"/>
      <c r="B39" s="89">
        <v>2</v>
      </c>
      <c r="C39" s="76" t="s">
        <v>46</v>
      </c>
      <c r="D39" s="82" t="s">
        <v>25</v>
      </c>
      <c r="E39" s="82" t="s">
        <v>9</v>
      </c>
      <c r="F39" s="84" t="s">
        <v>65</v>
      </c>
      <c r="G39" s="83" t="s">
        <v>124</v>
      </c>
      <c r="H39" s="82" t="s">
        <v>59</v>
      </c>
    </row>
    <row r="40" spans="1:9" x14ac:dyDescent="0.2">
      <c r="A40" s="89">
        <v>15</v>
      </c>
      <c r="B40" s="89"/>
      <c r="C40" s="76" t="s">
        <v>47</v>
      </c>
      <c r="D40" s="82" t="s">
        <v>126</v>
      </c>
      <c r="E40" s="82" t="s">
        <v>127</v>
      </c>
      <c r="F40" s="84" t="s">
        <v>125</v>
      </c>
      <c r="G40" s="83" t="s">
        <v>65</v>
      </c>
    </row>
    <row r="41" spans="1:9" x14ac:dyDescent="0.2">
      <c r="A41" s="89">
        <v>40</v>
      </c>
      <c r="B41" s="89"/>
      <c r="C41" s="76" t="s">
        <v>48</v>
      </c>
      <c r="D41" s="82" t="s">
        <v>126</v>
      </c>
      <c r="E41" s="82" t="s">
        <v>127</v>
      </c>
      <c r="F41" s="84" t="s">
        <v>128</v>
      </c>
      <c r="G41" s="83" t="s">
        <v>65</v>
      </c>
      <c r="H41" s="82" t="s">
        <v>61</v>
      </c>
    </row>
    <row r="42" spans="1:9" x14ac:dyDescent="0.2">
      <c r="A42" s="89">
        <v>15</v>
      </c>
      <c r="B42" s="89"/>
      <c r="C42" s="76" t="s">
        <v>49</v>
      </c>
      <c r="D42" s="82" t="s">
        <v>25</v>
      </c>
      <c r="E42" s="82" t="s">
        <v>127</v>
      </c>
      <c r="F42" s="84" t="s">
        <v>125</v>
      </c>
      <c r="G42" s="83" t="s">
        <v>65</v>
      </c>
    </row>
    <row r="43" spans="1:9" x14ac:dyDescent="0.2">
      <c r="A43" s="89">
        <v>5</v>
      </c>
      <c r="B43" s="89"/>
      <c r="C43" s="76" t="s">
        <v>50</v>
      </c>
      <c r="D43" s="82" t="s">
        <v>141</v>
      </c>
      <c r="E43" s="82" t="s">
        <v>127</v>
      </c>
      <c r="F43" s="84" t="s">
        <v>129</v>
      </c>
      <c r="G43" s="83" t="s">
        <v>65</v>
      </c>
      <c r="I43" s="84" t="s">
        <v>130</v>
      </c>
    </row>
    <row r="44" spans="1:9" x14ac:dyDescent="0.2">
      <c r="A44" s="89">
        <v>5</v>
      </c>
      <c r="B44" s="89"/>
      <c r="C44" s="76" t="s">
        <v>51</v>
      </c>
      <c r="D44" s="82" t="s">
        <v>133</v>
      </c>
      <c r="E44" s="82" t="s">
        <v>127</v>
      </c>
      <c r="F44" s="84" t="s">
        <v>131</v>
      </c>
      <c r="G44" s="83" t="s">
        <v>65</v>
      </c>
      <c r="I44" s="84" t="s">
        <v>132</v>
      </c>
    </row>
    <row r="45" spans="1:9" x14ac:dyDescent="0.2">
      <c r="A45" s="89">
        <v>15</v>
      </c>
      <c r="B45" s="89"/>
      <c r="C45" s="76" t="s">
        <v>52</v>
      </c>
      <c r="D45" s="82" t="s">
        <v>133</v>
      </c>
      <c r="E45" s="82" t="s">
        <v>127</v>
      </c>
      <c r="F45" s="84" t="s">
        <v>151</v>
      </c>
      <c r="G45" s="83" t="s">
        <v>62</v>
      </c>
      <c r="I45" s="84" t="s">
        <v>134</v>
      </c>
    </row>
    <row r="46" spans="1:9" x14ac:dyDescent="0.2">
      <c r="A46" s="89">
        <v>30</v>
      </c>
      <c r="B46" s="89"/>
      <c r="C46" s="76" t="s">
        <v>53</v>
      </c>
      <c r="D46" s="82" t="s">
        <v>133</v>
      </c>
      <c r="E46" s="82" t="s">
        <v>127</v>
      </c>
      <c r="F46" s="84" t="s">
        <v>135</v>
      </c>
      <c r="G46" s="83" t="s">
        <v>65</v>
      </c>
      <c r="I46" s="84" t="s">
        <v>136</v>
      </c>
    </row>
    <row r="47" spans="1:9" x14ac:dyDescent="0.2">
      <c r="A47" s="89">
        <v>15</v>
      </c>
      <c r="B47" s="89"/>
      <c r="C47" s="76" t="s">
        <v>597</v>
      </c>
      <c r="D47" s="82" t="s">
        <v>133</v>
      </c>
      <c r="E47" s="82" t="s">
        <v>329</v>
      </c>
      <c r="F47" s="84" t="s">
        <v>330</v>
      </c>
      <c r="G47" s="83" t="s">
        <v>62</v>
      </c>
      <c r="I47" s="84" t="s">
        <v>137</v>
      </c>
    </row>
    <row r="48" spans="1:9" x14ac:dyDescent="0.2">
      <c r="A48" s="89">
        <v>5</v>
      </c>
      <c r="B48" s="89"/>
      <c r="C48" s="76" t="s">
        <v>54</v>
      </c>
      <c r="D48" s="82" t="s">
        <v>133</v>
      </c>
      <c r="E48" s="82" t="s">
        <v>329</v>
      </c>
      <c r="F48" s="84" t="s">
        <v>152</v>
      </c>
      <c r="G48" s="83" t="s">
        <v>65</v>
      </c>
      <c r="I48" s="84" t="s">
        <v>138</v>
      </c>
    </row>
    <row r="49" spans="1:9" x14ac:dyDescent="0.2">
      <c r="A49" s="89">
        <v>5</v>
      </c>
      <c r="B49" s="89"/>
      <c r="C49" s="76" t="s">
        <v>55</v>
      </c>
      <c r="D49" s="82" t="s">
        <v>133</v>
      </c>
      <c r="E49" s="82" t="s">
        <v>127</v>
      </c>
      <c r="F49" s="84" t="s">
        <v>139</v>
      </c>
      <c r="G49" s="83" t="s">
        <v>65</v>
      </c>
      <c r="I49" s="84" t="s">
        <v>140</v>
      </c>
    </row>
    <row r="50" spans="1:9" x14ac:dyDescent="0.2">
      <c r="A50" s="89"/>
      <c r="B50" s="89">
        <v>1</v>
      </c>
      <c r="C50" s="76" t="s">
        <v>598</v>
      </c>
      <c r="D50" s="82" t="s">
        <v>25</v>
      </c>
      <c r="E50" s="82" t="s">
        <v>127</v>
      </c>
      <c r="F50" s="84" t="s">
        <v>143</v>
      </c>
      <c r="G50" s="83" t="s">
        <v>65</v>
      </c>
      <c r="I50" s="84" t="s">
        <v>144</v>
      </c>
    </row>
    <row r="51" spans="1:9" x14ac:dyDescent="0.2">
      <c r="A51" s="89">
        <v>15</v>
      </c>
      <c r="B51" s="89"/>
      <c r="C51" s="76" t="s">
        <v>599</v>
      </c>
      <c r="D51" s="82" t="s">
        <v>25</v>
      </c>
      <c r="E51" s="82" t="s">
        <v>127</v>
      </c>
      <c r="F51" s="84" t="s">
        <v>145</v>
      </c>
      <c r="G51" s="83" t="s">
        <v>65</v>
      </c>
      <c r="I51" s="84" t="s">
        <v>146</v>
      </c>
    </row>
    <row r="52" spans="1:9" x14ac:dyDescent="0.2">
      <c r="A52" s="89">
        <v>3</v>
      </c>
      <c r="B52" s="89"/>
      <c r="C52" s="76" t="s">
        <v>600</v>
      </c>
      <c r="D52" s="82" t="s">
        <v>133</v>
      </c>
      <c r="E52" s="82" t="s">
        <v>127</v>
      </c>
      <c r="F52" s="84" t="s">
        <v>147</v>
      </c>
      <c r="G52" s="83" t="s">
        <v>65</v>
      </c>
      <c r="I52" s="84" t="s">
        <v>148</v>
      </c>
    </row>
    <row r="53" spans="1:9" x14ac:dyDescent="0.2">
      <c r="A53" s="89">
        <v>5</v>
      </c>
      <c r="B53" s="89"/>
      <c r="C53" s="76" t="s">
        <v>601</v>
      </c>
      <c r="D53" s="82" t="s">
        <v>133</v>
      </c>
      <c r="E53" s="82" t="s">
        <v>9</v>
      </c>
      <c r="F53" s="84" t="s">
        <v>149</v>
      </c>
      <c r="G53" s="83" t="s">
        <v>65</v>
      </c>
      <c r="H53" s="82" t="s">
        <v>602</v>
      </c>
      <c r="I53" s="84" t="s">
        <v>150</v>
      </c>
    </row>
    <row r="54" spans="1:9" x14ac:dyDescent="0.2">
      <c r="A54" s="89"/>
      <c r="B54" s="89">
        <v>2</v>
      </c>
      <c r="C54" s="76" t="s">
        <v>608</v>
      </c>
      <c r="D54" s="82" t="s">
        <v>133</v>
      </c>
      <c r="E54" s="82" t="s">
        <v>127</v>
      </c>
      <c r="F54" s="84" t="s">
        <v>303</v>
      </c>
      <c r="G54" s="83" t="s">
        <v>65</v>
      </c>
      <c r="I54" s="84" t="s">
        <v>309</v>
      </c>
    </row>
    <row r="55" spans="1:9" x14ac:dyDescent="0.2">
      <c r="A55" s="89"/>
      <c r="B55" s="89">
        <v>2</v>
      </c>
      <c r="C55" s="76" t="s">
        <v>609</v>
      </c>
      <c r="D55" s="82" t="s">
        <v>63</v>
      </c>
      <c r="E55" s="82" t="s">
        <v>91</v>
      </c>
      <c r="F55" s="84" t="s">
        <v>306</v>
      </c>
      <c r="G55" s="83" t="s">
        <v>62</v>
      </c>
      <c r="I55" s="84" t="s">
        <v>307</v>
      </c>
    </row>
    <row r="56" spans="1:9" x14ac:dyDescent="0.2">
      <c r="A56" s="89"/>
      <c r="B56" s="89">
        <v>3</v>
      </c>
      <c r="C56" s="76" t="s">
        <v>610</v>
      </c>
      <c r="D56" s="82" t="s">
        <v>25</v>
      </c>
      <c r="E56" s="82" t="s">
        <v>99</v>
      </c>
      <c r="F56" s="84" t="s">
        <v>313</v>
      </c>
      <c r="G56" s="83" t="s">
        <v>302</v>
      </c>
      <c r="I56" s="84" t="s">
        <v>314</v>
      </c>
    </row>
    <row r="57" spans="1:9" x14ac:dyDescent="0.2">
      <c r="A57" s="89"/>
      <c r="B57" s="89">
        <v>3</v>
      </c>
      <c r="C57" s="76" t="s">
        <v>611</v>
      </c>
      <c r="D57" s="82" t="s">
        <v>73</v>
      </c>
      <c r="E57" s="82" t="s">
        <v>74</v>
      </c>
      <c r="F57" s="84" t="s">
        <v>315</v>
      </c>
      <c r="G57" s="83" t="s">
        <v>316</v>
      </c>
      <c r="I57" s="84" t="s">
        <v>317</v>
      </c>
    </row>
    <row r="58" spans="1:9" x14ac:dyDescent="0.2">
      <c r="A58" s="89"/>
      <c r="B58" s="89">
        <v>4</v>
      </c>
      <c r="C58" s="76" t="s">
        <v>612</v>
      </c>
      <c r="D58" s="82" t="s">
        <v>133</v>
      </c>
      <c r="E58" s="82" t="s">
        <v>127</v>
      </c>
      <c r="F58" s="84" t="s">
        <v>318</v>
      </c>
      <c r="G58" s="83" t="s">
        <v>65</v>
      </c>
      <c r="H58" s="82" t="s">
        <v>59</v>
      </c>
      <c r="I58" s="84" t="s">
        <v>319</v>
      </c>
    </row>
    <row r="59" spans="1:9" x14ac:dyDescent="0.2">
      <c r="A59" s="89"/>
      <c r="B59" s="89">
        <v>5</v>
      </c>
      <c r="C59" s="76" t="s">
        <v>613</v>
      </c>
      <c r="D59" s="82" t="s">
        <v>320</v>
      </c>
      <c r="E59" s="82" t="s">
        <v>321</v>
      </c>
      <c r="F59" s="84" t="s">
        <v>328</v>
      </c>
      <c r="G59" s="83" t="s">
        <v>65</v>
      </c>
      <c r="H59" s="82" t="s">
        <v>59</v>
      </c>
      <c r="I59" s="85" t="s">
        <v>328</v>
      </c>
    </row>
    <row r="60" spans="1:9" x14ac:dyDescent="0.2">
      <c r="A60" s="89"/>
      <c r="B60" s="89">
        <v>7</v>
      </c>
      <c r="C60" s="76" t="s">
        <v>614</v>
      </c>
      <c r="D60" s="82" t="s">
        <v>63</v>
      </c>
      <c r="E60" s="82" t="s">
        <v>9</v>
      </c>
      <c r="F60" s="84" t="s">
        <v>343</v>
      </c>
      <c r="G60" s="83" t="s">
        <v>113</v>
      </c>
      <c r="I60" s="84" t="s">
        <v>344</v>
      </c>
    </row>
    <row r="61" spans="1:9" x14ac:dyDescent="0.2">
      <c r="A61" s="89"/>
      <c r="B61" s="89">
        <v>8</v>
      </c>
      <c r="C61" s="76" t="s">
        <v>615</v>
      </c>
      <c r="D61" s="82" t="s">
        <v>126</v>
      </c>
      <c r="E61" s="82" t="s">
        <v>127</v>
      </c>
      <c r="F61" s="84" t="s">
        <v>345</v>
      </c>
      <c r="G61" s="83" t="s">
        <v>65</v>
      </c>
      <c r="H61" s="82" t="s">
        <v>59</v>
      </c>
      <c r="I61" s="84" t="s">
        <v>346</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37FB-231F-4724-B2DF-3B52993A980F}">
  <sheetPr>
    <tabColor theme="3"/>
  </sheetPr>
  <dimension ref="A1:AC75"/>
  <sheetViews>
    <sheetView zoomScale="85" zoomScaleNormal="85" workbookViewId="0">
      <pane ySplit="1" topLeftCell="A2" activePane="bottomLeft" state="frozen"/>
      <selection pane="bottomLeft" activeCell="C3" sqref="C3"/>
    </sheetView>
  </sheetViews>
  <sheetFormatPr defaultColWidth="9.140625" defaultRowHeight="12.75" x14ac:dyDescent="0.2"/>
  <cols>
    <col min="1" max="2" width="9.140625" style="147"/>
    <col min="3" max="3" width="39" style="139" customWidth="1"/>
    <col min="4" max="4" width="20.5703125" style="149" customWidth="1"/>
    <col min="5" max="6" width="9.140625" style="150" customWidth="1"/>
    <col min="7" max="7" width="9.140625" style="151" customWidth="1"/>
    <col min="8" max="8" width="9.140625" style="142" customWidth="1"/>
    <col min="9" max="9" width="54.5703125" style="146" customWidth="1"/>
    <col min="10" max="10" width="78.85546875" style="148" customWidth="1"/>
    <col min="11" max="11" width="34.140625" style="142" bestFit="1" customWidth="1"/>
    <col min="12" max="12" width="34.140625" style="142" customWidth="1"/>
    <col min="13" max="13" width="28.28515625" style="143" customWidth="1"/>
    <col min="14" max="16384" width="9.140625" style="143"/>
  </cols>
  <sheetData>
    <row r="1" spans="1:29" s="140" customFormat="1" ht="15" x14ac:dyDescent="0.2">
      <c r="A1" s="166" t="s">
        <v>2</v>
      </c>
      <c r="B1" s="166" t="s">
        <v>3</v>
      </c>
      <c r="C1" s="164" t="s">
        <v>829</v>
      </c>
      <c r="D1" s="164" t="s">
        <v>830</v>
      </c>
      <c r="E1" s="165" t="s">
        <v>8</v>
      </c>
      <c r="F1" s="165" t="s">
        <v>9</v>
      </c>
      <c r="G1" s="164" t="s">
        <v>126</v>
      </c>
      <c r="H1" s="164" t="s">
        <v>831</v>
      </c>
      <c r="I1" s="167" t="s">
        <v>22</v>
      </c>
      <c r="J1" s="168" t="s">
        <v>15</v>
      </c>
      <c r="K1" s="164" t="s">
        <v>6</v>
      </c>
      <c r="L1" s="164" t="s">
        <v>56</v>
      </c>
      <c r="M1" s="172" t="s">
        <v>867</v>
      </c>
      <c r="N1" s="140" t="s">
        <v>5</v>
      </c>
    </row>
    <row r="2" spans="1:29" s="140" customFormat="1" ht="153" x14ac:dyDescent="0.2">
      <c r="A2" s="141">
        <v>80</v>
      </c>
      <c r="B2" s="141"/>
      <c r="C2" s="174" t="s">
        <v>900</v>
      </c>
      <c r="D2" s="149" t="s">
        <v>832</v>
      </c>
      <c r="E2" s="150" t="s">
        <v>835</v>
      </c>
      <c r="F2" s="150" t="s">
        <v>835</v>
      </c>
      <c r="G2" s="151">
        <v>0</v>
      </c>
      <c r="H2" s="142" t="s">
        <v>833</v>
      </c>
      <c r="I2" s="146" t="s">
        <v>876</v>
      </c>
      <c r="J2" s="148" t="s">
        <v>877</v>
      </c>
      <c r="K2" s="142" t="s">
        <v>878</v>
      </c>
      <c r="L2" s="142"/>
      <c r="M2" s="143" t="s">
        <v>868</v>
      </c>
      <c r="N2" s="140" t="str">
        <f>IF(ISNUMBER(SEARCH("ELITE", K2)), "Elite", "Troop")</f>
        <v>Elite</v>
      </c>
      <c r="AB2" s="140" t="str" cm="1">
        <f t="array" ref="AB2:AB4">INDEX(_xlfn._xlws.FILTER('Pilgrim Troops'!$C$2:$C$897, 'Pilgrim Troops'!$N$2:$N$897="Elite"), 0)</f>
        <v>War Prophet (1)
--
Your warband must include a War Prophet when it is created.</v>
      </c>
      <c r="AC2" s="140" t="str" cm="1">
        <f t="array" ref="AC2:AC7">INDEX(_xlfn._xlws.FILTER('Pilgrim Troops'!$C$2:$C$897, 'Pilgrim Troops'!$N$2:$N$897="Troop"), 0)</f>
        <v>Communicant (0-1)</v>
      </c>
    </row>
    <row r="3" spans="1:29" s="140" customFormat="1" ht="127.5" x14ac:dyDescent="0.2">
      <c r="A3" s="155">
        <v>50</v>
      </c>
      <c r="B3" s="155"/>
      <c r="C3" s="156" t="s">
        <v>459</v>
      </c>
      <c r="D3" s="157" t="s">
        <v>832</v>
      </c>
      <c r="E3" s="158" t="s">
        <v>838</v>
      </c>
      <c r="F3" s="158" t="s">
        <v>838</v>
      </c>
      <c r="G3" s="157">
        <v>0</v>
      </c>
      <c r="H3" s="159" t="s">
        <v>833</v>
      </c>
      <c r="I3" s="160" t="s">
        <v>879</v>
      </c>
      <c r="J3" s="161" t="s">
        <v>880</v>
      </c>
      <c r="K3" s="159" t="s">
        <v>878</v>
      </c>
      <c r="L3" s="159"/>
      <c r="M3" s="173" t="s">
        <v>868</v>
      </c>
      <c r="N3" s="140" t="str">
        <f t="shared" ref="N3:N10" si="0">IF(ISNUMBER(SEARCH("ELITE", K3)), "Elite", "Troop")</f>
        <v>Elite</v>
      </c>
      <c r="AB3" s="140" t="str">
        <v>Castigator(0-1)</v>
      </c>
      <c r="AC3" s="140" t="str">
        <v>Trench Pilgrim</v>
      </c>
    </row>
    <row r="4" spans="1:29" ht="102" x14ac:dyDescent="0.2">
      <c r="A4" s="141">
        <v>5</v>
      </c>
      <c r="B4" s="141"/>
      <c r="C4" s="140" t="s">
        <v>501</v>
      </c>
      <c r="D4" s="149" t="s">
        <v>832</v>
      </c>
      <c r="E4" s="150" t="s">
        <v>881</v>
      </c>
      <c r="F4" s="150" t="s">
        <v>835</v>
      </c>
      <c r="G4" s="151">
        <v>0</v>
      </c>
      <c r="H4" s="142" t="s">
        <v>882</v>
      </c>
      <c r="I4" s="213" t="s">
        <v>883</v>
      </c>
      <c r="J4" s="148" t="s">
        <v>884</v>
      </c>
      <c r="K4" s="142" t="s">
        <v>885</v>
      </c>
      <c r="L4" s="142" t="s">
        <v>703</v>
      </c>
      <c r="M4" s="143" t="s">
        <v>868</v>
      </c>
      <c r="N4" s="140" t="str">
        <f t="shared" si="0"/>
        <v>Elite</v>
      </c>
      <c r="AB4" s="143" t="str">
        <v>Zealot Strength Upgrade</v>
      </c>
      <c r="AC4" s="143" t="str">
        <v>Martyr Penitent</v>
      </c>
    </row>
    <row r="5" spans="1:29" x14ac:dyDescent="0.2">
      <c r="A5" s="155">
        <v>100</v>
      </c>
      <c r="B5" s="155"/>
      <c r="C5" s="156" t="s">
        <v>460</v>
      </c>
      <c r="D5" s="157"/>
      <c r="E5" s="158"/>
      <c r="F5" s="158"/>
      <c r="G5" s="162"/>
      <c r="H5" s="159"/>
      <c r="I5" s="160"/>
      <c r="J5" s="214"/>
      <c r="K5" s="159"/>
      <c r="L5" s="159"/>
      <c r="M5" s="173" t="s">
        <v>868</v>
      </c>
      <c r="N5" s="140" t="str">
        <f t="shared" si="0"/>
        <v>Troop</v>
      </c>
      <c r="AC5" s="143" t="str">
        <v>Ecclisiastic Prisoners</v>
      </c>
    </row>
    <row r="6" spans="1:29" ht="89.25" x14ac:dyDescent="0.2">
      <c r="A6" s="141">
        <v>30</v>
      </c>
      <c r="B6" s="141"/>
      <c r="C6" s="140" t="s">
        <v>461</v>
      </c>
      <c r="D6" s="149" t="s">
        <v>832</v>
      </c>
      <c r="E6" s="150" t="s">
        <v>65</v>
      </c>
      <c r="F6" s="150" t="s">
        <v>65</v>
      </c>
      <c r="G6" s="151">
        <v>0</v>
      </c>
      <c r="H6" s="142" t="s">
        <v>846</v>
      </c>
      <c r="I6" s="146" t="s">
        <v>887</v>
      </c>
      <c r="J6" s="152" t="s">
        <v>888</v>
      </c>
      <c r="K6" s="142" t="s">
        <v>889</v>
      </c>
      <c r="M6" s="143" t="s">
        <v>868</v>
      </c>
      <c r="N6" s="140" t="str">
        <f t="shared" si="0"/>
        <v>Troop</v>
      </c>
      <c r="AC6" s="143" t="str">
        <v>Stigmatic Nuns (0-4)</v>
      </c>
    </row>
    <row r="7" spans="1:29" ht="89.25" x14ac:dyDescent="0.2">
      <c r="A7" s="155">
        <v>45</v>
      </c>
      <c r="B7" s="155"/>
      <c r="C7" s="156" t="s">
        <v>886</v>
      </c>
      <c r="D7" s="157" t="s">
        <v>832</v>
      </c>
      <c r="E7" s="158" t="s">
        <v>65</v>
      </c>
      <c r="F7" s="158" t="s">
        <v>838</v>
      </c>
      <c r="G7" s="162">
        <v>0</v>
      </c>
      <c r="H7" s="159" t="s">
        <v>846</v>
      </c>
      <c r="I7" s="160" t="s">
        <v>887</v>
      </c>
      <c r="J7" s="161" t="s">
        <v>888</v>
      </c>
      <c r="K7" s="159" t="s">
        <v>890</v>
      </c>
      <c r="L7" s="159" t="s">
        <v>705</v>
      </c>
      <c r="M7" s="173" t="s">
        <v>868</v>
      </c>
      <c r="N7" s="140" t="str">
        <f t="shared" si="0"/>
        <v>Troop</v>
      </c>
      <c r="AC7" s="143" t="str">
        <v>Anchorite Shrine (0-1)</v>
      </c>
    </row>
    <row r="8" spans="1:29" ht="267.75" x14ac:dyDescent="0.2">
      <c r="A8" s="141">
        <v>35</v>
      </c>
      <c r="B8" s="141"/>
      <c r="C8" s="140" t="s">
        <v>462</v>
      </c>
      <c r="D8" s="143"/>
      <c r="E8" s="150" t="s">
        <v>891</v>
      </c>
      <c r="F8" s="150" t="s">
        <v>856</v>
      </c>
      <c r="G8" s="151">
        <v>0</v>
      </c>
      <c r="H8" s="142" t="s">
        <v>846</v>
      </c>
      <c r="I8" s="146" t="s">
        <v>892</v>
      </c>
      <c r="J8" s="148" t="s">
        <v>893</v>
      </c>
      <c r="K8" s="142" t="s">
        <v>890</v>
      </c>
      <c r="L8" s="142" t="s">
        <v>706</v>
      </c>
      <c r="M8" s="143" t="s">
        <v>868</v>
      </c>
      <c r="N8" s="140" t="str">
        <f t="shared" si="0"/>
        <v>Troop</v>
      </c>
    </row>
    <row r="9" spans="1:29" ht="63.75" x14ac:dyDescent="0.2">
      <c r="A9" s="155">
        <v>140</v>
      </c>
      <c r="B9" s="155"/>
      <c r="C9" s="156" t="s">
        <v>463</v>
      </c>
      <c r="D9" s="157" t="s">
        <v>851</v>
      </c>
      <c r="E9" s="158" t="s">
        <v>838</v>
      </c>
      <c r="F9" s="158" t="s">
        <v>838</v>
      </c>
      <c r="G9" s="162">
        <v>0</v>
      </c>
      <c r="H9" s="159" t="s">
        <v>846</v>
      </c>
      <c r="I9" s="160" t="s">
        <v>894</v>
      </c>
      <c r="J9" s="161" t="s">
        <v>895</v>
      </c>
      <c r="K9" s="159" t="s">
        <v>890</v>
      </c>
      <c r="L9" s="159"/>
      <c r="M9" s="173" t="s">
        <v>868</v>
      </c>
      <c r="N9" s="143" t="str">
        <f t="shared" si="0"/>
        <v>Troop</v>
      </c>
    </row>
    <row r="10" spans="1:29" ht="306" x14ac:dyDescent="0.2">
      <c r="A10" s="141"/>
      <c r="B10" s="141">
        <v>2</v>
      </c>
      <c r="C10" s="140" t="s">
        <v>464</v>
      </c>
      <c r="D10" s="149" t="s">
        <v>832</v>
      </c>
      <c r="E10" s="150" t="s">
        <v>891</v>
      </c>
      <c r="F10" s="150" t="s">
        <v>835</v>
      </c>
      <c r="G10" s="151">
        <v>-3</v>
      </c>
      <c r="H10" s="142" t="s">
        <v>896</v>
      </c>
      <c r="I10" s="146" t="s">
        <v>897</v>
      </c>
      <c r="J10" s="148" t="s">
        <v>898</v>
      </c>
      <c r="K10" s="142" t="s">
        <v>899</v>
      </c>
      <c r="M10" s="143" t="s">
        <v>868</v>
      </c>
      <c r="N10" s="143" t="str">
        <f t="shared" si="0"/>
        <v>Troop</v>
      </c>
    </row>
    <row r="11" spans="1:29" x14ac:dyDescent="0.2">
      <c r="A11" s="141"/>
      <c r="B11" s="141">
        <v>5</v>
      </c>
      <c r="C11" s="140" t="s">
        <v>487</v>
      </c>
    </row>
    <row r="12" spans="1:29" x14ac:dyDescent="0.2">
      <c r="A12" s="141"/>
      <c r="B12" s="141">
        <v>5</v>
      </c>
      <c r="C12" s="140" t="s">
        <v>488</v>
      </c>
    </row>
    <row r="13" spans="1:29" x14ac:dyDescent="0.2">
      <c r="A13" s="141"/>
      <c r="B13" s="141">
        <v>2</v>
      </c>
      <c r="C13" s="140" t="s">
        <v>489</v>
      </c>
    </row>
    <row r="14" spans="1:29" s="151" customFormat="1" x14ac:dyDescent="0.2">
      <c r="A14" s="141"/>
      <c r="B14" s="141">
        <v>3</v>
      </c>
      <c r="C14" s="139" t="s">
        <v>449</v>
      </c>
      <c r="D14" s="149"/>
      <c r="E14" s="150"/>
      <c r="F14" s="150"/>
      <c r="H14" s="142"/>
      <c r="I14" s="146"/>
      <c r="J14" s="148"/>
      <c r="K14" s="142"/>
      <c r="L14" s="142"/>
      <c r="M14" s="143"/>
      <c r="N14" s="143"/>
      <c r="O14" s="143"/>
      <c r="P14" s="143"/>
      <c r="Q14" s="143"/>
      <c r="R14" s="143"/>
      <c r="S14" s="143"/>
      <c r="T14" s="143"/>
      <c r="U14" s="143"/>
      <c r="V14" s="143"/>
      <c r="W14" s="143"/>
      <c r="X14" s="143"/>
      <c r="Y14" s="143"/>
      <c r="Z14" s="143"/>
      <c r="AA14" s="143"/>
      <c r="AB14" s="143"/>
      <c r="AC14" s="143"/>
    </row>
    <row r="15" spans="1:29" s="151" customFormat="1" x14ac:dyDescent="0.2">
      <c r="A15" s="141"/>
      <c r="B15" s="141">
        <v>1</v>
      </c>
      <c r="C15" s="139" t="s">
        <v>450</v>
      </c>
      <c r="D15" s="149"/>
      <c r="E15" s="150"/>
      <c r="F15" s="150"/>
      <c r="H15" s="142"/>
      <c r="I15" s="146"/>
      <c r="J15" s="148"/>
      <c r="K15" s="142"/>
      <c r="L15" s="142"/>
      <c r="M15" s="143"/>
      <c r="N15" s="143"/>
      <c r="O15" s="143"/>
      <c r="P15" s="143"/>
      <c r="Q15" s="143"/>
      <c r="R15" s="143"/>
      <c r="S15" s="143"/>
      <c r="T15" s="143"/>
      <c r="U15" s="143"/>
      <c r="V15" s="143"/>
      <c r="W15" s="143"/>
      <c r="X15" s="143"/>
      <c r="Y15" s="143"/>
      <c r="Z15" s="143"/>
      <c r="AA15" s="143"/>
      <c r="AB15" s="143"/>
      <c r="AC15" s="143"/>
    </row>
    <row r="16" spans="1:29" s="151" customFormat="1" x14ac:dyDescent="0.2">
      <c r="A16" s="141"/>
      <c r="B16" s="141">
        <v>2</v>
      </c>
      <c r="C16" s="139" t="s">
        <v>446</v>
      </c>
      <c r="D16" s="149"/>
      <c r="E16" s="150"/>
      <c r="F16" s="150"/>
      <c r="H16" s="142"/>
      <c r="I16" s="146"/>
      <c r="J16" s="148"/>
      <c r="K16" s="142"/>
      <c r="L16" s="142"/>
      <c r="M16" s="143"/>
      <c r="N16" s="143"/>
      <c r="O16" s="143"/>
      <c r="P16" s="143"/>
      <c r="Q16" s="143"/>
      <c r="R16" s="143"/>
      <c r="S16" s="143"/>
      <c r="T16" s="143"/>
      <c r="U16" s="143"/>
      <c r="V16" s="143"/>
      <c r="W16" s="143"/>
      <c r="X16" s="143"/>
      <c r="Y16" s="143"/>
      <c r="Z16" s="143"/>
      <c r="AA16" s="143"/>
      <c r="AB16" s="143"/>
      <c r="AC16" s="143"/>
    </row>
    <row r="17" spans="1:29" s="151" customFormat="1" x14ac:dyDescent="0.2">
      <c r="A17" s="141"/>
      <c r="B17" s="141">
        <v>2</v>
      </c>
      <c r="C17" s="139" t="s">
        <v>494</v>
      </c>
      <c r="D17" s="149"/>
      <c r="E17" s="150"/>
      <c r="F17" s="150"/>
      <c r="H17" s="142"/>
      <c r="I17" s="146"/>
      <c r="J17" s="148"/>
      <c r="K17" s="142"/>
      <c r="L17" s="142"/>
      <c r="M17" s="143"/>
      <c r="N17" s="143"/>
      <c r="O17" s="143"/>
      <c r="P17" s="143"/>
      <c r="Q17" s="143"/>
      <c r="R17" s="143"/>
      <c r="S17" s="143"/>
      <c r="T17" s="143"/>
      <c r="U17" s="143"/>
      <c r="V17" s="143"/>
      <c r="W17" s="143"/>
      <c r="X17" s="143"/>
      <c r="Y17" s="143"/>
      <c r="Z17" s="143"/>
      <c r="AA17" s="143"/>
      <c r="AB17" s="143"/>
      <c r="AC17" s="143"/>
    </row>
    <row r="18" spans="1:29" s="151" customFormat="1" x14ac:dyDescent="0.2">
      <c r="A18" s="141"/>
      <c r="B18" s="141">
        <v>2</v>
      </c>
      <c r="C18" s="139" t="s">
        <v>495</v>
      </c>
      <c r="D18" s="149"/>
      <c r="E18" s="150"/>
      <c r="F18" s="150"/>
      <c r="H18" s="142"/>
      <c r="I18" s="146"/>
      <c r="J18" s="148"/>
      <c r="K18" s="142"/>
      <c r="L18" s="142"/>
      <c r="M18" s="143"/>
      <c r="N18" s="143"/>
      <c r="O18" s="143"/>
      <c r="P18" s="143"/>
      <c r="Q18" s="143"/>
      <c r="R18" s="143"/>
      <c r="S18" s="143"/>
      <c r="T18" s="143"/>
      <c r="U18" s="143"/>
      <c r="V18" s="143"/>
      <c r="W18" s="143"/>
      <c r="X18" s="143"/>
      <c r="Y18" s="143"/>
      <c r="Z18" s="143"/>
      <c r="AA18" s="143"/>
      <c r="AB18" s="143"/>
      <c r="AC18" s="143"/>
    </row>
    <row r="19" spans="1:29" s="151" customFormat="1" x14ac:dyDescent="0.2">
      <c r="A19" s="141"/>
      <c r="B19" s="141"/>
      <c r="C19" s="139" t="s">
        <v>493</v>
      </c>
      <c r="D19" s="149"/>
      <c r="E19" s="150"/>
      <c r="F19" s="150"/>
      <c r="H19" s="142"/>
      <c r="I19" s="146"/>
      <c r="J19" s="148"/>
      <c r="K19" s="142"/>
      <c r="L19" s="142"/>
      <c r="M19" s="143"/>
      <c r="N19" s="143"/>
      <c r="O19" s="143"/>
      <c r="P19" s="143"/>
      <c r="Q19" s="143"/>
      <c r="R19" s="143"/>
      <c r="S19" s="143"/>
      <c r="T19" s="143"/>
      <c r="U19" s="143"/>
      <c r="V19" s="143"/>
      <c r="W19" s="143"/>
      <c r="X19" s="143"/>
      <c r="Y19" s="143"/>
      <c r="Z19" s="143"/>
      <c r="AA19" s="143"/>
      <c r="AB19" s="143"/>
      <c r="AC19" s="143"/>
    </row>
    <row r="20" spans="1:29" s="151" customFormat="1" x14ac:dyDescent="0.2">
      <c r="A20" s="141"/>
      <c r="B20" s="141"/>
      <c r="C20" s="139"/>
      <c r="D20" s="149"/>
      <c r="E20" s="150"/>
      <c r="F20" s="150"/>
      <c r="H20" s="142"/>
      <c r="I20" s="146"/>
      <c r="J20" s="148"/>
      <c r="K20" s="142"/>
      <c r="L20" s="142"/>
      <c r="M20" s="143"/>
      <c r="N20" s="143"/>
      <c r="O20" s="143"/>
      <c r="P20" s="143"/>
      <c r="Q20" s="143"/>
      <c r="R20" s="143"/>
      <c r="S20" s="143"/>
      <c r="T20" s="143"/>
      <c r="U20" s="143"/>
      <c r="V20" s="143"/>
      <c r="W20" s="143"/>
      <c r="X20" s="143"/>
      <c r="Y20" s="143"/>
      <c r="Z20" s="143"/>
      <c r="AA20" s="143"/>
      <c r="AB20" s="143"/>
      <c r="AC20" s="143"/>
    </row>
    <row r="21" spans="1:29" s="151" customFormat="1" x14ac:dyDescent="0.2">
      <c r="A21" s="141"/>
      <c r="B21" s="141"/>
      <c r="C21" s="139"/>
      <c r="D21" s="149"/>
      <c r="E21" s="150"/>
      <c r="F21" s="150"/>
      <c r="H21" s="142"/>
      <c r="I21" s="146"/>
      <c r="J21" s="148"/>
      <c r="K21" s="142"/>
      <c r="L21" s="142"/>
      <c r="M21" s="143"/>
      <c r="N21" s="143"/>
      <c r="O21" s="143"/>
      <c r="P21" s="143"/>
      <c r="Q21" s="143"/>
      <c r="R21" s="143"/>
      <c r="S21" s="143"/>
      <c r="T21" s="143"/>
      <c r="U21" s="143"/>
      <c r="V21" s="143"/>
      <c r="W21" s="143"/>
      <c r="X21" s="143"/>
      <c r="Y21" s="143"/>
      <c r="Z21" s="143"/>
      <c r="AA21" s="143"/>
      <c r="AB21" s="143"/>
      <c r="AC21" s="143"/>
    </row>
    <row r="22" spans="1:29" s="151" customFormat="1" x14ac:dyDescent="0.2">
      <c r="A22" s="141"/>
      <c r="B22" s="141"/>
      <c r="C22" s="139"/>
      <c r="D22" s="149"/>
      <c r="E22" s="150"/>
      <c r="F22" s="150"/>
      <c r="H22" s="142"/>
      <c r="I22" s="146"/>
      <c r="J22" s="148"/>
      <c r="K22" s="142"/>
      <c r="L22" s="142"/>
      <c r="M22" s="143"/>
      <c r="N22" s="143"/>
      <c r="O22" s="143"/>
      <c r="P22" s="143"/>
      <c r="Q22" s="143"/>
      <c r="R22" s="143"/>
      <c r="S22" s="143"/>
      <c r="T22" s="143"/>
      <c r="U22" s="143"/>
      <c r="V22" s="143"/>
      <c r="W22" s="143"/>
      <c r="X22" s="143"/>
      <c r="Y22" s="143"/>
      <c r="Z22" s="143"/>
      <c r="AA22" s="143"/>
      <c r="AB22" s="143"/>
      <c r="AC22" s="143"/>
    </row>
    <row r="23" spans="1:29" s="151" customFormat="1" ht="12" customHeight="1" x14ac:dyDescent="0.2">
      <c r="A23" s="141"/>
      <c r="B23" s="141"/>
      <c r="C23" s="139"/>
      <c r="D23" s="149"/>
      <c r="E23" s="150"/>
      <c r="F23" s="152"/>
      <c r="H23" s="142"/>
      <c r="I23" s="146"/>
      <c r="J23" s="148"/>
      <c r="K23" s="142"/>
      <c r="L23" s="142"/>
      <c r="M23" s="143"/>
      <c r="N23" s="143"/>
      <c r="O23" s="143"/>
      <c r="P23" s="143"/>
      <c r="Q23" s="143"/>
      <c r="R23" s="143"/>
      <c r="S23" s="143"/>
      <c r="T23" s="143"/>
      <c r="U23" s="143"/>
      <c r="V23" s="143"/>
      <c r="W23" s="143"/>
      <c r="X23" s="143"/>
      <c r="Y23" s="143"/>
      <c r="Z23" s="143"/>
      <c r="AA23" s="143"/>
      <c r="AB23" s="143"/>
      <c r="AC23" s="143"/>
    </row>
    <row r="24" spans="1:29" s="151" customFormat="1" x14ac:dyDescent="0.2">
      <c r="A24" s="141"/>
      <c r="B24" s="141"/>
      <c r="C24" s="139"/>
      <c r="D24" s="149"/>
      <c r="E24" s="150"/>
      <c r="F24" s="150"/>
      <c r="H24" s="142"/>
      <c r="I24" s="146"/>
      <c r="J24" s="148"/>
      <c r="K24" s="142"/>
      <c r="L24" s="142"/>
      <c r="M24" s="143"/>
      <c r="N24" s="143"/>
      <c r="O24" s="143"/>
      <c r="P24" s="143"/>
      <c r="Q24" s="143"/>
      <c r="R24" s="143"/>
      <c r="S24" s="143"/>
      <c r="T24" s="143"/>
      <c r="U24" s="143"/>
      <c r="V24" s="143"/>
      <c r="W24" s="143"/>
      <c r="X24" s="143"/>
      <c r="Y24" s="143"/>
      <c r="Z24" s="143"/>
      <c r="AA24" s="143"/>
      <c r="AB24" s="143"/>
      <c r="AC24" s="143"/>
    </row>
    <row r="25" spans="1:29" s="151" customFormat="1" x14ac:dyDescent="0.2">
      <c r="A25" s="141"/>
      <c r="B25" s="141"/>
      <c r="C25" s="145"/>
      <c r="D25" s="149"/>
      <c r="E25" s="150"/>
      <c r="F25" s="150"/>
      <c r="H25" s="142"/>
      <c r="I25" s="146"/>
      <c r="J25" s="148"/>
      <c r="K25" s="142"/>
      <c r="L25" s="142"/>
      <c r="M25" s="143"/>
      <c r="N25" s="143"/>
      <c r="O25" s="143"/>
      <c r="P25" s="143"/>
      <c r="Q25" s="143"/>
      <c r="R25" s="143"/>
      <c r="S25" s="143"/>
      <c r="T25" s="143"/>
      <c r="U25" s="143"/>
      <c r="V25" s="143"/>
      <c r="W25" s="143"/>
      <c r="X25" s="143"/>
      <c r="Y25" s="143"/>
      <c r="Z25" s="143"/>
      <c r="AA25" s="143"/>
      <c r="AB25" s="143"/>
      <c r="AC25" s="143"/>
    </row>
    <row r="26" spans="1:29" s="151" customFormat="1" x14ac:dyDescent="0.2">
      <c r="A26" s="141"/>
      <c r="B26" s="141"/>
      <c r="C26" s="139"/>
      <c r="D26" s="149"/>
      <c r="E26" s="150"/>
      <c r="F26" s="150"/>
      <c r="H26" s="142"/>
      <c r="I26" s="146"/>
      <c r="J26" s="148"/>
      <c r="K26" s="142"/>
      <c r="L26" s="142"/>
      <c r="M26" s="143"/>
      <c r="N26" s="143"/>
      <c r="O26" s="143"/>
      <c r="P26" s="143"/>
      <c r="Q26" s="143"/>
      <c r="R26" s="143"/>
      <c r="S26" s="143"/>
      <c r="T26" s="143"/>
      <c r="U26" s="143"/>
      <c r="V26" s="143"/>
      <c r="W26" s="143"/>
      <c r="X26" s="143"/>
      <c r="Y26" s="143"/>
      <c r="Z26" s="143"/>
      <c r="AA26" s="143"/>
      <c r="AB26" s="143"/>
      <c r="AC26" s="143"/>
    </row>
    <row r="27" spans="1:29" s="151" customFormat="1" x14ac:dyDescent="0.2">
      <c r="A27" s="141"/>
      <c r="B27" s="141"/>
      <c r="C27" s="139"/>
      <c r="D27" s="149"/>
      <c r="E27" s="150"/>
      <c r="F27" s="150"/>
      <c r="H27" s="142"/>
      <c r="I27" s="146"/>
      <c r="J27" s="148"/>
      <c r="K27" s="142"/>
      <c r="L27" s="142"/>
      <c r="M27" s="143"/>
      <c r="N27" s="143"/>
      <c r="O27" s="143"/>
      <c r="P27" s="143"/>
      <c r="Q27" s="143"/>
      <c r="R27" s="143"/>
      <c r="S27" s="143"/>
      <c r="T27" s="143"/>
      <c r="U27" s="143"/>
      <c r="V27" s="143"/>
      <c r="W27" s="143"/>
      <c r="X27" s="143"/>
      <c r="Y27" s="143"/>
      <c r="Z27" s="143"/>
      <c r="AA27" s="143"/>
      <c r="AB27" s="143"/>
      <c r="AC27" s="143"/>
    </row>
    <row r="28" spans="1:29" s="151" customFormat="1" x14ac:dyDescent="0.2">
      <c r="A28" s="141"/>
      <c r="B28" s="141"/>
      <c r="C28" s="139"/>
      <c r="D28" s="149"/>
      <c r="E28" s="150"/>
      <c r="F28" s="150"/>
      <c r="H28" s="142"/>
      <c r="I28" s="146"/>
      <c r="J28" s="148"/>
      <c r="K28" s="142"/>
      <c r="L28" s="142"/>
      <c r="M28" s="143"/>
      <c r="N28" s="143"/>
      <c r="O28" s="143"/>
      <c r="P28" s="143"/>
      <c r="Q28" s="143"/>
      <c r="R28" s="143"/>
      <c r="S28" s="143"/>
      <c r="T28" s="143"/>
      <c r="U28" s="143"/>
      <c r="V28" s="143"/>
      <c r="W28" s="143"/>
      <c r="X28" s="143"/>
      <c r="Y28" s="143"/>
      <c r="Z28" s="143"/>
      <c r="AA28" s="143"/>
      <c r="AB28" s="143"/>
      <c r="AC28" s="143"/>
    </row>
    <row r="29" spans="1:29" s="151" customFormat="1" x14ac:dyDescent="0.2">
      <c r="A29" s="141"/>
      <c r="B29" s="141"/>
      <c r="C29" s="139"/>
      <c r="D29" s="149"/>
      <c r="E29" s="150"/>
      <c r="F29" s="150"/>
      <c r="H29" s="142"/>
      <c r="I29" s="146"/>
      <c r="J29" s="148"/>
      <c r="K29" s="142"/>
      <c r="L29" s="142"/>
      <c r="M29" s="143"/>
      <c r="N29" s="143"/>
      <c r="O29" s="143"/>
      <c r="P29" s="143"/>
      <c r="Q29" s="143"/>
      <c r="R29" s="143"/>
      <c r="S29" s="143"/>
      <c r="T29" s="143"/>
      <c r="U29" s="143"/>
      <c r="V29" s="143"/>
      <c r="W29" s="143"/>
      <c r="X29" s="143"/>
      <c r="Y29" s="143"/>
      <c r="Z29" s="143"/>
      <c r="AA29" s="143"/>
      <c r="AB29" s="143"/>
      <c r="AC29" s="143"/>
    </row>
    <row r="30" spans="1:29" s="139" customFormat="1" x14ac:dyDescent="0.2">
      <c r="A30" s="141"/>
      <c r="B30" s="141"/>
      <c r="D30" s="149"/>
      <c r="E30" s="150"/>
      <c r="F30" s="150"/>
      <c r="G30" s="151"/>
      <c r="H30" s="142"/>
      <c r="I30" s="146"/>
      <c r="J30" s="148"/>
      <c r="K30" s="142"/>
      <c r="L30" s="142"/>
      <c r="M30" s="143"/>
      <c r="N30" s="143"/>
      <c r="O30" s="143"/>
      <c r="P30" s="143"/>
      <c r="Q30" s="143"/>
      <c r="R30" s="143"/>
      <c r="S30" s="143"/>
      <c r="T30" s="143"/>
      <c r="U30" s="143"/>
      <c r="V30" s="143"/>
      <c r="W30" s="143"/>
      <c r="X30" s="143"/>
      <c r="Y30" s="143"/>
      <c r="Z30" s="143"/>
      <c r="AA30" s="143"/>
      <c r="AB30" s="143"/>
      <c r="AC30" s="143"/>
    </row>
    <row r="31" spans="1:29" s="139" customFormat="1" x14ac:dyDescent="0.2">
      <c r="A31" s="141"/>
      <c r="B31" s="141"/>
      <c r="D31" s="149"/>
      <c r="E31" s="150"/>
      <c r="F31" s="150"/>
      <c r="G31" s="151"/>
      <c r="H31" s="142"/>
      <c r="I31" s="146"/>
      <c r="J31" s="148"/>
      <c r="K31" s="142"/>
      <c r="L31" s="142"/>
      <c r="M31" s="143"/>
      <c r="N31" s="143"/>
      <c r="O31" s="143"/>
      <c r="P31" s="143"/>
      <c r="Q31" s="143"/>
      <c r="R31" s="143"/>
      <c r="S31" s="143"/>
      <c r="T31" s="143"/>
      <c r="U31" s="143"/>
      <c r="V31" s="143"/>
      <c r="W31" s="143"/>
      <c r="X31" s="143"/>
      <c r="Y31" s="143"/>
      <c r="Z31" s="143"/>
      <c r="AA31" s="143"/>
      <c r="AB31" s="143"/>
      <c r="AC31" s="143"/>
    </row>
    <row r="32" spans="1:29" s="139" customFormat="1" x14ac:dyDescent="0.2">
      <c r="A32" s="141"/>
      <c r="B32" s="141"/>
      <c r="D32" s="149"/>
      <c r="E32" s="150"/>
      <c r="F32" s="150"/>
      <c r="G32" s="151"/>
      <c r="H32" s="142"/>
      <c r="I32" s="146"/>
      <c r="J32" s="148"/>
      <c r="K32" s="142"/>
      <c r="L32" s="142"/>
      <c r="M32" s="143"/>
      <c r="N32" s="143"/>
      <c r="O32" s="143"/>
      <c r="P32" s="143"/>
      <c r="Q32" s="143"/>
      <c r="R32" s="143"/>
      <c r="S32" s="143"/>
      <c r="T32" s="143"/>
      <c r="U32" s="143"/>
      <c r="V32" s="143"/>
      <c r="W32" s="143"/>
      <c r="X32" s="143"/>
      <c r="Y32" s="143"/>
      <c r="Z32" s="143"/>
      <c r="AA32" s="143"/>
      <c r="AB32" s="143"/>
      <c r="AC32" s="143"/>
    </row>
    <row r="33" spans="1:29" s="139" customFormat="1" x14ac:dyDescent="0.2">
      <c r="A33" s="141"/>
      <c r="B33" s="141"/>
      <c r="D33" s="149"/>
      <c r="E33" s="150"/>
      <c r="F33" s="150"/>
      <c r="G33" s="151"/>
      <c r="H33" s="142"/>
      <c r="I33" s="146"/>
      <c r="J33" s="148"/>
      <c r="K33" s="142"/>
      <c r="L33" s="142"/>
      <c r="M33" s="143"/>
      <c r="N33" s="143"/>
      <c r="O33" s="143"/>
      <c r="P33" s="143"/>
      <c r="Q33" s="143"/>
      <c r="R33" s="143"/>
      <c r="S33" s="143"/>
      <c r="T33" s="143"/>
      <c r="U33" s="143"/>
      <c r="V33" s="143"/>
      <c r="W33" s="143"/>
      <c r="X33" s="143"/>
      <c r="Y33" s="143"/>
      <c r="Z33" s="143"/>
      <c r="AA33" s="143"/>
      <c r="AB33" s="143"/>
      <c r="AC33" s="143"/>
    </row>
    <row r="34" spans="1:29" s="139" customFormat="1" x14ac:dyDescent="0.2">
      <c r="A34" s="141"/>
      <c r="B34" s="141"/>
      <c r="D34" s="149"/>
      <c r="E34" s="150"/>
      <c r="F34" s="150"/>
      <c r="G34" s="151"/>
      <c r="H34" s="142"/>
      <c r="I34" s="146"/>
      <c r="J34" s="148"/>
      <c r="K34" s="142"/>
      <c r="L34" s="142"/>
      <c r="M34" s="143"/>
      <c r="N34" s="143"/>
      <c r="O34" s="143"/>
      <c r="P34" s="143"/>
      <c r="Q34" s="143"/>
      <c r="R34" s="143"/>
      <c r="S34" s="143"/>
      <c r="T34" s="143"/>
      <c r="U34" s="143"/>
      <c r="V34" s="143"/>
      <c r="W34" s="143"/>
      <c r="X34" s="143"/>
      <c r="Y34" s="143"/>
      <c r="Z34" s="143"/>
      <c r="AA34" s="143"/>
      <c r="AB34" s="143"/>
      <c r="AC34" s="143"/>
    </row>
    <row r="35" spans="1:29" s="139" customFormat="1" x14ac:dyDescent="0.2">
      <c r="A35" s="141"/>
      <c r="B35" s="141"/>
      <c r="D35" s="149"/>
      <c r="E35" s="150"/>
      <c r="F35" s="150"/>
      <c r="G35" s="151"/>
      <c r="H35" s="142"/>
      <c r="I35" s="146"/>
      <c r="J35" s="148"/>
      <c r="K35" s="142"/>
      <c r="L35" s="142"/>
      <c r="M35" s="143"/>
      <c r="N35" s="143"/>
      <c r="O35" s="143"/>
      <c r="P35" s="143"/>
      <c r="Q35" s="143"/>
      <c r="R35" s="143"/>
      <c r="S35" s="143"/>
      <c r="T35" s="143"/>
      <c r="U35" s="143"/>
      <c r="V35" s="143"/>
      <c r="W35" s="143"/>
      <c r="X35" s="143"/>
      <c r="Y35" s="143"/>
      <c r="Z35" s="143"/>
      <c r="AA35" s="143"/>
      <c r="AB35" s="143"/>
      <c r="AC35" s="143"/>
    </row>
    <row r="36" spans="1:29" s="139" customFormat="1" x14ac:dyDescent="0.2">
      <c r="A36" s="141"/>
      <c r="B36" s="141"/>
      <c r="D36" s="149"/>
      <c r="E36" s="150"/>
      <c r="F36" s="150"/>
      <c r="G36" s="151"/>
      <c r="H36" s="142"/>
      <c r="I36" s="146"/>
      <c r="J36" s="148"/>
      <c r="K36" s="142"/>
      <c r="L36" s="142"/>
      <c r="M36" s="143"/>
      <c r="N36" s="143"/>
      <c r="O36" s="143"/>
      <c r="P36" s="143"/>
      <c r="Q36" s="143"/>
      <c r="R36" s="143"/>
      <c r="S36" s="143"/>
      <c r="T36" s="143"/>
      <c r="U36" s="143"/>
      <c r="V36" s="143"/>
      <c r="W36" s="143"/>
      <c r="X36" s="143"/>
      <c r="Y36" s="143"/>
      <c r="Z36" s="143"/>
      <c r="AA36" s="143"/>
      <c r="AB36" s="143"/>
      <c r="AC36" s="143"/>
    </row>
    <row r="37" spans="1:29" s="139" customFormat="1" x14ac:dyDescent="0.2">
      <c r="A37" s="141"/>
      <c r="B37" s="141"/>
      <c r="D37" s="149"/>
      <c r="E37" s="150"/>
      <c r="F37" s="150"/>
      <c r="G37" s="151"/>
      <c r="H37" s="142"/>
      <c r="I37" s="146"/>
      <c r="J37" s="148"/>
      <c r="K37" s="142"/>
      <c r="L37" s="142"/>
      <c r="M37" s="143"/>
      <c r="N37" s="143"/>
      <c r="O37" s="143"/>
      <c r="P37" s="143"/>
      <c r="Q37" s="143"/>
      <c r="R37" s="143"/>
      <c r="S37" s="143"/>
      <c r="T37" s="143"/>
      <c r="U37" s="143"/>
      <c r="V37" s="143"/>
      <c r="W37" s="143"/>
      <c r="X37" s="143"/>
      <c r="Y37" s="143"/>
      <c r="Z37" s="143"/>
      <c r="AA37" s="143"/>
      <c r="AB37" s="143"/>
      <c r="AC37" s="143"/>
    </row>
    <row r="38" spans="1:29" s="139" customFormat="1" x14ac:dyDescent="0.2">
      <c r="A38" s="141"/>
      <c r="B38" s="141"/>
      <c r="D38" s="149"/>
      <c r="E38" s="150"/>
      <c r="F38" s="150"/>
      <c r="G38" s="151"/>
      <c r="H38" s="142"/>
      <c r="I38" s="146"/>
      <c r="J38" s="148"/>
      <c r="K38" s="142"/>
      <c r="L38" s="142"/>
      <c r="M38" s="143"/>
      <c r="N38" s="143"/>
      <c r="O38" s="143"/>
      <c r="P38" s="143"/>
      <c r="Q38" s="143"/>
      <c r="R38" s="143"/>
      <c r="S38" s="143"/>
      <c r="T38" s="143"/>
      <c r="U38" s="143"/>
      <c r="V38" s="143"/>
      <c r="W38" s="143"/>
      <c r="X38" s="143"/>
      <c r="Y38" s="143"/>
      <c r="Z38" s="143"/>
      <c r="AA38" s="143"/>
      <c r="AB38" s="143"/>
      <c r="AC38" s="143"/>
    </row>
    <row r="39" spans="1:29" s="139" customFormat="1" x14ac:dyDescent="0.2">
      <c r="A39" s="141"/>
      <c r="B39" s="141"/>
      <c r="D39" s="149"/>
      <c r="E39" s="150"/>
      <c r="F39" s="150"/>
      <c r="G39" s="151"/>
      <c r="H39" s="142"/>
      <c r="I39" s="146"/>
      <c r="J39" s="148"/>
      <c r="K39" s="142"/>
      <c r="L39" s="142"/>
      <c r="M39" s="143"/>
      <c r="N39" s="143"/>
      <c r="O39" s="143"/>
      <c r="P39" s="143"/>
      <c r="Q39" s="143"/>
      <c r="R39" s="143"/>
      <c r="S39" s="143"/>
      <c r="T39" s="143"/>
      <c r="U39" s="143"/>
      <c r="V39" s="143"/>
      <c r="W39" s="143"/>
      <c r="X39" s="143"/>
      <c r="Y39" s="143"/>
      <c r="Z39" s="143"/>
      <c r="AA39" s="143"/>
      <c r="AB39" s="143"/>
      <c r="AC39" s="143"/>
    </row>
    <row r="40" spans="1:29" s="139" customFormat="1" x14ac:dyDescent="0.2">
      <c r="A40" s="141"/>
      <c r="B40" s="141"/>
      <c r="D40" s="149"/>
      <c r="E40" s="150"/>
      <c r="F40" s="150"/>
      <c r="G40" s="151"/>
      <c r="H40" s="142"/>
      <c r="I40" s="146"/>
      <c r="J40" s="148"/>
      <c r="K40" s="142"/>
      <c r="L40" s="142"/>
      <c r="M40" s="143"/>
      <c r="N40" s="143"/>
      <c r="O40" s="143"/>
      <c r="P40" s="143"/>
      <c r="Q40" s="143"/>
      <c r="R40" s="143"/>
      <c r="S40" s="143"/>
      <c r="T40" s="143"/>
      <c r="U40" s="143"/>
      <c r="V40" s="143"/>
      <c r="W40" s="143"/>
      <c r="X40" s="143"/>
      <c r="Y40" s="143"/>
      <c r="Z40" s="143"/>
      <c r="AA40" s="143"/>
      <c r="AB40" s="143"/>
      <c r="AC40" s="143"/>
    </row>
    <row r="41" spans="1:29" s="139" customFormat="1" x14ac:dyDescent="0.2">
      <c r="A41" s="141"/>
      <c r="B41" s="141"/>
      <c r="D41" s="149"/>
      <c r="E41" s="150"/>
      <c r="F41" s="150"/>
      <c r="G41" s="151"/>
      <c r="H41" s="142"/>
      <c r="I41" s="146"/>
      <c r="J41" s="148"/>
      <c r="K41" s="142"/>
      <c r="L41" s="142"/>
      <c r="M41" s="143"/>
      <c r="N41" s="143"/>
      <c r="O41" s="143"/>
      <c r="P41" s="143"/>
      <c r="Q41" s="143"/>
      <c r="R41" s="143"/>
      <c r="S41" s="143"/>
      <c r="T41" s="143"/>
      <c r="U41" s="143"/>
      <c r="V41" s="143"/>
      <c r="W41" s="143"/>
      <c r="X41" s="143"/>
      <c r="Y41" s="143"/>
      <c r="Z41" s="143"/>
      <c r="AA41" s="143"/>
      <c r="AB41" s="143"/>
      <c r="AC41" s="143"/>
    </row>
    <row r="42" spans="1:29" s="139" customFormat="1" x14ac:dyDescent="0.2">
      <c r="A42" s="141"/>
      <c r="B42" s="141"/>
      <c r="D42" s="149"/>
      <c r="E42" s="150"/>
      <c r="F42" s="150"/>
      <c r="G42" s="151"/>
      <c r="H42" s="142"/>
      <c r="I42" s="146"/>
      <c r="J42" s="148"/>
      <c r="K42" s="142"/>
      <c r="L42" s="142"/>
      <c r="M42" s="143"/>
      <c r="N42" s="143"/>
      <c r="O42" s="143"/>
      <c r="P42" s="143"/>
      <c r="Q42" s="143"/>
      <c r="R42" s="143"/>
      <c r="S42" s="143"/>
      <c r="T42" s="143"/>
      <c r="U42" s="143"/>
      <c r="V42" s="143"/>
      <c r="W42" s="143"/>
      <c r="X42" s="143"/>
      <c r="Y42" s="143"/>
      <c r="Z42" s="143"/>
      <c r="AA42" s="143"/>
      <c r="AB42" s="143"/>
      <c r="AC42" s="143"/>
    </row>
    <row r="43" spans="1:29" s="139" customFormat="1" x14ac:dyDescent="0.2">
      <c r="A43" s="141"/>
      <c r="B43" s="141"/>
      <c r="D43" s="149"/>
      <c r="E43" s="150"/>
      <c r="F43" s="150"/>
      <c r="G43" s="151"/>
      <c r="H43" s="142"/>
      <c r="I43" s="146"/>
      <c r="J43" s="148"/>
      <c r="K43" s="142"/>
      <c r="L43" s="142"/>
      <c r="M43" s="143"/>
      <c r="N43" s="143"/>
      <c r="O43" s="143"/>
      <c r="P43" s="143"/>
      <c r="Q43" s="143"/>
      <c r="R43" s="143"/>
      <c r="S43" s="143"/>
      <c r="T43" s="143"/>
      <c r="U43" s="143"/>
      <c r="V43" s="143"/>
      <c r="W43" s="143"/>
      <c r="X43" s="143"/>
      <c r="Y43" s="143"/>
      <c r="Z43" s="143"/>
      <c r="AA43" s="143"/>
      <c r="AB43" s="143"/>
      <c r="AC43" s="143"/>
    </row>
    <row r="44" spans="1:29" s="139" customFormat="1" x14ac:dyDescent="0.2">
      <c r="A44" s="141"/>
      <c r="B44" s="141"/>
      <c r="D44" s="149"/>
      <c r="E44" s="150"/>
      <c r="F44" s="150"/>
      <c r="G44" s="151"/>
      <c r="H44" s="142"/>
      <c r="I44" s="146"/>
      <c r="J44" s="148"/>
      <c r="K44" s="142"/>
      <c r="L44" s="142"/>
      <c r="M44" s="143"/>
      <c r="N44" s="143"/>
      <c r="O44" s="143"/>
      <c r="P44" s="143"/>
      <c r="Q44" s="143"/>
      <c r="R44" s="143"/>
      <c r="S44" s="143"/>
      <c r="T44" s="143"/>
      <c r="U44" s="143"/>
      <c r="V44" s="143"/>
      <c r="W44" s="143"/>
      <c r="X44" s="143"/>
      <c r="Y44" s="143"/>
      <c r="Z44" s="143"/>
      <c r="AA44" s="143"/>
      <c r="AB44" s="143"/>
      <c r="AC44" s="143"/>
    </row>
    <row r="45" spans="1:29" s="139" customFormat="1" x14ac:dyDescent="0.2">
      <c r="A45" s="141"/>
      <c r="B45" s="141"/>
      <c r="D45" s="149"/>
      <c r="E45" s="150"/>
      <c r="F45" s="150"/>
      <c r="G45" s="151"/>
      <c r="H45" s="142"/>
      <c r="I45" s="146"/>
      <c r="J45" s="148"/>
      <c r="K45" s="142"/>
      <c r="L45" s="142"/>
      <c r="M45" s="143"/>
      <c r="N45" s="143"/>
      <c r="O45" s="143"/>
      <c r="P45" s="143"/>
      <c r="Q45" s="143"/>
      <c r="R45" s="143"/>
      <c r="S45" s="143"/>
      <c r="T45" s="143"/>
      <c r="U45" s="143"/>
      <c r="V45" s="143"/>
      <c r="W45" s="143"/>
      <c r="X45" s="143"/>
      <c r="Y45" s="143"/>
      <c r="Z45" s="143"/>
      <c r="AA45" s="143"/>
      <c r="AB45" s="143"/>
      <c r="AC45" s="143"/>
    </row>
    <row r="46" spans="1:29" s="139" customFormat="1" x14ac:dyDescent="0.2">
      <c r="A46" s="141"/>
      <c r="B46" s="141"/>
      <c r="D46" s="149"/>
      <c r="E46" s="150"/>
      <c r="F46" s="150"/>
      <c r="G46" s="151"/>
      <c r="H46" s="142"/>
      <c r="I46" s="146"/>
      <c r="J46" s="148"/>
      <c r="K46" s="142"/>
      <c r="L46" s="142"/>
      <c r="M46" s="143"/>
      <c r="N46" s="143"/>
      <c r="O46" s="143"/>
      <c r="P46" s="143"/>
      <c r="Q46" s="143"/>
      <c r="R46" s="143"/>
      <c r="S46" s="143"/>
      <c r="T46" s="143"/>
      <c r="U46" s="143"/>
      <c r="V46" s="143"/>
      <c r="W46" s="143"/>
      <c r="X46" s="143"/>
      <c r="Y46" s="143"/>
      <c r="Z46" s="143"/>
      <c r="AA46" s="143"/>
      <c r="AB46" s="143"/>
      <c r="AC46" s="143"/>
    </row>
    <row r="47" spans="1:29" s="139" customFormat="1" x14ac:dyDescent="0.2">
      <c r="A47" s="141"/>
      <c r="B47" s="141"/>
      <c r="D47" s="149"/>
      <c r="E47" s="150"/>
      <c r="F47" s="150"/>
      <c r="G47" s="151"/>
      <c r="H47" s="142"/>
      <c r="I47" s="146"/>
      <c r="J47" s="148"/>
      <c r="K47" s="142"/>
      <c r="L47" s="142"/>
      <c r="M47" s="143"/>
      <c r="N47" s="143"/>
      <c r="O47" s="143"/>
      <c r="P47" s="143"/>
      <c r="Q47" s="143"/>
      <c r="R47" s="143"/>
      <c r="S47" s="143"/>
      <c r="T47" s="143"/>
      <c r="U47" s="143"/>
      <c r="V47" s="143"/>
      <c r="W47" s="143"/>
      <c r="X47" s="143"/>
      <c r="Y47" s="143"/>
      <c r="Z47" s="143"/>
      <c r="AA47" s="143"/>
      <c r="AB47" s="143"/>
      <c r="AC47" s="143"/>
    </row>
    <row r="48" spans="1:29" s="139" customFormat="1" x14ac:dyDescent="0.2">
      <c r="A48" s="141"/>
      <c r="B48" s="141"/>
      <c r="D48" s="149"/>
      <c r="E48" s="150"/>
      <c r="F48" s="150"/>
      <c r="G48" s="151"/>
      <c r="H48" s="142"/>
      <c r="I48" s="146"/>
      <c r="J48" s="148"/>
      <c r="K48" s="142"/>
      <c r="L48" s="142"/>
      <c r="M48" s="143"/>
      <c r="N48" s="143"/>
      <c r="O48" s="143"/>
      <c r="P48" s="143"/>
      <c r="Q48" s="143"/>
      <c r="R48" s="143"/>
      <c r="S48" s="143"/>
      <c r="T48" s="143"/>
      <c r="U48" s="143"/>
      <c r="V48" s="143"/>
      <c r="W48" s="143"/>
      <c r="X48" s="143"/>
      <c r="Y48" s="143"/>
      <c r="Z48" s="143"/>
      <c r="AA48" s="143"/>
      <c r="AB48" s="143"/>
      <c r="AC48" s="143"/>
    </row>
    <row r="49" spans="1:29" s="139" customFormat="1" x14ac:dyDescent="0.2">
      <c r="A49" s="141"/>
      <c r="B49" s="141"/>
      <c r="D49" s="149"/>
      <c r="E49" s="150"/>
      <c r="F49" s="150"/>
      <c r="G49" s="151"/>
      <c r="H49" s="142"/>
      <c r="I49" s="146"/>
      <c r="J49" s="148"/>
      <c r="K49" s="142"/>
      <c r="L49" s="142"/>
      <c r="M49" s="143"/>
      <c r="N49" s="143"/>
      <c r="O49" s="143"/>
      <c r="P49" s="143"/>
      <c r="Q49" s="143"/>
      <c r="R49" s="143"/>
      <c r="S49" s="143"/>
      <c r="T49" s="143"/>
      <c r="U49" s="143"/>
      <c r="V49" s="143"/>
      <c r="W49" s="143"/>
      <c r="X49" s="143"/>
      <c r="Y49" s="143"/>
      <c r="Z49" s="143"/>
      <c r="AA49" s="143"/>
      <c r="AB49" s="143"/>
      <c r="AC49" s="143"/>
    </row>
    <row r="50" spans="1:29" s="139" customFormat="1" x14ac:dyDescent="0.2">
      <c r="A50" s="141"/>
      <c r="B50" s="141"/>
      <c r="D50" s="149"/>
      <c r="E50" s="150"/>
      <c r="F50" s="150"/>
      <c r="G50" s="151"/>
      <c r="H50" s="142"/>
      <c r="I50" s="146"/>
      <c r="J50" s="148"/>
      <c r="K50" s="142"/>
      <c r="L50" s="142"/>
      <c r="M50" s="143"/>
      <c r="N50" s="143"/>
      <c r="O50" s="143"/>
      <c r="P50" s="143"/>
      <c r="Q50" s="143"/>
      <c r="R50" s="143"/>
      <c r="S50" s="143"/>
      <c r="T50" s="143"/>
      <c r="U50" s="143"/>
      <c r="V50" s="143"/>
      <c r="W50" s="143"/>
      <c r="X50" s="143"/>
      <c r="Y50" s="143"/>
      <c r="Z50" s="143"/>
      <c r="AA50" s="143"/>
      <c r="AB50" s="143"/>
      <c r="AC50" s="143"/>
    </row>
    <row r="51" spans="1:29" s="139" customFormat="1" x14ac:dyDescent="0.2">
      <c r="A51" s="141"/>
      <c r="B51" s="141"/>
      <c r="D51" s="149"/>
      <c r="E51" s="150"/>
      <c r="F51" s="150"/>
      <c r="G51" s="151"/>
      <c r="H51" s="142"/>
      <c r="I51" s="146"/>
      <c r="J51" s="148"/>
      <c r="K51" s="142"/>
      <c r="L51" s="142"/>
      <c r="M51" s="143"/>
      <c r="N51" s="143"/>
      <c r="O51" s="143"/>
      <c r="P51" s="143"/>
      <c r="Q51" s="143"/>
      <c r="R51" s="143"/>
      <c r="S51" s="143"/>
      <c r="T51" s="143"/>
      <c r="U51" s="143"/>
      <c r="V51" s="143"/>
      <c r="W51" s="143"/>
      <c r="X51" s="143"/>
      <c r="Y51" s="143"/>
      <c r="Z51" s="143"/>
      <c r="AA51" s="143"/>
      <c r="AB51" s="143"/>
      <c r="AC51" s="143"/>
    </row>
    <row r="52" spans="1:29" s="139" customFormat="1" x14ac:dyDescent="0.2">
      <c r="A52" s="141"/>
      <c r="B52" s="141"/>
      <c r="D52" s="149"/>
      <c r="E52" s="150"/>
      <c r="F52" s="150"/>
      <c r="G52" s="151"/>
      <c r="H52" s="142"/>
      <c r="I52" s="146"/>
      <c r="J52" s="148"/>
      <c r="K52" s="142"/>
      <c r="L52" s="142"/>
      <c r="M52" s="143"/>
      <c r="N52" s="143"/>
      <c r="O52" s="143"/>
      <c r="P52" s="143"/>
      <c r="Q52" s="143"/>
      <c r="R52" s="143"/>
      <c r="S52" s="143"/>
      <c r="T52" s="143"/>
      <c r="U52" s="143"/>
      <c r="V52" s="143"/>
      <c r="W52" s="143"/>
      <c r="X52" s="143"/>
      <c r="Y52" s="143"/>
      <c r="Z52" s="143"/>
      <c r="AA52" s="143"/>
      <c r="AB52" s="143"/>
      <c r="AC52" s="143"/>
    </row>
    <row r="53" spans="1:29" s="139" customFormat="1" x14ac:dyDescent="0.2">
      <c r="A53" s="141"/>
      <c r="B53" s="141"/>
      <c r="D53" s="149"/>
      <c r="E53" s="150"/>
      <c r="F53" s="150"/>
      <c r="G53" s="151"/>
      <c r="H53" s="142"/>
      <c r="I53" s="146"/>
      <c r="J53" s="148"/>
      <c r="K53" s="142"/>
      <c r="L53" s="142"/>
      <c r="M53" s="143"/>
      <c r="N53" s="143"/>
      <c r="O53" s="143"/>
      <c r="P53" s="143"/>
      <c r="Q53" s="143"/>
      <c r="R53" s="143"/>
      <c r="S53" s="143"/>
      <c r="T53" s="143"/>
      <c r="U53" s="143"/>
      <c r="V53" s="143"/>
      <c r="W53" s="143"/>
      <c r="X53" s="143"/>
      <c r="Y53" s="143"/>
      <c r="Z53" s="143"/>
      <c r="AA53" s="143"/>
      <c r="AB53" s="143"/>
      <c r="AC53" s="143"/>
    </row>
    <row r="54" spans="1:29" s="139" customFormat="1" x14ac:dyDescent="0.2">
      <c r="A54" s="141"/>
      <c r="B54" s="141"/>
      <c r="D54" s="149"/>
      <c r="E54" s="150"/>
      <c r="F54" s="150"/>
      <c r="G54" s="151"/>
      <c r="H54" s="142"/>
      <c r="I54" s="146"/>
      <c r="J54" s="148"/>
      <c r="K54" s="142"/>
      <c r="L54" s="142"/>
      <c r="M54" s="143"/>
      <c r="N54" s="143"/>
      <c r="O54" s="143"/>
      <c r="P54" s="143"/>
      <c r="Q54" s="143"/>
      <c r="R54" s="143"/>
      <c r="S54" s="143"/>
      <c r="T54" s="143"/>
      <c r="U54" s="143"/>
      <c r="V54" s="143"/>
      <c r="W54" s="143"/>
      <c r="X54" s="143"/>
      <c r="Y54" s="143"/>
      <c r="Z54" s="143"/>
      <c r="AA54" s="143"/>
      <c r="AB54" s="143"/>
      <c r="AC54" s="143"/>
    </row>
    <row r="55" spans="1:29" s="139" customFormat="1" x14ac:dyDescent="0.2">
      <c r="A55" s="141"/>
      <c r="B55" s="141"/>
      <c r="D55" s="149"/>
      <c r="E55" s="150"/>
      <c r="F55" s="150"/>
      <c r="G55" s="151"/>
      <c r="H55" s="142"/>
      <c r="I55" s="146"/>
      <c r="J55" s="148"/>
      <c r="K55" s="142"/>
      <c r="L55" s="142"/>
      <c r="M55" s="143"/>
      <c r="N55" s="143"/>
      <c r="O55" s="143"/>
      <c r="P55" s="143"/>
      <c r="Q55" s="143"/>
      <c r="R55" s="143"/>
      <c r="S55" s="143"/>
      <c r="T55" s="143"/>
      <c r="U55" s="143"/>
      <c r="V55" s="143"/>
      <c r="W55" s="143"/>
      <c r="X55" s="143"/>
      <c r="Y55" s="143"/>
      <c r="Z55" s="143"/>
      <c r="AA55" s="143"/>
      <c r="AB55" s="143"/>
      <c r="AC55" s="143"/>
    </row>
    <row r="56" spans="1:29" s="139" customFormat="1" x14ac:dyDescent="0.2">
      <c r="A56" s="141"/>
      <c r="B56" s="141"/>
      <c r="D56" s="149"/>
      <c r="E56" s="150"/>
      <c r="F56" s="150"/>
      <c r="G56" s="151"/>
      <c r="H56" s="142"/>
      <c r="I56" s="146"/>
      <c r="J56" s="148"/>
      <c r="K56" s="142"/>
      <c r="L56" s="142"/>
      <c r="M56" s="143"/>
      <c r="N56" s="143"/>
      <c r="O56" s="143"/>
      <c r="P56" s="143"/>
      <c r="Q56" s="143"/>
      <c r="R56" s="143"/>
      <c r="S56" s="143"/>
      <c r="T56" s="143"/>
      <c r="U56" s="143"/>
      <c r="V56" s="143"/>
      <c r="W56" s="143"/>
      <c r="X56" s="143"/>
      <c r="Y56" s="143"/>
      <c r="Z56" s="143"/>
      <c r="AA56" s="143"/>
      <c r="AB56" s="143"/>
      <c r="AC56" s="143"/>
    </row>
    <row r="57" spans="1:29" s="139" customFormat="1" x14ac:dyDescent="0.2">
      <c r="A57" s="141"/>
      <c r="B57" s="141"/>
      <c r="D57" s="149"/>
      <c r="E57" s="150"/>
      <c r="F57" s="150"/>
      <c r="G57" s="151"/>
      <c r="H57" s="142"/>
      <c r="I57" s="146"/>
      <c r="J57" s="148"/>
      <c r="K57" s="142"/>
      <c r="L57" s="142"/>
      <c r="M57" s="143"/>
      <c r="N57" s="143"/>
      <c r="O57" s="143"/>
      <c r="P57" s="143"/>
      <c r="Q57" s="143"/>
      <c r="R57" s="143"/>
      <c r="S57" s="143"/>
      <c r="T57" s="143"/>
      <c r="U57" s="143"/>
      <c r="V57" s="143"/>
      <c r="W57" s="143"/>
      <c r="X57" s="143"/>
      <c r="Y57" s="143"/>
      <c r="Z57" s="143"/>
      <c r="AA57" s="143"/>
      <c r="AB57" s="143"/>
      <c r="AC57" s="143"/>
    </row>
    <row r="58" spans="1:29" s="139" customFormat="1" x14ac:dyDescent="0.2">
      <c r="A58" s="141"/>
      <c r="B58" s="141"/>
      <c r="D58" s="149"/>
      <c r="E58" s="150"/>
      <c r="F58" s="150"/>
      <c r="G58" s="151"/>
      <c r="H58" s="142"/>
      <c r="I58" s="146"/>
      <c r="J58" s="148"/>
      <c r="K58" s="142"/>
      <c r="L58" s="142"/>
      <c r="M58" s="143"/>
      <c r="N58" s="143"/>
      <c r="O58" s="143"/>
      <c r="P58" s="143"/>
      <c r="Q58" s="143"/>
      <c r="R58" s="143"/>
      <c r="S58" s="143"/>
      <c r="T58" s="143"/>
      <c r="U58" s="143"/>
      <c r="V58" s="143"/>
      <c r="W58" s="143"/>
      <c r="X58" s="143"/>
      <c r="Y58" s="143"/>
      <c r="Z58" s="143"/>
      <c r="AA58" s="143"/>
      <c r="AB58" s="143"/>
      <c r="AC58" s="143"/>
    </row>
    <row r="59" spans="1:29" s="139" customFormat="1" x14ac:dyDescent="0.2">
      <c r="A59" s="141"/>
      <c r="B59" s="141"/>
      <c r="D59" s="149"/>
      <c r="E59" s="150"/>
      <c r="F59" s="150"/>
      <c r="G59" s="151"/>
      <c r="H59" s="142"/>
      <c r="I59" s="146"/>
      <c r="J59" s="148"/>
      <c r="K59" s="142"/>
      <c r="L59" s="142"/>
      <c r="M59" s="143"/>
      <c r="N59" s="143"/>
      <c r="O59" s="143"/>
      <c r="P59" s="143"/>
      <c r="Q59" s="143"/>
      <c r="R59" s="143"/>
      <c r="S59" s="143"/>
      <c r="T59" s="143"/>
      <c r="U59" s="143"/>
      <c r="V59" s="143"/>
      <c r="W59" s="143"/>
      <c r="X59" s="143"/>
      <c r="Y59" s="143"/>
      <c r="Z59" s="143"/>
      <c r="AA59" s="143"/>
      <c r="AB59" s="143"/>
      <c r="AC59" s="143"/>
    </row>
    <row r="60" spans="1:29" s="139" customFormat="1" x14ac:dyDescent="0.2">
      <c r="A60" s="141"/>
      <c r="B60" s="141"/>
      <c r="D60" s="149"/>
      <c r="E60" s="150"/>
      <c r="F60" s="150"/>
      <c r="G60" s="151"/>
      <c r="H60" s="142"/>
      <c r="I60" s="146"/>
      <c r="J60" s="148"/>
      <c r="K60" s="142"/>
      <c r="L60" s="142"/>
      <c r="M60" s="143"/>
      <c r="N60" s="143"/>
      <c r="O60" s="143"/>
      <c r="P60" s="143"/>
      <c r="Q60" s="143"/>
      <c r="R60" s="143"/>
      <c r="S60" s="143"/>
      <c r="T60" s="143"/>
      <c r="U60" s="143"/>
      <c r="V60" s="143"/>
      <c r="W60" s="143"/>
      <c r="X60" s="143"/>
      <c r="Y60" s="143"/>
      <c r="Z60" s="143"/>
      <c r="AA60" s="143"/>
      <c r="AB60" s="143"/>
      <c r="AC60" s="143"/>
    </row>
    <row r="61" spans="1:29" s="139" customFormat="1" x14ac:dyDescent="0.2">
      <c r="A61" s="141"/>
      <c r="B61" s="141"/>
      <c r="D61" s="149"/>
      <c r="E61" s="150"/>
      <c r="F61" s="150"/>
      <c r="G61" s="151"/>
      <c r="H61" s="142"/>
      <c r="I61" s="146"/>
      <c r="J61" s="148"/>
      <c r="K61" s="142"/>
      <c r="L61" s="142"/>
      <c r="M61" s="143"/>
      <c r="N61" s="143"/>
      <c r="O61" s="143"/>
      <c r="P61" s="143"/>
      <c r="Q61" s="143"/>
      <c r="R61" s="143"/>
      <c r="S61" s="143"/>
      <c r="T61" s="143"/>
      <c r="U61" s="143"/>
      <c r="V61" s="143"/>
      <c r="W61" s="143"/>
      <c r="X61" s="143"/>
      <c r="Y61" s="143"/>
      <c r="Z61" s="143"/>
      <c r="AA61" s="143"/>
      <c r="AB61" s="143"/>
      <c r="AC61" s="143"/>
    </row>
    <row r="62" spans="1:29" s="139" customFormat="1" x14ac:dyDescent="0.2">
      <c r="A62" s="141"/>
      <c r="B62" s="141"/>
      <c r="D62" s="149"/>
      <c r="E62" s="150"/>
      <c r="F62" s="150"/>
      <c r="G62" s="151"/>
      <c r="H62" s="142"/>
      <c r="I62" s="146"/>
      <c r="J62" s="148"/>
      <c r="K62" s="142"/>
      <c r="L62" s="142"/>
      <c r="M62" s="143"/>
      <c r="N62" s="143"/>
      <c r="O62" s="143"/>
      <c r="P62" s="143"/>
      <c r="Q62" s="143"/>
      <c r="R62" s="143"/>
      <c r="S62" s="143"/>
      <c r="T62" s="143"/>
      <c r="U62" s="143"/>
      <c r="V62" s="143"/>
      <c r="W62" s="143"/>
      <c r="X62" s="143"/>
      <c r="Y62" s="143"/>
      <c r="Z62" s="143"/>
      <c r="AA62" s="143"/>
      <c r="AB62" s="143"/>
      <c r="AC62" s="143"/>
    </row>
    <row r="63" spans="1:29" s="139" customFormat="1" x14ac:dyDescent="0.2">
      <c r="A63" s="141"/>
      <c r="B63" s="141"/>
      <c r="D63" s="149"/>
      <c r="E63" s="150"/>
      <c r="F63" s="150"/>
      <c r="G63" s="151"/>
      <c r="H63" s="142"/>
      <c r="I63" s="146"/>
      <c r="J63" s="148"/>
      <c r="K63" s="142"/>
      <c r="L63" s="142"/>
      <c r="M63" s="143"/>
      <c r="N63" s="143"/>
      <c r="O63" s="143"/>
      <c r="P63" s="143"/>
      <c r="Q63" s="143"/>
      <c r="R63" s="143"/>
      <c r="S63" s="143"/>
      <c r="T63" s="143"/>
      <c r="U63" s="143"/>
      <c r="V63" s="143"/>
      <c r="W63" s="143"/>
      <c r="X63" s="143"/>
      <c r="Y63" s="143"/>
      <c r="Z63" s="143"/>
      <c r="AA63" s="143"/>
      <c r="AB63" s="143"/>
      <c r="AC63" s="143"/>
    </row>
    <row r="64" spans="1:29" s="139" customFormat="1" x14ac:dyDescent="0.2">
      <c r="A64" s="141"/>
      <c r="B64" s="141"/>
      <c r="D64" s="149"/>
      <c r="E64" s="150"/>
      <c r="F64" s="150"/>
      <c r="G64" s="151"/>
      <c r="H64" s="142"/>
      <c r="I64" s="146"/>
      <c r="J64" s="148"/>
      <c r="K64" s="142"/>
      <c r="L64" s="142"/>
      <c r="M64" s="143"/>
      <c r="N64" s="143"/>
      <c r="O64" s="143"/>
      <c r="P64" s="143"/>
      <c r="Q64" s="143"/>
      <c r="R64" s="143"/>
      <c r="S64" s="143"/>
      <c r="T64" s="143"/>
      <c r="U64" s="143"/>
      <c r="V64" s="143"/>
      <c r="W64" s="143"/>
      <c r="X64" s="143"/>
      <c r="Y64" s="143"/>
      <c r="Z64" s="143"/>
      <c r="AA64" s="143"/>
      <c r="AB64" s="143"/>
      <c r="AC64" s="143"/>
    </row>
    <row r="65" spans="1:29" s="139" customFormat="1" x14ac:dyDescent="0.2">
      <c r="A65" s="141"/>
      <c r="B65" s="141"/>
      <c r="D65" s="149"/>
      <c r="E65" s="150"/>
      <c r="F65" s="150"/>
      <c r="G65" s="151"/>
      <c r="H65" s="142"/>
      <c r="I65" s="146"/>
      <c r="J65" s="148"/>
      <c r="K65" s="142"/>
      <c r="L65" s="142"/>
      <c r="M65" s="143"/>
      <c r="N65" s="143"/>
      <c r="O65" s="143"/>
      <c r="P65" s="143"/>
      <c r="Q65" s="143"/>
      <c r="R65" s="143"/>
      <c r="S65" s="143"/>
      <c r="T65" s="143"/>
      <c r="U65" s="143"/>
      <c r="V65" s="143"/>
      <c r="W65" s="143"/>
      <c r="X65" s="143"/>
      <c r="Y65" s="143"/>
      <c r="Z65" s="143"/>
      <c r="AA65" s="143"/>
      <c r="AB65" s="143"/>
      <c r="AC65" s="143"/>
    </row>
    <row r="66" spans="1:29" s="139" customFormat="1" x14ac:dyDescent="0.2">
      <c r="A66" s="141"/>
      <c r="B66" s="141"/>
      <c r="D66" s="149"/>
      <c r="E66" s="150"/>
      <c r="F66" s="150"/>
      <c r="G66" s="151"/>
      <c r="H66" s="142"/>
      <c r="I66" s="146"/>
      <c r="J66" s="148"/>
      <c r="K66" s="142"/>
      <c r="L66" s="142"/>
      <c r="M66" s="143"/>
      <c r="N66" s="143"/>
      <c r="O66" s="143"/>
      <c r="P66" s="143"/>
      <c r="Q66" s="143"/>
      <c r="R66" s="143"/>
      <c r="S66" s="143"/>
      <c r="T66" s="143"/>
      <c r="U66" s="143"/>
      <c r="V66" s="143"/>
      <c r="W66" s="143"/>
      <c r="X66" s="143"/>
      <c r="Y66" s="143"/>
      <c r="Z66" s="143"/>
      <c r="AA66" s="143"/>
      <c r="AB66" s="143"/>
      <c r="AC66" s="143"/>
    </row>
    <row r="67" spans="1:29" s="139" customFormat="1" x14ac:dyDescent="0.2">
      <c r="A67" s="141"/>
      <c r="B67" s="141"/>
      <c r="D67" s="149"/>
      <c r="E67" s="150"/>
      <c r="F67" s="150"/>
      <c r="G67" s="151"/>
      <c r="H67" s="142"/>
      <c r="I67" s="146"/>
      <c r="J67" s="148"/>
      <c r="K67" s="142"/>
      <c r="L67" s="142"/>
      <c r="M67" s="143"/>
      <c r="N67" s="143"/>
      <c r="O67" s="143"/>
      <c r="P67" s="143"/>
      <c r="Q67" s="143"/>
      <c r="R67" s="143"/>
      <c r="S67" s="143"/>
      <c r="T67" s="143"/>
      <c r="U67" s="143"/>
      <c r="V67" s="143"/>
      <c r="W67" s="143"/>
      <c r="X67" s="143"/>
      <c r="Y67" s="143"/>
      <c r="Z67" s="143"/>
      <c r="AA67" s="143"/>
      <c r="AB67" s="143"/>
      <c r="AC67" s="143"/>
    </row>
    <row r="68" spans="1:29" s="139" customFormat="1" x14ac:dyDescent="0.2">
      <c r="A68" s="141"/>
      <c r="B68" s="141"/>
      <c r="D68" s="149"/>
      <c r="E68" s="150"/>
      <c r="F68" s="150"/>
      <c r="G68" s="151"/>
      <c r="H68" s="142"/>
      <c r="I68" s="146"/>
      <c r="J68" s="148"/>
      <c r="K68" s="142"/>
      <c r="L68" s="142"/>
      <c r="M68" s="143"/>
      <c r="N68" s="143"/>
      <c r="O68" s="143"/>
      <c r="P68" s="143"/>
      <c r="Q68" s="143"/>
      <c r="R68" s="143"/>
      <c r="S68" s="143"/>
      <c r="T68" s="143"/>
      <c r="U68" s="143"/>
      <c r="V68" s="143"/>
      <c r="W68" s="143"/>
      <c r="X68" s="143"/>
      <c r="Y68" s="143"/>
      <c r="Z68" s="143"/>
      <c r="AA68" s="143"/>
      <c r="AB68" s="143"/>
      <c r="AC68" s="143"/>
    </row>
    <row r="69" spans="1:29" s="139" customFormat="1" x14ac:dyDescent="0.2">
      <c r="A69" s="141"/>
      <c r="B69" s="141"/>
      <c r="D69" s="149"/>
      <c r="E69" s="150"/>
      <c r="F69" s="150"/>
      <c r="G69" s="151"/>
      <c r="H69" s="142"/>
      <c r="I69" s="146"/>
      <c r="J69" s="148"/>
      <c r="K69" s="142"/>
      <c r="L69" s="142"/>
      <c r="M69" s="143"/>
      <c r="N69" s="143"/>
      <c r="O69" s="143"/>
      <c r="P69" s="143"/>
      <c r="Q69" s="143"/>
      <c r="R69" s="143"/>
      <c r="S69" s="143"/>
      <c r="T69" s="143"/>
      <c r="U69" s="143"/>
      <c r="V69" s="143"/>
      <c r="W69" s="143"/>
      <c r="X69" s="143"/>
      <c r="Y69" s="143"/>
      <c r="Z69" s="143"/>
      <c r="AA69" s="143"/>
      <c r="AB69" s="143"/>
      <c r="AC69" s="143"/>
    </row>
    <row r="70" spans="1:29" s="139" customFormat="1" x14ac:dyDescent="0.2">
      <c r="A70" s="141"/>
      <c r="B70" s="141"/>
      <c r="D70" s="149"/>
      <c r="E70" s="150"/>
      <c r="F70" s="150"/>
      <c r="G70" s="151"/>
      <c r="H70" s="142"/>
      <c r="I70" s="146"/>
      <c r="J70" s="148"/>
      <c r="K70" s="142"/>
      <c r="L70" s="142"/>
      <c r="M70" s="143"/>
      <c r="N70" s="143"/>
      <c r="O70" s="143"/>
      <c r="P70" s="143"/>
      <c r="Q70" s="143"/>
      <c r="R70" s="143"/>
      <c r="S70" s="143"/>
      <c r="T70" s="143"/>
      <c r="U70" s="143"/>
      <c r="V70" s="143"/>
      <c r="W70" s="143"/>
      <c r="X70" s="143"/>
      <c r="Y70" s="143"/>
      <c r="Z70" s="143"/>
      <c r="AA70" s="143"/>
      <c r="AB70" s="143"/>
      <c r="AC70" s="143"/>
    </row>
    <row r="71" spans="1:29" s="139" customFormat="1" x14ac:dyDescent="0.2">
      <c r="A71" s="141"/>
      <c r="B71" s="141"/>
      <c r="D71" s="149"/>
      <c r="E71" s="150"/>
      <c r="F71" s="150"/>
      <c r="G71" s="151"/>
      <c r="H71" s="142"/>
      <c r="I71" s="146"/>
      <c r="J71" s="148"/>
      <c r="K71" s="142"/>
      <c r="L71" s="142"/>
      <c r="M71" s="143"/>
      <c r="N71" s="143"/>
      <c r="O71" s="143"/>
      <c r="P71" s="143"/>
      <c r="Q71" s="143"/>
      <c r="R71" s="143"/>
      <c r="S71" s="143"/>
      <c r="T71" s="143"/>
      <c r="U71" s="143"/>
      <c r="V71" s="143"/>
      <c r="W71" s="143"/>
      <c r="X71" s="143"/>
      <c r="Y71" s="143"/>
      <c r="Z71" s="143"/>
      <c r="AA71" s="143"/>
      <c r="AB71" s="143"/>
      <c r="AC71" s="143"/>
    </row>
    <row r="72" spans="1:29" s="139" customFormat="1" x14ac:dyDescent="0.2">
      <c r="A72" s="141"/>
      <c r="B72" s="141"/>
      <c r="D72" s="149"/>
      <c r="E72" s="150"/>
      <c r="F72" s="150"/>
      <c r="G72" s="151"/>
      <c r="H72" s="142"/>
      <c r="I72" s="146"/>
      <c r="J72" s="148"/>
      <c r="K72" s="142"/>
      <c r="L72" s="142"/>
      <c r="M72" s="143"/>
      <c r="N72" s="143"/>
      <c r="O72" s="143"/>
      <c r="P72" s="143"/>
      <c r="Q72" s="143"/>
      <c r="R72" s="143"/>
      <c r="S72" s="143"/>
      <c r="T72" s="143"/>
      <c r="U72" s="143"/>
      <c r="V72" s="143"/>
      <c r="W72" s="143"/>
      <c r="X72" s="143"/>
      <c r="Y72" s="143"/>
      <c r="Z72" s="143"/>
      <c r="AA72" s="143"/>
      <c r="AB72" s="143"/>
      <c r="AC72" s="143"/>
    </row>
    <row r="73" spans="1:29" s="139" customFormat="1" x14ac:dyDescent="0.2">
      <c r="A73" s="141"/>
      <c r="B73" s="141"/>
      <c r="D73" s="149"/>
      <c r="E73" s="150"/>
      <c r="F73" s="150"/>
      <c r="G73" s="151"/>
      <c r="H73" s="142"/>
      <c r="I73" s="146"/>
      <c r="J73" s="148"/>
      <c r="K73" s="142"/>
      <c r="L73" s="142"/>
      <c r="M73" s="143"/>
      <c r="N73" s="143"/>
      <c r="O73" s="143"/>
      <c r="P73" s="143"/>
      <c r="Q73" s="143"/>
      <c r="R73" s="143"/>
      <c r="S73" s="143"/>
      <c r="T73" s="143"/>
      <c r="U73" s="143"/>
      <c r="V73" s="143"/>
      <c r="W73" s="143"/>
      <c r="X73" s="143"/>
      <c r="Y73" s="143"/>
      <c r="Z73" s="143"/>
      <c r="AA73" s="143"/>
      <c r="AB73" s="143"/>
      <c r="AC73" s="143"/>
    </row>
    <row r="74" spans="1:29" s="139" customFormat="1" x14ac:dyDescent="0.2">
      <c r="A74" s="141"/>
      <c r="B74" s="141"/>
      <c r="D74" s="149"/>
      <c r="E74" s="150"/>
      <c r="F74" s="150"/>
      <c r="G74" s="151"/>
      <c r="H74" s="142"/>
      <c r="I74" s="146"/>
      <c r="J74" s="148"/>
      <c r="K74" s="142"/>
      <c r="L74" s="142"/>
      <c r="M74" s="143"/>
      <c r="N74" s="143"/>
      <c r="O74" s="143"/>
      <c r="P74" s="143"/>
      <c r="Q74" s="143"/>
      <c r="R74" s="143"/>
      <c r="S74" s="143"/>
      <c r="T74" s="143"/>
      <c r="U74" s="143"/>
      <c r="V74" s="143"/>
      <c r="W74" s="143"/>
      <c r="X74" s="143"/>
      <c r="Y74" s="143"/>
      <c r="Z74" s="143"/>
      <c r="AA74" s="143"/>
      <c r="AB74" s="143"/>
      <c r="AC74" s="143"/>
    </row>
    <row r="75" spans="1:29" s="139" customFormat="1" x14ac:dyDescent="0.2">
      <c r="A75" s="141"/>
      <c r="B75" s="141"/>
      <c r="D75" s="149"/>
      <c r="E75" s="150"/>
      <c r="F75" s="150"/>
      <c r="G75" s="151"/>
      <c r="H75" s="142"/>
      <c r="I75" s="146"/>
      <c r="J75" s="148"/>
      <c r="K75" s="142"/>
      <c r="L75" s="142"/>
      <c r="M75" s="143"/>
      <c r="N75" s="143"/>
      <c r="O75" s="143"/>
      <c r="P75" s="143"/>
      <c r="Q75" s="143"/>
      <c r="R75" s="143"/>
      <c r="S75" s="143"/>
      <c r="T75" s="143"/>
      <c r="U75" s="143"/>
      <c r="V75" s="143"/>
      <c r="W75" s="143"/>
      <c r="X75" s="143"/>
      <c r="Y75" s="143"/>
      <c r="Z75" s="143"/>
      <c r="AA75" s="143"/>
      <c r="AB75" s="143"/>
      <c r="AC75" s="14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DE8D-2CE4-43B0-84F3-14286C6DB8AD}">
  <sheetPr codeName="Sheet5">
    <tabColor theme="3"/>
  </sheetPr>
  <dimension ref="A1:J74"/>
  <sheetViews>
    <sheetView topLeftCell="A3" zoomScale="85" zoomScaleNormal="85" workbookViewId="0">
      <selection activeCell="C3" sqref="C3"/>
    </sheetView>
  </sheetViews>
  <sheetFormatPr defaultColWidth="9.140625" defaultRowHeight="12.75" x14ac:dyDescent="0.2"/>
  <cols>
    <col min="1" max="2" width="9.140625" style="4"/>
    <col min="3" max="3" width="36.140625" style="6" customWidth="1"/>
    <col min="4" max="4" width="8.7109375" style="5" customWidth="1"/>
    <col min="5" max="5" width="11.7109375" style="5" customWidth="1"/>
    <col min="6" max="6" width="16.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68" t="s">
        <v>24</v>
      </c>
      <c r="B1" s="368"/>
      <c r="D1" s="10"/>
      <c r="E1" s="10"/>
      <c r="F1" s="10"/>
      <c r="G1" s="11"/>
      <c r="H1" s="10"/>
      <c r="I1" s="7"/>
    </row>
    <row r="2" spans="1:10" s="6" customFormat="1" x14ac:dyDescent="0.2">
      <c r="A2" s="3" t="s">
        <v>2</v>
      </c>
      <c r="B2" s="3" t="s">
        <v>3</v>
      </c>
      <c r="C2" s="6" t="s">
        <v>22</v>
      </c>
      <c r="D2" s="10" t="s">
        <v>5</v>
      </c>
      <c r="E2" s="10" t="s">
        <v>13</v>
      </c>
      <c r="F2" s="10" t="s">
        <v>14</v>
      </c>
      <c r="G2" s="10" t="s">
        <v>6</v>
      </c>
      <c r="H2" s="10" t="s">
        <v>56</v>
      </c>
      <c r="I2" s="7" t="s">
        <v>23</v>
      </c>
      <c r="J2" s="10"/>
    </row>
    <row r="3" spans="1:10" x14ac:dyDescent="0.2">
      <c r="A3" s="87">
        <v>5</v>
      </c>
      <c r="B3" s="87"/>
      <c r="C3" s="14" t="s">
        <v>708</v>
      </c>
      <c r="H3" s="5" t="s">
        <v>704</v>
      </c>
    </row>
    <row r="4" spans="1:10" x14ac:dyDescent="0.2">
      <c r="A4" s="87">
        <v>15</v>
      </c>
      <c r="B4" s="87"/>
      <c r="C4" s="14" t="s">
        <v>623</v>
      </c>
      <c r="H4" s="5" t="s">
        <v>707</v>
      </c>
    </row>
    <row r="5" spans="1:10" x14ac:dyDescent="0.2">
      <c r="A5" s="87">
        <v>30</v>
      </c>
      <c r="B5" s="87"/>
      <c r="C5" s="6" t="s">
        <v>173</v>
      </c>
      <c r="D5" s="5" t="s">
        <v>126</v>
      </c>
      <c r="E5" s="5" t="s">
        <v>127</v>
      </c>
      <c r="F5" s="5" t="s">
        <v>187</v>
      </c>
      <c r="H5" s="5" t="s">
        <v>721</v>
      </c>
      <c r="I5" s="2" t="s">
        <v>189</v>
      </c>
    </row>
    <row r="6" spans="1:10" x14ac:dyDescent="0.2">
      <c r="A6" s="87"/>
      <c r="B6" s="87">
        <v>3</v>
      </c>
      <c r="C6" s="6" t="s">
        <v>624</v>
      </c>
      <c r="H6" s="5" t="s">
        <v>502</v>
      </c>
    </row>
    <row r="7" spans="1:10" x14ac:dyDescent="0.2">
      <c r="A7" s="87">
        <v>5</v>
      </c>
      <c r="B7" s="87"/>
      <c r="C7" s="6" t="s">
        <v>174</v>
      </c>
      <c r="D7" s="5" t="s">
        <v>133</v>
      </c>
      <c r="E7" s="5" t="s">
        <v>329</v>
      </c>
      <c r="F7" s="5" t="s">
        <v>331</v>
      </c>
      <c r="G7" s="12" t="s">
        <v>62</v>
      </c>
      <c r="H7" s="5" t="s">
        <v>175</v>
      </c>
      <c r="I7" s="2" t="s">
        <v>332</v>
      </c>
    </row>
    <row r="8" spans="1:10" s="19" customFormat="1" x14ac:dyDescent="0.2">
      <c r="A8" s="88">
        <v>50</v>
      </c>
      <c r="B8" s="88"/>
      <c r="C8" s="15" t="s">
        <v>776</v>
      </c>
      <c r="D8" s="16"/>
      <c r="E8" s="16"/>
      <c r="F8" s="16"/>
      <c r="G8" s="17"/>
      <c r="H8" s="16" t="s">
        <v>779</v>
      </c>
      <c r="I8" s="18"/>
    </row>
    <row r="9" spans="1:10" s="19" customFormat="1" x14ac:dyDescent="0.2">
      <c r="A9" s="88">
        <v>40</v>
      </c>
      <c r="B9" s="88"/>
      <c r="C9" s="15" t="s">
        <v>778</v>
      </c>
      <c r="D9" s="16"/>
      <c r="E9" s="16"/>
      <c r="F9" s="16"/>
      <c r="G9" s="17"/>
      <c r="H9" s="16" t="s">
        <v>779</v>
      </c>
      <c r="I9" s="18"/>
    </row>
    <row r="10" spans="1:10" s="19" customFormat="1" x14ac:dyDescent="0.2">
      <c r="A10" s="88">
        <v>30</v>
      </c>
      <c r="B10" s="88"/>
      <c r="C10" s="15" t="s">
        <v>777</v>
      </c>
      <c r="D10" s="16"/>
      <c r="E10" s="16"/>
      <c r="F10" s="16"/>
      <c r="G10" s="17"/>
      <c r="H10" s="16" t="s">
        <v>779</v>
      </c>
      <c r="I10" s="18"/>
    </row>
    <row r="11" spans="1:10" s="19" customFormat="1" x14ac:dyDescent="0.2">
      <c r="A11" s="88"/>
      <c r="B11" s="88"/>
      <c r="C11" s="15"/>
      <c r="D11" s="16"/>
      <c r="E11" s="16"/>
      <c r="F11" s="16"/>
      <c r="G11" s="17"/>
      <c r="H11" s="16" t="s">
        <v>65</v>
      </c>
      <c r="I11" s="18"/>
    </row>
    <row r="12" spans="1:10" s="19" customFormat="1" x14ac:dyDescent="0.2">
      <c r="A12" s="88">
        <v>55</v>
      </c>
      <c r="B12" s="88"/>
      <c r="C12" s="15" t="s">
        <v>780</v>
      </c>
      <c r="D12" s="16" t="s">
        <v>784</v>
      </c>
      <c r="E12" s="16" t="s">
        <v>99</v>
      </c>
      <c r="F12" s="16" t="s">
        <v>788</v>
      </c>
      <c r="G12" s="17" t="s">
        <v>100</v>
      </c>
      <c r="H12" s="16" t="s">
        <v>787</v>
      </c>
      <c r="I12" s="18"/>
    </row>
    <row r="13" spans="1:10" s="19" customFormat="1" x14ac:dyDescent="0.2">
      <c r="A13" s="88"/>
      <c r="B13" s="88">
        <v>3</v>
      </c>
      <c r="C13" s="15" t="s">
        <v>781</v>
      </c>
      <c r="D13" s="16" t="s">
        <v>784</v>
      </c>
      <c r="E13" s="16" t="s">
        <v>91</v>
      </c>
      <c r="F13" s="16" t="s">
        <v>789</v>
      </c>
      <c r="G13" s="17" t="s">
        <v>102</v>
      </c>
      <c r="H13" s="16" t="s">
        <v>787</v>
      </c>
      <c r="I13" s="18"/>
    </row>
    <row r="14" spans="1:10" s="19" customFormat="1" x14ac:dyDescent="0.2">
      <c r="A14" s="88">
        <v>20</v>
      </c>
      <c r="B14" s="88"/>
      <c r="C14" s="15" t="s">
        <v>782</v>
      </c>
      <c r="D14" s="16" t="s">
        <v>784</v>
      </c>
      <c r="E14" s="16" t="s">
        <v>178</v>
      </c>
      <c r="F14" s="16" t="s">
        <v>195</v>
      </c>
      <c r="G14" s="17" t="s">
        <v>194</v>
      </c>
      <c r="H14" s="16" t="s">
        <v>787</v>
      </c>
      <c r="I14" s="18"/>
    </row>
    <row r="15" spans="1:10" s="19" customFormat="1" x14ac:dyDescent="0.2">
      <c r="A15" s="88">
        <v>50</v>
      </c>
      <c r="B15" s="88"/>
      <c r="C15" s="15" t="s">
        <v>783</v>
      </c>
      <c r="D15" s="16" t="s">
        <v>784</v>
      </c>
      <c r="E15" s="16" t="s">
        <v>180</v>
      </c>
      <c r="F15" s="16" t="s">
        <v>785</v>
      </c>
      <c r="G15" s="17" t="s">
        <v>786</v>
      </c>
      <c r="H15" s="16" t="s">
        <v>787</v>
      </c>
      <c r="I15" s="18" t="s">
        <v>790</v>
      </c>
    </row>
    <row r="16" spans="1:10" s="19" customFormat="1" x14ac:dyDescent="0.2">
      <c r="A16" s="88">
        <v>65</v>
      </c>
      <c r="B16" s="88"/>
      <c r="C16" s="15" t="s">
        <v>791</v>
      </c>
      <c r="D16" s="16" t="s">
        <v>784</v>
      </c>
      <c r="E16" s="16" t="s">
        <v>180</v>
      </c>
      <c r="F16" s="16" t="s">
        <v>792</v>
      </c>
      <c r="G16" s="17" t="s">
        <v>95</v>
      </c>
      <c r="H16" s="16" t="s">
        <v>787</v>
      </c>
      <c r="I16" s="18" t="s">
        <v>793</v>
      </c>
    </row>
    <row r="17" spans="1:9" s="19" customFormat="1" x14ac:dyDescent="0.2">
      <c r="A17" s="88">
        <v>60</v>
      </c>
      <c r="B17" s="88"/>
      <c r="C17" s="15" t="s">
        <v>794</v>
      </c>
      <c r="D17" s="16" t="s">
        <v>784</v>
      </c>
      <c r="E17" s="16" t="s">
        <v>795</v>
      </c>
      <c r="F17" s="16" t="s">
        <v>796</v>
      </c>
      <c r="G17" s="17" t="s">
        <v>797</v>
      </c>
      <c r="H17" s="16" t="s">
        <v>787</v>
      </c>
      <c r="I17" s="18" t="s">
        <v>798</v>
      </c>
    </row>
    <row r="18" spans="1:9" s="19" customFormat="1" x14ac:dyDescent="0.2">
      <c r="A18" s="88"/>
      <c r="B18" s="88"/>
      <c r="C18" s="15"/>
      <c r="D18" s="16"/>
      <c r="E18" s="16"/>
      <c r="F18" s="16"/>
      <c r="G18" s="17"/>
      <c r="H18" s="16" t="s">
        <v>65</v>
      </c>
      <c r="I18" s="18"/>
    </row>
    <row r="19" spans="1:9" s="19" customFormat="1" x14ac:dyDescent="0.2">
      <c r="A19" s="88">
        <v>5</v>
      </c>
      <c r="B19" s="88"/>
      <c r="C19" s="15" t="s">
        <v>800</v>
      </c>
      <c r="D19" s="16" t="s">
        <v>133</v>
      </c>
      <c r="E19" s="16" t="s">
        <v>127</v>
      </c>
      <c r="F19" s="16" t="s">
        <v>799</v>
      </c>
      <c r="G19" s="17"/>
      <c r="H19" s="16" t="s">
        <v>787</v>
      </c>
      <c r="I19" s="18" t="s">
        <v>811</v>
      </c>
    </row>
    <row r="20" spans="1:9" s="19" customFormat="1" x14ac:dyDescent="0.2">
      <c r="A20" s="88">
        <v>10</v>
      </c>
      <c r="B20" s="88"/>
      <c r="C20" s="15" t="s">
        <v>801</v>
      </c>
      <c r="D20" s="16" t="s">
        <v>133</v>
      </c>
      <c r="E20" s="16" t="s">
        <v>127</v>
      </c>
      <c r="F20" s="16" t="s">
        <v>806</v>
      </c>
      <c r="G20" s="17"/>
      <c r="H20" s="16" t="s">
        <v>787</v>
      </c>
      <c r="I20" s="18" t="s">
        <v>812</v>
      </c>
    </row>
    <row r="21" spans="1:9" s="19" customFormat="1" x14ac:dyDescent="0.2">
      <c r="A21" s="88">
        <v>10</v>
      </c>
      <c r="B21" s="88"/>
      <c r="C21" s="15" t="s">
        <v>805</v>
      </c>
      <c r="D21" s="16" t="s">
        <v>133</v>
      </c>
      <c r="E21" s="16" t="s">
        <v>127</v>
      </c>
      <c r="F21" s="16" t="s">
        <v>807</v>
      </c>
      <c r="G21" s="17"/>
      <c r="H21" s="16" t="s">
        <v>787</v>
      </c>
      <c r="I21" s="18" t="s">
        <v>814</v>
      </c>
    </row>
    <row r="22" spans="1:9" s="19" customFormat="1" x14ac:dyDescent="0.2">
      <c r="A22" s="88">
        <v>15</v>
      </c>
      <c r="B22" s="88"/>
      <c r="C22" s="15" t="s">
        <v>804</v>
      </c>
      <c r="D22" s="16" t="s">
        <v>133</v>
      </c>
      <c r="E22" s="16" t="s">
        <v>127</v>
      </c>
      <c r="F22" s="16" t="s">
        <v>808</v>
      </c>
      <c r="G22" s="17"/>
      <c r="H22" s="16" t="s">
        <v>787</v>
      </c>
      <c r="I22" s="18" t="s">
        <v>813</v>
      </c>
    </row>
    <row r="23" spans="1:9" s="19" customFormat="1" x14ac:dyDescent="0.2">
      <c r="A23" s="88">
        <v>10</v>
      </c>
      <c r="B23" s="88"/>
      <c r="C23" s="15" t="s">
        <v>802</v>
      </c>
      <c r="D23" s="16" t="s">
        <v>133</v>
      </c>
      <c r="E23" s="16" t="s">
        <v>127</v>
      </c>
      <c r="F23" s="16" t="s">
        <v>809</v>
      </c>
      <c r="G23" s="17"/>
      <c r="H23" s="16" t="s">
        <v>787</v>
      </c>
      <c r="I23" s="18" t="s">
        <v>815</v>
      </c>
    </row>
    <row r="24" spans="1:9" s="19" customFormat="1" x14ac:dyDescent="0.2">
      <c r="A24" s="88">
        <v>10</v>
      </c>
      <c r="B24" s="88"/>
      <c r="C24" s="15" t="s">
        <v>803</v>
      </c>
      <c r="D24" s="16" t="s">
        <v>133</v>
      </c>
      <c r="E24" s="16" t="s">
        <v>127</v>
      </c>
      <c r="F24" s="16" t="s">
        <v>810</v>
      </c>
      <c r="G24" s="17"/>
      <c r="H24" s="16" t="s">
        <v>787</v>
      </c>
      <c r="I24" s="18" t="s">
        <v>816</v>
      </c>
    </row>
    <row r="25" spans="1:9" x14ac:dyDescent="0.2">
      <c r="A25" s="87">
        <v>10</v>
      </c>
      <c r="B25" s="87"/>
      <c r="C25" s="6" t="s">
        <v>28</v>
      </c>
      <c r="D25" s="5" t="s">
        <v>63</v>
      </c>
      <c r="E25" s="5" t="s">
        <v>68</v>
      </c>
      <c r="F25" s="5" t="s">
        <v>65</v>
      </c>
      <c r="G25" s="12" t="s">
        <v>58</v>
      </c>
      <c r="H25" s="5" t="s">
        <v>65</v>
      </c>
    </row>
    <row r="26" spans="1:9" x14ac:dyDescent="0.2">
      <c r="A26" s="87">
        <v>15</v>
      </c>
      <c r="B26" s="87"/>
      <c r="C26" s="6" t="s">
        <v>29</v>
      </c>
      <c r="D26" s="5" t="s">
        <v>63</v>
      </c>
      <c r="E26" s="5" t="s">
        <v>68</v>
      </c>
      <c r="F26" s="5" t="s">
        <v>65</v>
      </c>
      <c r="G26" s="12" t="s">
        <v>69</v>
      </c>
      <c r="H26" s="5" t="s">
        <v>65</v>
      </c>
    </row>
    <row r="27" spans="1:9" x14ac:dyDescent="0.2">
      <c r="A27" s="87">
        <v>6</v>
      </c>
      <c r="B27" s="87"/>
      <c r="C27" s="6" t="s">
        <v>30</v>
      </c>
      <c r="D27" s="5" t="s">
        <v>25</v>
      </c>
      <c r="E27" s="5" t="s">
        <v>64</v>
      </c>
      <c r="F27" s="5" t="s">
        <v>65</v>
      </c>
      <c r="G27" s="12" t="s">
        <v>65</v>
      </c>
      <c r="H27" s="5" t="s">
        <v>65</v>
      </c>
      <c r="I27" s="2" t="s">
        <v>66</v>
      </c>
    </row>
    <row r="28" spans="1:9" x14ac:dyDescent="0.2">
      <c r="A28" s="87">
        <v>20</v>
      </c>
      <c r="B28" s="87"/>
      <c r="C28" s="6" t="s">
        <v>616</v>
      </c>
      <c r="D28" s="5" t="s">
        <v>25</v>
      </c>
      <c r="E28" s="5" t="s">
        <v>176</v>
      </c>
      <c r="F28" s="5" t="s">
        <v>77</v>
      </c>
      <c r="G28" s="12" t="s">
        <v>71</v>
      </c>
      <c r="H28" s="5" t="s">
        <v>65</v>
      </c>
      <c r="I28" s="2" t="s">
        <v>177</v>
      </c>
    </row>
    <row r="29" spans="1:9" x14ac:dyDescent="0.2">
      <c r="A29" s="87">
        <v>5</v>
      </c>
      <c r="B29" s="87"/>
      <c r="C29" s="6" t="s">
        <v>153</v>
      </c>
      <c r="D29" s="5" t="s">
        <v>73</v>
      </c>
      <c r="E29" s="5" t="s">
        <v>190</v>
      </c>
      <c r="F29" s="5" t="s">
        <v>77</v>
      </c>
      <c r="G29" s="12" t="s">
        <v>80</v>
      </c>
      <c r="H29" s="5" t="s">
        <v>65</v>
      </c>
      <c r="I29" s="13" t="s">
        <v>191</v>
      </c>
    </row>
    <row r="30" spans="1:9" x14ac:dyDescent="0.2">
      <c r="A30" s="87">
        <v>15</v>
      </c>
      <c r="B30" s="87"/>
      <c r="C30" s="6" t="s">
        <v>34</v>
      </c>
      <c r="D30" s="5" t="s">
        <v>73</v>
      </c>
      <c r="E30" s="5" t="s">
        <v>74</v>
      </c>
      <c r="F30" s="5" t="s">
        <v>92</v>
      </c>
      <c r="G30" s="12" t="s">
        <v>80</v>
      </c>
      <c r="H30" s="5" t="s">
        <v>65</v>
      </c>
      <c r="I30" s="2" t="s">
        <v>81</v>
      </c>
    </row>
    <row r="31" spans="1:9" x14ac:dyDescent="0.2">
      <c r="A31" s="87"/>
      <c r="B31" s="87">
        <v>2</v>
      </c>
      <c r="C31" s="6" t="s">
        <v>35</v>
      </c>
      <c r="D31" s="5" t="s">
        <v>63</v>
      </c>
      <c r="E31" s="5" t="s">
        <v>82</v>
      </c>
      <c r="F31" s="5" t="s">
        <v>83</v>
      </c>
      <c r="G31" s="12" t="s">
        <v>85</v>
      </c>
      <c r="H31" s="5" t="s">
        <v>65</v>
      </c>
      <c r="I31" s="2" t="s">
        <v>86</v>
      </c>
    </row>
    <row r="32" spans="1:9" x14ac:dyDescent="0.2">
      <c r="A32" s="87">
        <v>5</v>
      </c>
      <c r="B32" s="87"/>
      <c r="C32" s="6" t="s">
        <v>154</v>
      </c>
      <c r="D32" s="5" t="s">
        <v>63</v>
      </c>
      <c r="E32" s="5" t="s">
        <v>178</v>
      </c>
      <c r="F32" s="5" t="s">
        <v>77</v>
      </c>
      <c r="G32" s="12" t="s">
        <v>58</v>
      </c>
      <c r="H32" s="5" t="s">
        <v>65</v>
      </c>
      <c r="I32" s="2" t="s">
        <v>179</v>
      </c>
    </row>
    <row r="33" spans="1:9" x14ac:dyDescent="0.2">
      <c r="A33" s="87">
        <v>10</v>
      </c>
      <c r="B33" s="87"/>
      <c r="C33" s="6" t="s">
        <v>36</v>
      </c>
      <c r="D33" s="5" t="s">
        <v>63</v>
      </c>
      <c r="E33" s="5" t="s">
        <v>87</v>
      </c>
      <c r="F33" s="5" t="s">
        <v>737</v>
      </c>
      <c r="G33" s="12" t="s">
        <v>60</v>
      </c>
      <c r="H33" s="5" t="s">
        <v>59</v>
      </c>
      <c r="I33" s="2" t="s">
        <v>89</v>
      </c>
    </row>
    <row r="34" spans="1:9" x14ac:dyDescent="0.2">
      <c r="A34" s="87">
        <v>30</v>
      </c>
      <c r="B34" s="87"/>
      <c r="C34" s="6" t="s">
        <v>592</v>
      </c>
      <c r="D34" s="5" t="s">
        <v>63</v>
      </c>
      <c r="E34" s="5" t="s">
        <v>74</v>
      </c>
      <c r="F34" s="5" t="s">
        <v>219</v>
      </c>
      <c r="G34" s="12" t="s">
        <v>97</v>
      </c>
      <c r="H34" s="5" t="s">
        <v>65</v>
      </c>
      <c r="I34" s="1" t="s">
        <v>98</v>
      </c>
    </row>
    <row r="35" spans="1:9" x14ac:dyDescent="0.2">
      <c r="A35" s="87"/>
      <c r="B35" s="87">
        <v>2</v>
      </c>
      <c r="C35" s="6" t="s">
        <v>37</v>
      </c>
      <c r="D35" s="5" t="s">
        <v>63</v>
      </c>
      <c r="E35" s="5" t="s">
        <v>91</v>
      </c>
      <c r="F35" s="5" t="s">
        <v>84</v>
      </c>
      <c r="G35" s="12" t="s">
        <v>95</v>
      </c>
      <c r="H35" s="5" t="s">
        <v>65</v>
      </c>
      <c r="I35" s="2" t="s">
        <v>96</v>
      </c>
    </row>
    <row r="36" spans="1:9" x14ac:dyDescent="0.2">
      <c r="A36" s="87"/>
      <c r="B36" s="87">
        <v>2</v>
      </c>
      <c r="C36" s="6" t="s">
        <v>155</v>
      </c>
      <c r="D36" s="5" t="s">
        <v>63</v>
      </c>
      <c r="E36" s="5" t="s">
        <v>180</v>
      </c>
      <c r="F36" s="5" t="s">
        <v>430</v>
      </c>
      <c r="G36" s="12" t="s">
        <v>181</v>
      </c>
      <c r="H36" s="5" t="s">
        <v>65</v>
      </c>
      <c r="I36" s="2" t="s">
        <v>431</v>
      </c>
    </row>
    <row r="37" spans="1:9" x14ac:dyDescent="0.2">
      <c r="A37" s="87">
        <v>5</v>
      </c>
      <c r="B37" s="87"/>
      <c r="C37" s="6" t="s">
        <v>156</v>
      </c>
      <c r="D37" s="5" t="s">
        <v>73</v>
      </c>
      <c r="E37" s="5" t="s">
        <v>74</v>
      </c>
      <c r="F37" s="5" t="s">
        <v>196</v>
      </c>
      <c r="G37" s="12" t="s">
        <v>71</v>
      </c>
      <c r="H37" s="5" t="s">
        <v>65</v>
      </c>
      <c r="I37" s="1" t="s">
        <v>192</v>
      </c>
    </row>
    <row r="38" spans="1:9" x14ac:dyDescent="0.2">
      <c r="A38" s="87">
        <v>20</v>
      </c>
      <c r="B38" s="87"/>
      <c r="C38" s="6" t="s">
        <v>617</v>
      </c>
      <c r="D38" s="5" t="s">
        <v>63</v>
      </c>
      <c r="E38" s="5" t="s">
        <v>178</v>
      </c>
      <c r="F38" s="5" t="s">
        <v>195</v>
      </c>
      <c r="G38" s="12" t="s">
        <v>194</v>
      </c>
      <c r="H38" s="5" t="s">
        <v>65</v>
      </c>
      <c r="I38" s="2" t="s">
        <v>193</v>
      </c>
    </row>
    <row r="39" spans="1:9" x14ac:dyDescent="0.2">
      <c r="A39" s="87"/>
      <c r="B39" s="87"/>
      <c r="H39" s="5" t="s">
        <v>65</v>
      </c>
    </row>
    <row r="40" spans="1:9" x14ac:dyDescent="0.2">
      <c r="A40" s="87">
        <v>0</v>
      </c>
      <c r="B40" s="87"/>
      <c r="C40" s="6" t="s">
        <v>105</v>
      </c>
      <c r="D40" s="5" t="s">
        <v>106</v>
      </c>
      <c r="E40" s="5" t="s">
        <v>9</v>
      </c>
      <c r="F40" s="5" t="s">
        <v>107</v>
      </c>
      <c r="G40" s="12" t="s">
        <v>65</v>
      </c>
      <c r="H40" s="5" t="s">
        <v>65</v>
      </c>
      <c r="I40" s="2" t="s">
        <v>108</v>
      </c>
    </row>
    <row r="41" spans="1:9" x14ac:dyDescent="0.2">
      <c r="A41" s="87">
        <v>1</v>
      </c>
      <c r="B41" s="87"/>
      <c r="C41" s="6" t="s">
        <v>38</v>
      </c>
      <c r="D41" s="5" t="s">
        <v>25</v>
      </c>
      <c r="E41" s="5" t="s">
        <v>9</v>
      </c>
      <c r="F41" s="5" t="s">
        <v>109</v>
      </c>
      <c r="G41" s="12" t="s">
        <v>65</v>
      </c>
      <c r="H41" s="5" t="s">
        <v>65</v>
      </c>
      <c r="I41" s="2" t="s">
        <v>110</v>
      </c>
    </row>
    <row r="42" spans="1:9" x14ac:dyDescent="0.2">
      <c r="A42" s="87">
        <v>2</v>
      </c>
      <c r="B42" s="87"/>
      <c r="C42" s="6" t="s">
        <v>39</v>
      </c>
      <c r="D42" s="5" t="s">
        <v>63</v>
      </c>
      <c r="E42" s="5" t="s">
        <v>9</v>
      </c>
      <c r="F42" s="5" t="s">
        <v>65</v>
      </c>
      <c r="G42" s="12" t="s">
        <v>111</v>
      </c>
      <c r="H42" s="5" t="s">
        <v>65</v>
      </c>
      <c r="I42" s="2" t="s">
        <v>120</v>
      </c>
    </row>
    <row r="43" spans="1:9" x14ac:dyDescent="0.2">
      <c r="A43" s="87">
        <v>3</v>
      </c>
      <c r="B43" s="87"/>
      <c r="C43" s="6" t="s">
        <v>40</v>
      </c>
      <c r="D43" s="5" t="s">
        <v>25</v>
      </c>
      <c r="E43" s="5" t="s">
        <v>9</v>
      </c>
      <c r="F43" s="5" t="s">
        <v>65</v>
      </c>
      <c r="G43" s="12" t="s">
        <v>65</v>
      </c>
      <c r="H43" s="5" t="s">
        <v>65</v>
      </c>
    </row>
    <row r="44" spans="1:9" x14ac:dyDescent="0.2">
      <c r="A44" s="87">
        <v>4</v>
      </c>
      <c r="B44" s="87"/>
      <c r="C44" s="6" t="s">
        <v>41</v>
      </c>
      <c r="D44" s="5" t="s">
        <v>25</v>
      </c>
      <c r="E44" s="5" t="s">
        <v>9</v>
      </c>
      <c r="F44" s="5" t="s">
        <v>65</v>
      </c>
      <c r="G44" s="12" t="s">
        <v>113</v>
      </c>
      <c r="H44" s="5" t="s">
        <v>65</v>
      </c>
    </row>
    <row r="45" spans="1:9" x14ac:dyDescent="0.2">
      <c r="A45" s="87">
        <v>5</v>
      </c>
      <c r="B45" s="87"/>
      <c r="C45" s="6" t="s">
        <v>182</v>
      </c>
      <c r="D45" s="5" t="s">
        <v>25</v>
      </c>
      <c r="E45" s="5" t="s">
        <v>9</v>
      </c>
      <c r="F45" s="5" t="s">
        <v>183</v>
      </c>
      <c r="H45" s="5" t="s">
        <v>65</v>
      </c>
      <c r="I45" s="2" t="s">
        <v>184</v>
      </c>
    </row>
    <row r="46" spans="1:9" x14ac:dyDescent="0.2">
      <c r="A46" s="87">
        <v>7</v>
      </c>
      <c r="B46" s="87"/>
      <c r="C46" s="6" t="s">
        <v>42</v>
      </c>
      <c r="D46" s="5" t="s">
        <v>63</v>
      </c>
      <c r="E46" s="5" t="s">
        <v>9</v>
      </c>
      <c r="F46" s="5" t="s">
        <v>114</v>
      </c>
      <c r="G46" s="12" t="s">
        <v>111</v>
      </c>
      <c r="H46" s="5" t="s">
        <v>65</v>
      </c>
      <c r="I46" s="2" t="s">
        <v>119</v>
      </c>
    </row>
    <row r="47" spans="1:9" x14ac:dyDescent="0.2">
      <c r="A47" s="87">
        <v>10</v>
      </c>
      <c r="B47" s="87"/>
      <c r="C47" s="6" t="s">
        <v>43</v>
      </c>
      <c r="D47" s="5" t="s">
        <v>63</v>
      </c>
      <c r="E47" s="5" t="s">
        <v>9</v>
      </c>
      <c r="F47" s="5" t="s">
        <v>115</v>
      </c>
      <c r="G47" s="12" t="s">
        <v>95</v>
      </c>
      <c r="H47" s="5" t="s">
        <v>65</v>
      </c>
      <c r="I47" s="1" t="s">
        <v>116</v>
      </c>
    </row>
    <row r="48" spans="1:9" x14ac:dyDescent="0.2">
      <c r="A48" s="87">
        <v>12</v>
      </c>
      <c r="B48" s="87"/>
      <c r="C48" s="6" t="s">
        <v>44</v>
      </c>
      <c r="D48" s="5" t="s">
        <v>63</v>
      </c>
      <c r="E48" s="5" t="s">
        <v>9</v>
      </c>
      <c r="F48" s="5" t="s">
        <v>117</v>
      </c>
      <c r="G48" s="12" t="s">
        <v>102</v>
      </c>
      <c r="H48" s="5" t="s">
        <v>65</v>
      </c>
      <c r="I48" s="2" t="s">
        <v>118</v>
      </c>
    </row>
    <row r="49" spans="1:9" x14ac:dyDescent="0.2">
      <c r="A49" s="87">
        <v>35</v>
      </c>
      <c r="B49" s="87"/>
      <c r="C49" s="6" t="s">
        <v>700</v>
      </c>
      <c r="D49" s="5" t="s">
        <v>63</v>
      </c>
      <c r="E49" s="5" t="s">
        <v>9</v>
      </c>
      <c r="F49" s="5" t="s">
        <v>197</v>
      </c>
      <c r="G49" s="12" t="s">
        <v>181</v>
      </c>
      <c r="H49" s="5" t="s">
        <v>59</v>
      </c>
    </row>
    <row r="50" spans="1:9" x14ac:dyDescent="0.2">
      <c r="A50" s="87">
        <v>15</v>
      </c>
      <c r="B50" s="87"/>
      <c r="C50" s="6" t="s">
        <v>618</v>
      </c>
      <c r="D50" s="5" t="s">
        <v>25</v>
      </c>
      <c r="E50" s="5" t="s">
        <v>9</v>
      </c>
      <c r="F50" s="5" t="s">
        <v>185</v>
      </c>
      <c r="H50" s="5" t="s">
        <v>65</v>
      </c>
      <c r="I50" s="2" t="s">
        <v>186</v>
      </c>
    </row>
    <row r="51" spans="1:9" x14ac:dyDescent="0.2">
      <c r="A51" s="87"/>
      <c r="B51" s="87"/>
      <c r="H51" s="5" t="s">
        <v>65</v>
      </c>
    </row>
    <row r="52" spans="1:9" x14ac:dyDescent="0.2">
      <c r="A52" s="87">
        <v>15</v>
      </c>
      <c r="B52" s="87"/>
      <c r="C52" s="6" t="s">
        <v>47</v>
      </c>
      <c r="D52" s="5" t="s">
        <v>126</v>
      </c>
      <c r="E52" s="5" t="s">
        <v>127</v>
      </c>
      <c r="F52" s="5" t="s">
        <v>125</v>
      </c>
      <c r="H52" s="5" t="s">
        <v>65</v>
      </c>
    </row>
    <row r="53" spans="1:9" x14ac:dyDescent="0.2">
      <c r="A53" s="87">
        <v>40</v>
      </c>
      <c r="B53" s="87"/>
      <c r="C53" s="6" t="s">
        <v>48</v>
      </c>
      <c r="D53" s="5" t="s">
        <v>126</v>
      </c>
      <c r="E53" s="5" t="s">
        <v>127</v>
      </c>
      <c r="F53" s="5" t="s">
        <v>128</v>
      </c>
      <c r="H53" s="5" t="s">
        <v>59</v>
      </c>
    </row>
    <row r="54" spans="1:9" x14ac:dyDescent="0.2">
      <c r="A54" s="87">
        <v>15</v>
      </c>
      <c r="B54" s="87"/>
      <c r="C54" s="6" t="s">
        <v>49</v>
      </c>
      <c r="D54" s="5" t="s">
        <v>25</v>
      </c>
      <c r="E54" s="5" t="s">
        <v>127</v>
      </c>
      <c r="F54" s="5" t="s">
        <v>125</v>
      </c>
      <c r="H54" s="5" t="s">
        <v>65</v>
      </c>
    </row>
    <row r="55" spans="1:9" x14ac:dyDescent="0.2">
      <c r="A55" s="87"/>
      <c r="B55" s="87">
        <v>2</v>
      </c>
      <c r="C55" s="6" t="s">
        <v>168</v>
      </c>
      <c r="D55" s="5" t="s">
        <v>25</v>
      </c>
      <c r="E55" s="5" t="s">
        <v>127</v>
      </c>
      <c r="F55" s="5" t="s">
        <v>187</v>
      </c>
      <c r="H55" s="5" t="s">
        <v>59</v>
      </c>
      <c r="I55" s="2" t="s">
        <v>188</v>
      </c>
    </row>
    <row r="56" spans="1:9" x14ac:dyDescent="0.2">
      <c r="A56" s="87"/>
      <c r="B56" s="87"/>
      <c r="H56" s="5" t="s">
        <v>65</v>
      </c>
    </row>
    <row r="57" spans="1:9" x14ac:dyDescent="0.2">
      <c r="A57" s="87">
        <v>7</v>
      </c>
      <c r="B57" s="87"/>
      <c r="C57" s="6" t="s">
        <v>169</v>
      </c>
      <c r="D57" s="5" t="s">
        <v>141</v>
      </c>
      <c r="E57" s="5" t="s">
        <v>127</v>
      </c>
      <c r="F57" s="5" t="s">
        <v>236</v>
      </c>
      <c r="H57" s="5" t="s">
        <v>65</v>
      </c>
      <c r="I57" s="1" t="s">
        <v>237</v>
      </c>
    </row>
    <row r="58" spans="1:9" x14ac:dyDescent="0.2">
      <c r="A58" s="87">
        <v>5</v>
      </c>
      <c r="B58" s="87"/>
      <c r="C58" s="6" t="s">
        <v>51</v>
      </c>
      <c r="D58" s="5" t="s">
        <v>133</v>
      </c>
      <c r="E58" s="5" t="s">
        <v>127</v>
      </c>
      <c r="F58" s="5" t="s">
        <v>131</v>
      </c>
      <c r="H58" s="5" t="s">
        <v>65</v>
      </c>
      <c r="I58" s="2" t="s">
        <v>132</v>
      </c>
    </row>
    <row r="59" spans="1:9" x14ac:dyDescent="0.2">
      <c r="A59" s="87">
        <v>15</v>
      </c>
      <c r="B59" s="87"/>
      <c r="C59" s="6" t="s">
        <v>170</v>
      </c>
      <c r="D59" s="5" t="s">
        <v>133</v>
      </c>
      <c r="E59" s="5" t="s">
        <v>127</v>
      </c>
      <c r="F59" s="5" t="s">
        <v>151</v>
      </c>
      <c r="G59" s="12" t="s">
        <v>62</v>
      </c>
      <c r="H59" s="5" t="s">
        <v>112</v>
      </c>
      <c r="I59" s="2" t="s">
        <v>238</v>
      </c>
    </row>
    <row r="60" spans="1:9" x14ac:dyDescent="0.2">
      <c r="A60" s="87"/>
      <c r="B60" s="87">
        <v>2</v>
      </c>
      <c r="C60" s="6" t="s">
        <v>171</v>
      </c>
      <c r="D60" s="5" t="s">
        <v>133</v>
      </c>
      <c r="E60" s="5" t="s">
        <v>329</v>
      </c>
      <c r="F60" s="5" t="s">
        <v>239</v>
      </c>
      <c r="H60" s="5" t="s">
        <v>59</v>
      </c>
      <c r="I60" s="1" t="s">
        <v>240</v>
      </c>
    </row>
    <row r="61" spans="1:9" x14ac:dyDescent="0.2">
      <c r="A61" s="87"/>
      <c r="B61" s="87">
        <v>1</v>
      </c>
      <c r="C61" s="6" t="s">
        <v>598</v>
      </c>
      <c r="D61" s="5" t="s">
        <v>25</v>
      </c>
      <c r="E61" s="5" t="s">
        <v>127</v>
      </c>
      <c r="F61" s="5" t="s">
        <v>143</v>
      </c>
      <c r="H61" s="5" t="s">
        <v>65</v>
      </c>
      <c r="I61" s="2" t="s">
        <v>144</v>
      </c>
    </row>
    <row r="62" spans="1:9" x14ac:dyDescent="0.2">
      <c r="A62" s="87">
        <v>5</v>
      </c>
      <c r="B62" s="87"/>
      <c r="C62" s="6" t="s">
        <v>172</v>
      </c>
      <c r="D62" s="5" t="s">
        <v>133</v>
      </c>
      <c r="E62" s="5" t="s">
        <v>127</v>
      </c>
      <c r="F62" s="5" t="s">
        <v>241</v>
      </c>
      <c r="H62" s="5" t="s">
        <v>65</v>
      </c>
      <c r="I62" s="1" t="s">
        <v>242</v>
      </c>
    </row>
    <row r="63" spans="1:9" x14ac:dyDescent="0.2">
      <c r="A63" s="87"/>
      <c r="B63" s="87">
        <v>2</v>
      </c>
      <c r="C63" s="6" t="s">
        <v>257</v>
      </c>
      <c r="D63" s="5" t="s">
        <v>133</v>
      </c>
      <c r="E63" s="5" t="s">
        <v>274</v>
      </c>
      <c r="F63" s="5" t="s">
        <v>275</v>
      </c>
      <c r="H63" s="5" t="s">
        <v>65</v>
      </c>
      <c r="I63" s="2" t="s">
        <v>276</v>
      </c>
    </row>
    <row r="64" spans="1:9" x14ac:dyDescent="0.2">
      <c r="A64" s="87">
        <v>15</v>
      </c>
      <c r="B64" s="87"/>
      <c r="C64" s="6" t="s">
        <v>599</v>
      </c>
      <c r="D64" s="5" t="s">
        <v>25</v>
      </c>
      <c r="E64" s="5" t="s">
        <v>127</v>
      </c>
      <c r="F64" s="5" t="s">
        <v>145</v>
      </c>
      <c r="H64" s="5" t="s">
        <v>619</v>
      </c>
      <c r="I64" s="2" t="s">
        <v>146</v>
      </c>
    </row>
    <row r="65" spans="1:9" x14ac:dyDescent="0.2">
      <c r="A65" s="87">
        <v>15</v>
      </c>
      <c r="B65" s="87"/>
      <c r="C65" s="6" t="s">
        <v>597</v>
      </c>
      <c r="D65" s="5" t="s">
        <v>133</v>
      </c>
      <c r="E65" s="5" t="s">
        <v>329</v>
      </c>
      <c r="F65" s="5" t="s">
        <v>330</v>
      </c>
      <c r="G65" s="12" t="s">
        <v>62</v>
      </c>
      <c r="H65" s="5" t="s">
        <v>65</v>
      </c>
      <c r="I65" s="2" t="s">
        <v>137</v>
      </c>
    </row>
    <row r="66" spans="1:9" x14ac:dyDescent="0.2">
      <c r="A66" s="87">
        <v>20</v>
      </c>
      <c r="B66" s="87"/>
      <c r="C66" s="6" t="s">
        <v>701</v>
      </c>
      <c r="D66" s="5" t="s">
        <v>133</v>
      </c>
      <c r="E66" s="5" t="s">
        <v>329</v>
      </c>
      <c r="F66" s="5" t="s">
        <v>273</v>
      </c>
      <c r="G66" s="12" t="s">
        <v>62</v>
      </c>
      <c r="H66" s="5" t="s">
        <v>65</v>
      </c>
      <c r="I66" s="2" t="s">
        <v>272</v>
      </c>
    </row>
    <row r="67" spans="1:9" x14ac:dyDescent="0.2">
      <c r="A67" s="87">
        <v>3</v>
      </c>
      <c r="B67" s="87"/>
      <c r="C67" s="6" t="s">
        <v>702</v>
      </c>
      <c r="D67" s="5" t="s">
        <v>133</v>
      </c>
      <c r="E67" s="5" t="s">
        <v>127</v>
      </c>
      <c r="F67" s="5" t="s">
        <v>147</v>
      </c>
      <c r="H67" s="5" t="s">
        <v>65</v>
      </c>
      <c r="I67" s="2" t="s">
        <v>148</v>
      </c>
    </row>
    <row r="68" spans="1:9" x14ac:dyDescent="0.2">
      <c r="A68" s="87"/>
      <c r="B68" s="87"/>
      <c r="H68" s="5" t="s">
        <v>65</v>
      </c>
    </row>
    <row r="69" spans="1:9" x14ac:dyDescent="0.2">
      <c r="A69" s="87"/>
      <c r="B69" s="87"/>
      <c r="H69" s="5" t="s">
        <v>65</v>
      </c>
    </row>
    <row r="70" spans="1:9" x14ac:dyDescent="0.2">
      <c r="A70" s="87"/>
      <c r="B70" s="87"/>
      <c r="H70" s="5" t="s">
        <v>65</v>
      </c>
    </row>
    <row r="71" spans="1:9" x14ac:dyDescent="0.2">
      <c r="A71" s="87"/>
      <c r="B71" s="87">
        <v>2</v>
      </c>
      <c r="C71" s="6" t="s">
        <v>620</v>
      </c>
      <c r="D71" s="5" t="s">
        <v>73</v>
      </c>
      <c r="E71" s="5" t="s">
        <v>74</v>
      </c>
      <c r="F71" s="5" t="s">
        <v>311</v>
      </c>
      <c r="G71" s="12" t="s">
        <v>75</v>
      </c>
      <c r="H71" s="5" t="s">
        <v>65</v>
      </c>
      <c r="I71" s="2" t="s">
        <v>312</v>
      </c>
    </row>
    <row r="72" spans="1:9" x14ac:dyDescent="0.2">
      <c r="A72" s="87"/>
      <c r="B72" s="87">
        <v>2</v>
      </c>
      <c r="C72" s="6" t="s">
        <v>609</v>
      </c>
      <c r="D72" s="5" t="s">
        <v>63</v>
      </c>
      <c r="E72" s="5" t="s">
        <v>91</v>
      </c>
      <c r="F72" s="5" t="s">
        <v>306</v>
      </c>
      <c r="G72" s="12" t="s">
        <v>62</v>
      </c>
      <c r="H72" s="5" t="s">
        <v>65</v>
      </c>
      <c r="I72" s="2" t="s">
        <v>307</v>
      </c>
    </row>
    <row r="73" spans="1:9" x14ac:dyDescent="0.2">
      <c r="A73" s="87"/>
      <c r="B73" s="87">
        <v>4</v>
      </c>
      <c r="C73" s="6" t="s">
        <v>621</v>
      </c>
      <c r="D73" s="5" t="s">
        <v>25</v>
      </c>
      <c r="E73" s="5" t="s">
        <v>9</v>
      </c>
      <c r="F73" s="5" t="s">
        <v>341</v>
      </c>
      <c r="H73" s="5" t="s">
        <v>59</v>
      </c>
      <c r="I73" s="2" t="s">
        <v>342</v>
      </c>
    </row>
    <row r="74" spans="1:9" x14ac:dyDescent="0.2">
      <c r="A74" s="87"/>
      <c r="B74" s="87">
        <v>9</v>
      </c>
      <c r="C74" s="6" t="s">
        <v>622</v>
      </c>
      <c r="D74" s="5" t="s">
        <v>133</v>
      </c>
      <c r="E74" s="5" t="s">
        <v>87</v>
      </c>
      <c r="F74" s="5" t="s">
        <v>351</v>
      </c>
      <c r="G74" s="12" t="s">
        <v>349</v>
      </c>
      <c r="H74" s="5" t="s">
        <v>65</v>
      </c>
      <c r="I74" s="2" t="s">
        <v>350</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25C2D-A83E-4744-A56E-28E71513CC65}">
  <sheetPr>
    <tabColor theme="3"/>
  </sheetPr>
  <dimension ref="A1:AC73"/>
  <sheetViews>
    <sheetView topLeftCell="K1" zoomScale="85" zoomScaleNormal="85" workbookViewId="0">
      <pane ySplit="1" topLeftCell="A2" activePane="bottomLeft" state="frozen"/>
      <selection pane="bottomLeft" activeCell="J9" sqref="J9"/>
    </sheetView>
  </sheetViews>
  <sheetFormatPr defaultColWidth="9.140625" defaultRowHeight="12.75" x14ac:dyDescent="0.2"/>
  <cols>
    <col min="1" max="2" width="9.140625" style="147"/>
    <col min="3" max="3" width="39" style="139" customWidth="1"/>
    <col min="4" max="4" width="20.5703125" style="143" customWidth="1"/>
    <col min="5" max="6" width="9.140625" style="369" customWidth="1"/>
    <col min="7" max="7" width="9.140625" style="151" customWidth="1"/>
    <col min="8" max="8" width="9.140625" style="143" customWidth="1"/>
    <col min="9" max="9" width="54.5703125" style="146" customWidth="1"/>
    <col min="10" max="10" width="78.85546875" style="148" customWidth="1"/>
    <col min="11" max="11" width="34.140625" style="142" bestFit="1" customWidth="1"/>
    <col min="12" max="12" width="34.140625" style="142" customWidth="1"/>
    <col min="13" max="13" width="28.28515625" style="143" customWidth="1"/>
    <col min="14" max="16384" width="9.140625" style="143"/>
  </cols>
  <sheetData>
    <row r="1" spans="1:29" s="140" customFormat="1" ht="15" x14ac:dyDescent="0.2">
      <c r="A1" s="166" t="s">
        <v>2</v>
      </c>
      <c r="B1" s="166" t="s">
        <v>3</v>
      </c>
      <c r="C1" s="164" t="s">
        <v>829</v>
      </c>
      <c r="D1" s="164" t="s">
        <v>830</v>
      </c>
      <c r="E1" s="165" t="s">
        <v>8</v>
      </c>
      <c r="F1" s="165" t="s">
        <v>9</v>
      </c>
      <c r="G1" s="164" t="s">
        <v>126</v>
      </c>
      <c r="H1" s="164" t="s">
        <v>831</v>
      </c>
      <c r="I1" s="167" t="s">
        <v>22</v>
      </c>
      <c r="J1" s="168" t="s">
        <v>15</v>
      </c>
      <c r="K1" s="164" t="s">
        <v>6</v>
      </c>
      <c r="L1" s="164" t="s">
        <v>56</v>
      </c>
      <c r="M1" s="172" t="s">
        <v>867</v>
      </c>
      <c r="N1" s="140" t="s">
        <v>5</v>
      </c>
    </row>
    <row r="2" spans="1:29" s="140" customFormat="1" ht="76.5" x14ac:dyDescent="0.2">
      <c r="A2" s="141">
        <v>70</v>
      </c>
      <c r="B2" s="141"/>
      <c r="C2" s="174" t="s">
        <v>901</v>
      </c>
      <c r="D2" s="149" t="s">
        <v>832</v>
      </c>
      <c r="E2" s="150" t="s">
        <v>835</v>
      </c>
      <c r="F2" s="150" t="s">
        <v>835</v>
      </c>
      <c r="G2" s="151">
        <v>0</v>
      </c>
      <c r="H2" s="142" t="s">
        <v>833</v>
      </c>
      <c r="I2" s="146" t="s">
        <v>902</v>
      </c>
      <c r="J2" s="148" t="s">
        <v>903</v>
      </c>
      <c r="K2" s="142" t="s">
        <v>904</v>
      </c>
      <c r="L2" s="142"/>
      <c r="M2" s="143" t="s">
        <v>868</v>
      </c>
      <c r="N2" s="140" t="str">
        <f>IF(ISNUMBER(SEARCH("ELITE", K2)), "Elite", "Troop")</f>
        <v>Elite</v>
      </c>
      <c r="AB2" s="140" t="str" cm="1">
        <f t="array" ref="AB2:AB4">INDEX(_xlfn._xlws.FILTER('Sultanate Troops'!$C$2:$C$895, 'Sultanate Troops'!$N$2:$N$895="Elite"), 0)</f>
        <v>Yuzbasi Captain (1)
--
Your warband must include a Yüzbaşı Captain when it is created.</v>
      </c>
      <c r="AC2" s="140" t="str" cm="1">
        <f t="array" ref="AC2:AC7">INDEX(_xlfn._xlws.FILTER('Sultanate Troops'!$C$2:$C$895, 'Sultanate Troops'!$N$2:$N$895="Troop"), 0)</f>
        <v>Azebs</v>
      </c>
    </row>
    <row r="3" spans="1:29" s="140" customFormat="1" ht="63.75" x14ac:dyDescent="0.2">
      <c r="A3" s="155">
        <v>55</v>
      </c>
      <c r="B3" s="155"/>
      <c r="C3" s="156" t="s">
        <v>467</v>
      </c>
      <c r="D3" s="157" t="s">
        <v>832</v>
      </c>
      <c r="E3" s="158" t="s">
        <v>835</v>
      </c>
      <c r="F3" s="158" t="s">
        <v>838</v>
      </c>
      <c r="G3" s="157">
        <v>0</v>
      </c>
      <c r="H3" s="159" t="s">
        <v>833</v>
      </c>
      <c r="I3" s="160" t="s">
        <v>905</v>
      </c>
      <c r="J3" s="161" t="s">
        <v>906</v>
      </c>
      <c r="K3" s="159" t="s">
        <v>907</v>
      </c>
      <c r="L3" s="159"/>
      <c r="M3" s="173" t="s">
        <v>868</v>
      </c>
      <c r="N3" s="140" t="str">
        <f t="shared" ref="N3:N10" si="0">IF(ISNUMBER(SEARCH("ELITE", K3)), "Elite", "Troop")</f>
        <v>Elite</v>
      </c>
      <c r="AB3" s="140" t="str">
        <v>Jabirean Alchemist (0-1)</v>
      </c>
      <c r="AC3" s="140" t="str">
        <v>Sultanate Sappers (0-2)</v>
      </c>
    </row>
    <row r="4" spans="1:29" ht="191.25" x14ac:dyDescent="0.2">
      <c r="A4" s="141">
        <v>85</v>
      </c>
      <c r="B4" s="141"/>
      <c r="C4" s="140" t="s">
        <v>468</v>
      </c>
      <c r="D4" s="149" t="s">
        <v>832</v>
      </c>
      <c r="E4" s="150" t="s">
        <v>838</v>
      </c>
      <c r="F4" s="150" t="s">
        <v>835</v>
      </c>
      <c r="G4" s="151">
        <v>0</v>
      </c>
      <c r="H4" s="142" t="s">
        <v>833</v>
      </c>
      <c r="I4" s="213" t="s">
        <v>908</v>
      </c>
      <c r="J4" s="148" t="s">
        <v>909</v>
      </c>
      <c r="K4" s="142" t="s">
        <v>910</v>
      </c>
      <c r="M4" s="143" t="s">
        <v>868</v>
      </c>
      <c r="N4" s="140" t="str">
        <f t="shared" si="0"/>
        <v>Elite</v>
      </c>
      <c r="AB4" s="143" t="str">
        <v>Sultanate Assassin (0-1)</v>
      </c>
      <c r="AC4" s="143" t="str">
        <v>Lions of Jabir (0-2)</v>
      </c>
    </row>
    <row r="5" spans="1:29" ht="127.5" x14ac:dyDescent="0.2">
      <c r="A5" s="155">
        <v>25</v>
      </c>
      <c r="B5" s="155"/>
      <c r="C5" s="156" t="s">
        <v>465</v>
      </c>
      <c r="D5" s="157" t="s">
        <v>832</v>
      </c>
      <c r="E5" s="158" t="s">
        <v>65</v>
      </c>
      <c r="F5" s="158" t="s">
        <v>856</v>
      </c>
      <c r="G5" s="162">
        <v>0</v>
      </c>
      <c r="H5" s="159" t="s">
        <v>846</v>
      </c>
      <c r="I5" s="160" t="s">
        <v>911</v>
      </c>
      <c r="J5" s="214" t="s">
        <v>65</v>
      </c>
      <c r="K5" s="159" t="s">
        <v>912</v>
      </c>
      <c r="L5" s="159"/>
      <c r="M5" s="173" t="s">
        <v>868</v>
      </c>
      <c r="N5" s="140" t="str">
        <f t="shared" si="0"/>
        <v>Troop</v>
      </c>
      <c r="AC5" s="143" t="str">
        <v>Janissaries (0-6)</v>
      </c>
    </row>
    <row r="6" spans="1:29" ht="191.25" x14ac:dyDescent="0.2">
      <c r="A6" s="141">
        <v>50</v>
      </c>
      <c r="B6" s="141"/>
      <c r="C6" s="140" t="s">
        <v>466</v>
      </c>
      <c r="D6" s="143" t="s">
        <v>832</v>
      </c>
      <c r="E6" s="369" t="s">
        <v>838</v>
      </c>
      <c r="F6" s="369" t="s">
        <v>65</v>
      </c>
      <c r="G6" s="151">
        <v>0</v>
      </c>
      <c r="H6" s="143" t="s">
        <v>846</v>
      </c>
      <c r="I6" s="146" t="s">
        <v>913</v>
      </c>
      <c r="J6" s="152" t="s">
        <v>914</v>
      </c>
      <c r="K6" s="142" t="s">
        <v>912</v>
      </c>
      <c r="M6" s="143" t="s">
        <v>868</v>
      </c>
      <c r="N6" s="140" t="str">
        <f t="shared" si="0"/>
        <v>Troop</v>
      </c>
      <c r="AC6" s="143" t="str">
        <v>Brazen Bull (0-1)</v>
      </c>
    </row>
    <row r="7" spans="1:29" ht="89.25" x14ac:dyDescent="0.2">
      <c r="A7" s="155">
        <v>60</v>
      </c>
      <c r="B7" s="155"/>
      <c r="C7" s="156" t="s">
        <v>469</v>
      </c>
      <c r="D7" s="370" t="s">
        <v>851</v>
      </c>
      <c r="E7" s="371" t="s">
        <v>891</v>
      </c>
      <c r="F7" s="371" t="s">
        <v>838</v>
      </c>
      <c r="G7" s="162">
        <v>0</v>
      </c>
      <c r="H7" s="370" t="s">
        <v>915</v>
      </c>
      <c r="I7" s="160" t="s">
        <v>916</v>
      </c>
      <c r="J7" s="161" t="s">
        <v>917</v>
      </c>
      <c r="K7" s="159" t="s">
        <v>912</v>
      </c>
      <c r="L7" s="159"/>
      <c r="M7" s="173" t="s">
        <v>868</v>
      </c>
      <c r="N7" s="140" t="str">
        <f t="shared" si="0"/>
        <v>Troop</v>
      </c>
      <c r="AC7" s="143" t="str">
        <v>Mamluk Faris (0-1)</v>
      </c>
    </row>
    <row r="8" spans="1:29" ht="38.25" x14ac:dyDescent="0.2">
      <c r="A8" s="141">
        <v>55</v>
      </c>
      <c r="B8" s="141"/>
      <c r="C8" s="140" t="s">
        <v>470</v>
      </c>
      <c r="D8" s="143" t="s">
        <v>832</v>
      </c>
      <c r="E8" s="369" t="s">
        <v>838</v>
      </c>
      <c r="F8" s="369" t="s">
        <v>838</v>
      </c>
      <c r="G8" s="151">
        <v>0</v>
      </c>
      <c r="H8" s="143" t="s">
        <v>833</v>
      </c>
      <c r="I8" s="146" t="s">
        <v>918</v>
      </c>
      <c r="J8" s="148" t="s">
        <v>919</v>
      </c>
      <c r="K8" s="142" t="s">
        <v>920</v>
      </c>
      <c r="M8" s="143" t="s">
        <v>868</v>
      </c>
      <c r="N8" s="140" t="str">
        <f t="shared" si="0"/>
        <v>Troop</v>
      </c>
    </row>
    <row r="9" spans="1:29" ht="153" x14ac:dyDescent="0.2">
      <c r="A9" s="155">
        <v>100</v>
      </c>
      <c r="B9" s="155"/>
      <c r="C9" s="156" t="s">
        <v>471</v>
      </c>
      <c r="D9" s="370" t="s">
        <v>832</v>
      </c>
      <c r="E9" s="371" t="s">
        <v>65</v>
      </c>
      <c r="F9" s="371" t="s">
        <v>835</v>
      </c>
      <c r="G9" s="162">
        <v>0</v>
      </c>
      <c r="H9" s="370" t="s">
        <v>896</v>
      </c>
      <c r="I9" s="160" t="s">
        <v>921</v>
      </c>
      <c r="J9" s="161" t="s">
        <v>922</v>
      </c>
      <c r="K9" s="159" t="s">
        <v>923</v>
      </c>
      <c r="L9" s="159"/>
      <c r="M9" s="173" t="s">
        <v>868</v>
      </c>
      <c r="N9" s="143" t="str">
        <f t="shared" si="0"/>
        <v>Troop</v>
      </c>
    </row>
    <row r="10" spans="1:29" x14ac:dyDescent="0.2">
      <c r="A10" s="141"/>
      <c r="B10" s="141">
        <v>4</v>
      </c>
      <c r="C10" s="140" t="s">
        <v>645</v>
      </c>
      <c r="N10" s="143" t="str">
        <f t="shared" si="0"/>
        <v>Troop</v>
      </c>
    </row>
    <row r="11" spans="1:29" x14ac:dyDescent="0.2">
      <c r="A11" s="141"/>
      <c r="B11" s="141">
        <v>1</v>
      </c>
      <c r="C11" s="140" t="s">
        <v>446</v>
      </c>
    </row>
    <row r="12" spans="1:29" x14ac:dyDescent="0.2">
      <c r="A12" s="141"/>
      <c r="B12" s="141">
        <v>2</v>
      </c>
      <c r="C12" s="140" t="s">
        <v>494</v>
      </c>
    </row>
    <row r="13" spans="1:29" s="151" customFormat="1" x14ac:dyDescent="0.2">
      <c r="A13" s="141"/>
      <c r="B13" s="141">
        <v>2</v>
      </c>
      <c r="C13" s="139" t="s">
        <v>495</v>
      </c>
      <c r="D13" s="143"/>
      <c r="E13" s="369"/>
      <c r="F13" s="369"/>
      <c r="H13" s="143"/>
      <c r="I13" s="146"/>
      <c r="J13" s="148"/>
      <c r="K13" s="142"/>
      <c r="L13" s="142"/>
      <c r="M13" s="143"/>
      <c r="N13" s="143"/>
      <c r="O13" s="143"/>
      <c r="P13" s="143"/>
      <c r="Q13" s="143"/>
      <c r="R13" s="143"/>
      <c r="S13" s="143"/>
      <c r="T13" s="143"/>
      <c r="U13" s="143"/>
      <c r="V13" s="143"/>
      <c r="W13" s="143"/>
      <c r="X13" s="143"/>
      <c r="Y13" s="143"/>
      <c r="Z13" s="143"/>
      <c r="AA13" s="143"/>
      <c r="AB13" s="143"/>
      <c r="AC13" s="143"/>
    </row>
    <row r="14" spans="1:29" s="151" customFormat="1" x14ac:dyDescent="0.2">
      <c r="A14" s="141">
        <v>95</v>
      </c>
      <c r="B14" s="141"/>
      <c r="C14" s="139" t="s">
        <v>503</v>
      </c>
      <c r="D14" s="143"/>
      <c r="E14" s="369"/>
      <c r="F14" s="369"/>
      <c r="H14" s="143"/>
      <c r="I14" s="146"/>
      <c r="J14" s="148"/>
      <c r="K14" s="142"/>
      <c r="L14" s="142"/>
      <c r="M14" s="143"/>
      <c r="N14" s="143"/>
      <c r="O14" s="143"/>
      <c r="P14" s="143"/>
      <c r="Q14" s="143"/>
      <c r="R14" s="143"/>
      <c r="S14" s="143"/>
      <c r="T14" s="143"/>
      <c r="U14" s="143"/>
      <c r="V14" s="143"/>
      <c r="W14" s="143"/>
      <c r="X14" s="143"/>
      <c r="Y14" s="143"/>
      <c r="Z14" s="143"/>
      <c r="AA14" s="143"/>
      <c r="AB14" s="143"/>
      <c r="AC14" s="143"/>
    </row>
    <row r="15" spans="1:29" s="151" customFormat="1" x14ac:dyDescent="0.2">
      <c r="A15" s="141"/>
      <c r="B15" s="141"/>
      <c r="C15" s="139"/>
      <c r="D15" s="143"/>
      <c r="E15" s="369"/>
      <c r="F15" s="369"/>
      <c r="H15" s="143"/>
      <c r="I15" s="146"/>
      <c r="J15" s="148"/>
      <c r="K15" s="142"/>
      <c r="L15" s="142"/>
      <c r="M15" s="143"/>
      <c r="N15" s="143"/>
      <c r="O15" s="143"/>
      <c r="P15" s="143"/>
      <c r="Q15" s="143"/>
      <c r="R15" s="143"/>
      <c r="S15" s="143"/>
      <c r="T15" s="143"/>
      <c r="U15" s="143"/>
      <c r="V15" s="143"/>
      <c r="W15" s="143"/>
      <c r="X15" s="143"/>
      <c r="Y15" s="143"/>
      <c r="Z15" s="143"/>
      <c r="AA15" s="143"/>
      <c r="AB15" s="143"/>
      <c r="AC15" s="143"/>
    </row>
    <row r="16" spans="1:29" s="151" customFormat="1" x14ac:dyDescent="0.2">
      <c r="A16" s="141"/>
      <c r="B16" s="141"/>
      <c r="C16" s="139"/>
      <c r="D16" s="143"/>
      <c r="E16" s="369"/>
      <c r="F16" s="369"/>
      <c r="H16" s="143"/>
      <c r="I16" s="146"/>
      <c r="J16" s="148"/>
      <c r="K16" s="142"/>
      <c r="L16" s="142"/>
      <c r="M16" s="143"/>
      <c r="N16" s="143"/>
      <c r="O16" s="143"/>
      <c r="P16" s="143"/>
      <c r="Q16" s="143"/>
      <c r="R16" s="143"/>
      <c r="S16" s="143"/>
      <c r="T16" s="143"/>
      <c r="U16" s="143"/>
      <c r="V16" s="143"/>
      <c r="W16" s="143"/>
      <c r="X16" s="143"/>
      <c r="Y16" s="143"/>
      <c r="Z16" s="143"/>
      <c r="AA16" s="143"/>
      <c r="AB16" s="143"/>
      <c r="AC16" s="143"/>
    </row>
    <row r="17" spans="1:29" s="151" customFormat="1" x14ac:dyDescent="0.2">
      <c r="A17" s="141"/>
      <c r="B17" s="141"/>
      <c r="C17" s="139"/>
      <c r="D17" s="143"/>
      <c r="E17" s="369"/>
      <c r="F17" s="369"/>
      <c r="H17" s="143"/>
      <c r="I17" s="146"/>
      <c r="J17" s="148"/>
      <c r="K17" s="142"/>
      <c r="L17" s="142"/>
      <c r="M17" s="143"/>
      <c r="N17" s="143"/>
      <c r="O17" s="143"/>
      <c r="P17" s="143"/>
      <c r="Q17" s="143"/>
      <c r="R17" s="143"/>
      <c r="S17" s="143"/>
      <c r="T17" s="143"/>
      <c r="U17" s="143"/>
      <c r="V17" s="143"/>
      <c r="W17" s="143"/>
      <c r="X17" s="143"/>
      <c r="Y17" s="143"/>
      <c r="Z17" s="143"/>
      <c r="AA17" s="143"/>
      <c r="AB17" s="143"/>
      <c r="AC17" s="143"/>
    </row>
    <row r="18" spans="1:29" s="151" customFormat="1" x14ac:dyDescent="0.2">
      <c r="A18" s="141"/>
      <c r="B18" s="141"/>
      <c r="C18" s="139"/>
      <c r="D18" s="143"/>
      <c r="E18" s="369"/>
      <c r="F18" s="369"/>
      <c r="H18" s="143"/>
      <c r="I18" s="146"/>
      <c r="J18" s="148"/>
      <c r="K18" s="142"/>
      <c r="L18" s="142"/>
      <c r="M18" s="143"/>
      <c r="N18" s="143"/>
      <c r="O18" s="143"/>
      <c r="P18" s="143"/>
      <c r="Q18" s="143"/>
      <c r="R18" s="143"/>
      <c r="S18" s="143"/>
      <c r="T18" s="143"/>
      <c r="U18" s="143"/>
      <c r="V18" s="143"/>
      <c r="W18" s="143"/>
      <c r="X18" s="143"/>
      <c r="Y18" s="143"/>
      <c r="Z18" s="143"/>
      <c r="AA18" s="143"/>
      <c r="AB18" s="143"/>
      <c r="AC18" s="143"/>
    </row>
    <row r="19" spans="1:29" s="151" customFormat="1" x14ac:dyDescent="0.2">
      <c r="A19" s="141"/>
      <c r="B19" s="141"/>
      <c r="C19" s="139"/>
      <c r="D19" s="143"/>
      <c r="E19" s="369"/>
      <c r="F19" s="369"/>
      <c r="H19" s="143"/>
      <c r="I19" s="146"/>
      <c r="J19" s="148"/>
      <c r="K19" s="142"/>
      <c r="L19" s="142"/>
      <c r="M19" s="143"/>
      <c r="N19" s="143"/>
      <c r="O19" s="143"/>
      <c r="P19" s="143"/>
      <c r="Q19" s="143"/>
      <c r="R19" s="143"/>
      <c r="S19" s="143"/>
      <c r="T19" s="143"/>
      <c r="U19" s="143"/>
      <c r="V19" s="143"/>
      <c r="W19" s="143"/>
      <c r="X19" s="143"/>
      <c r="Y19" s="143"/>
      <c r="Z19" s="143"/>
      <c r="AA19" s="143"/>
      <c r="AB19" s="143"/>
      <c r="AC19" s="143"/>
    </row>
    <row r="20" spans="1:29" s="151" customFormat="1" x14ac:dyDescent="0.2">
      <c r="A20" s="141"/>
      <c r="B20" s="141"/>
      <c r="C20" s="139"/>
      <c r="D20" s="143"/>
      <c r="E20" s="369"/>
      <c r="F20" s="369"/>
      <c r="H20" s="143"/>
      <c r="I20" s="146"/>
      <c r="J20" s="148"/>
      <c r="K20" s="142"/>
      <c r="L20" s="142"/>
      <c r="M20" s="143"/>
      <c r="N20" s="143"/>
      <c r="O20" s="143"/>
      <c r="P20" s="143"/>
      <c r="Q20" s="143"/>
      <c r="R20" s="143"/>
      <c r="S20" s="143"/>
      <c r="T20" s="143"/>
      <c r="U20" s="143"/>
      <c r="V20" s="143"/>
      <c r="W20" s="143"/>
      <c r="X20" s="143"/>
      <c r="Y20" s="143"/>
      <c r="Z20" s="143"/>
      <c r="AA20" s="143"/>
      <c r="AB20" s="143"/>
      <c r="AC20" s="143"/>
    </row>
    <row r="21" spans="1:29" s="151" customFormat="1" ht="12" customHeight="1" x14ac:dyDescent="0.2">
      <c r="A21" s="141"/>
      <c r="B21" s="141"/>
      <c r="C21" s="139"/>
      <c r="D21" s="143"/>
      <c r="E21" s="369"/>
      <c r="F21" s="372"/>
      <c r="H21" s="143"/>
      <c r="I21" s="146"/>
      <c r="J21" s="148"/>
      <c r="K21" s="142"/>
      <c r="L21" s="142"/>
      <c r="M21" s="143"/>
      <c r="N21" s="143"/>
      <c r="O21" s="143"/>
      <c r="P21" s="143"/>
      <c r="Q21" s="143"/>
      <c r="R21" s="143"/>
      <c r="S21" s="143"/>
      <c r="T21" s="143"/>
      <c r="U21" s="143"/>
      <c r="V21" s="143"/>
      <c r="W21" s="143"/>
      <c r="X21" s="143"/>
      <c r="Y21" s="143"/>
      <c r="Z21" s="143"/>
      <c r="AA21" s="143"/>
      <c r="AB21" s="143"/>
      <c r="AC21" s="143"/>
    </row>
    <row r="22" spans="1:29" s="151" customFormat="1" x14ac:dyDescent="0.2">
      <c r="A22" s="141"/>
      <c r="B22" s="141"/>
      <c r="C22" s="139"/>
      <c r="D22" s="143"/>
      <c r="E22" s="369"/>
      <c r="F22" s="369"/>
      <c r="H22" s="143"/>
      <c r="I22" s="146"/>
      <c r="J22" s="148"/>
      <c r="K22" s="142"/>
      <c r="L22" s="142"/>
      <c r="M22" s="143"/>
      <c r="N22" s="143"/>
      <c r="O22" s="143"/>
      <c r="P22" s="143"/>
      <c r="Q22" s="143"/>
      <c r="R22" s="143"/>
      <c r="S22" s="143"/>
      <c r="T22" s="143"/>
      <c r="U22" s="143"/>
      <c r="V22" s="143"/>
      <c r="W22" s="143"/>
      <c r="X22" s="143"/>
      <c r="Y22" s="143"/>
      <c r="Z22" s="143"/>
      <c r="AA22" s="143"/>
      <c r="AB22" s="143"/>
      <c r="AC22" s="143"/>
    </row>
    <row r="23" spans="1:29" s="151" customFormat="1" x14ac:dyDescent="0.2">
      <c r="A23" s="141"/>
      <c r="B23" s="141"/>
      <c r="C23" s="145"/>
      <c r="D23" s="143"/>
      <c r="E23" s="369"/>
      <c r="F23" s="369"/>
      <c r="H23" s="143"/>
      <c r="I23" s="146"/>
      <c r="J23" s="148"/>
      <c r="K23" s="142"/>
      <c r="L23" s="142"/>
      <c r="M23" s="143"/>
      <c r="N23" s="143"/>
      <c r="O23" s="143"/>
      <c r="P23" s="143"/>
      <c r="Q23" s="143"/>
      <c r="R23" s="143"/>
      <c r="S23" s="143"/>
      <c r="T23" s="143"/>
      <c r="U23" s="143"/>
      <c r="V23" s="143"/>
      <c r="W23" s="143"/>
      <c r="X23" s="143"/>
      <c r="Y23" s="143"/>
      <c r="Z23" s="143"/>
      <c r="AA23" s="143"/>
      <c r="AB23" s="143"/>
      <c r="AC23" s="143"/>
    </row>
    <row r="24" spans="1:29" s="151" customFormat="1" x14ac:dyDescent="0.2">
      <c r="A24" s="141"/>
      <c r="B24" s="141"/>
      <c r="C24" s="139"/>
      <c r="D24" s="143"/>
      <c r="E24" s="369"/>
      <c r="F24" s="369"/>
      <c r="H24" s="143"/>
      <c r="I24" s="146"/>
      <c r="J24" s="148"/>
      <c r="K24" s="142"/>
      <c r="L24" s="142"/>
      <c r="M24" s="143"/>
      <c r="N24" s="143"/>
      <c r="O24" s="143"/>
      <c r="P24" s="143"/>
      <c r="Q24" s="143"/>
      <c r="R24" s="143"/>
      <c r="S24" s="143"/>
      <c r="T24" s="143"/>
      <c r="U24" s="143"/>
      <c r="V24" s="143"/>
      <c r="W24" s="143"/>
      <c r="X24" s="143"/>
      <c r="Y24" s="143"/>
      <c r="Z24" s="143"/>
      <c r="AA24" s="143"/>
      <c r="AB24" s="143"/>
      <c r="AC24" s="143"/>
    </row>
    <row r="25" spans="1:29" s="151" customFormat="1" x14ac:dyDescent="0.2">
      <c r="A25" s="141"/>
      <c r="B25" s="141"/>
      <c r="C25" s="139"/>
      <c r="D25" s="143"/>
      <c r="E25" s="369"/>
      <c r="F25" s="369"/>
      <c r="H25" s="143"/>
      <c r="I25" s="146"/>
      <c r="J25" s="148"/>
      <c r="K25" s="142"/>
      <c r="L25" s="142"/>
      <c r="M25" s="143"/>
      <c r="N25" s="143"/>
      <c r="O25" s="143"/>
      <c r="P25" s="143"/>
      <c r="Q25" s="143"/>
      <c r="R25" s="143"/>
      <c r="S25" s="143"/>
      <c r="T25" s="143"/>
      <c r="U25" s="143"/>
      <c r="V25" s="143"/>
      <c r="W25" s="143"/>
      <c r="X25" s="143"/>
      <c r="Y25" s="143"/>
      <c r="Z25" s="143"/>
      <c r="AA25" s="143"/>
      <c r="AB25" s="143"/>
      <c r="AC25" s="143"/>
    </row>
    <row r="26" spans="1:29" s="151" customFormat="1" x14ac:dyDescent="0.2">
      <c r="A26" s="141"/>
      <c r="B26" s="141"/>
      <c r="C26" s="139"/>
      <c r="D26" s="143"/>
      <c r="E26" s="369"/>
      <c r="F26" s="369"/>
      <c r="H26" s="143"/>
      <c r="I26" s="146"/>
      <c r="J26" s="148"/>
      <c r="K26" s="142"/>
      <c r="L26" s="142"/>
      <c r="M26" s="143"/>
      <c r="N26" s="143"/>
      <c r="O26" s="143"/>
      <c r="P26" s="143"/>
      <c r="Q26" s="143"/>
      <c r="R26" s="143"/>
      <c r="S26" s="143"/>
      <c r="T26" s="143"/>
      <c r="U26" s="143"/>
      <c r="V26" s="143"/>
      <c r="W26" s="143"/>
      <c r="X26" s="143"/>
      <c r="Y26" s="143"/>
      <c r="Z26" s="143"/>
      <c r="AA26" s="143"/>
      <c r="AB26" s="143"/>
      <c r="AC26" s="143"/>
    </row>
    <row r="27" spans="1:29" s="151" customFormat="1" x14ac:dyDescent="0.2">
      <c r="A27" s="141"/>
      <c r="B27" s="141"/>
      <c r="C27" s="139"/>
      <c r="D27" s="143"/>
      <c r="E27" s="369"/>
      <c r="F27" s="369"/>
      <c r="H27" s="143"/>
      <c r="I27" s="146"/>
      <c r="J27" s="148"/>
      <c r="K27" s="142"/>
      <c r="L27" s="142"/>
      <c r="M27" s="143"/>
      <c r="N27" s="143"/>
      <c r="O27" s="143"/>
      <c r="P27" s="143"/>
      <c r="Q27" s="143"/>
      <c r="R27" s="143"/>
      <c r="S27" s="143"/>
      <c r="T27" s="143"/>
      <c r="U27" s="143"/>
      <c r="V27" s="143"/>
      <c r="W27" s="143"/>
      <c r="X27" s="143"/>
      <c r="Y27" s="143"/>
      <c r="Z27" s="143"/>
      <c r="AA27" s="143"/>
      <c r="AB27" s="143"/>
      <c r="AC27" s="143"/>
    </row>
    <row r="28" spans="1:29" s="139" customFormat="1" x14ac:dyDescent="0.2">
      <c r="A28" s="141"/>
      <c r="B28" s="141"/>
      <c r="D28" s="143"/>
      <c r="E28" s="369"/>
      <c r="F28" s="369"/>
      <c r="G28" s="151"/>
      <c r="H28" s="143"/>
      <c r="I28" s="146"/>
      <c r="J28" s="148"/>
      <c r="K28" s="142"/>
      <c r="L28" s="142"/>
      <c r="M28" s="143"/>
      <c r="N28" s="143"/>
      <c r="O28" s="143"/>
      <c r="P28" s="143"/>
      <c r="Q28" s="143"/>
      <c r="R28" s="143"/>
      <c r="S28" s="143"/>
      <c r="T28" s="143"/>
      <c r="U28" s="143"/>
      <c r="V28" s="143"/>
      <c r="W28" s="143"/>
      <c r="X28" s="143"/>
      <c r="Y28" s="143"/>
      <c r="Z28" s="143"/>
      <c r="AA28" s="143"/>
      <c r="AB28" s="143"/>
      <c r="AC28" s="143"/>
    </row>
    <row r="29" spans="1:29" s="139" customFormat="1" x14ac:dyDescent="0.2">
      <c r="A29" s="141"/>
      <c r="B29" s="141"/>
      <c r="D29" s="143"/>
      <c r="E29" s="369"/>
      <c r="F29" s="369"/>
      <c r="G29" s="151"/>
      <c r="H29" s="143"/>
      <c r="I29" s="146"/>
      <c r="J29" s="148"/>
      <c r="K29" s="142"/>
      <c r="L29" s="142"/>
      <c r="M29" s="143"/>
      <c r="N29" s="143"/>
      <c r="O29" s="143"/>
      <c r="P29" s="143"/>
      <c r="Q29" s="143"/>
      <c r="R29" s="143"/>
      <c r="S29" s="143"/>
      <c r="T29" s="143"/>
      <c r="U29" s="143"/>
      <c r="V29" s="143"/>
      <c r="W29" s="143"/>
      <c r="X29" s="143"/>
      <c r="Y29" s="143"/>
      <c r="Z29" s="143"/>
      <c r="AA29" s="143"/>
      <c r="AB29" s="143"/>
      <c r="AC29" s="143"/>
    </row>
    <row r="30" spans="1:29" s="139" customFormat="1" x14ac:dyDescent="0.2">
      <c r="A30" s="141"/>
      <c r="B30" s="141"/>
      <c r="D30" s="143"/>
      <c r="E30" s="369"/>
      <c r="F30" s="369"/>
      <c r="G30" s="151"/>
      <c r="H30" s="143"/>
      <c r="I30" s="146"/>
      <c r="J30" s="148"/>
      <c r="K30" s="142"/>
      <c r="L30" s="142"/>
      <c r="M30" s="143"/>
      <c r="N30" s="143"/>
      <c r="O30" s="143"/>
      <c r="P30" s="143"/>
      <c r="Q30" s="143"/>
      <c r="R30" s="143"/>
      <c r="S30" s="143"/>
      <c r="T30" s="143"/>
      <c r="U30" s="143"/>
      <c r="V30" s="143"/>
      <c r="W30" s="143"/>
      <c r="X30" s="143"/>
      <c r="Y30" s="143"/>
      <c r="Z30" s="143"/>
      <c r="AA30" s="143"/>
      <c r="AB30" s="143"/>
      <c r="AC30" s="143"/>
    </row>
    <row r="31" spans="1:29" s="139" customFormat="1" x14ac:dyDescent="0.2">
      <c r="A31" s="141"/>
      <c r="B31" s="141"/>
      <c r="D31" s="143"/>
      <c r="E31" s="369"/>
      <c r="F31" s="369"/>
      <c r="G31" s="151"/>
      <c r="H31" s="143"/>
      <c r="I31" s="146"/>
      <c r="J31" s="148"/>
      <c r="K31" s="142"/>
      <c r="L31" s="142"/>
      <c r="M31" s="143"/>
      <c r="N31" s="143"/>
      <c r="O31" s="143"/>
      <c r="P31" s="143"/>
      <c r="Q31" s="143"/>
      <c r="R31" s="143"/>
      <c r="S31" s="143"/>
      <c r="T31" s="143"/>
      <c r="U31" s="143"/>
      <c r="V31" s="143"/>
      <c r="W31" s="143"/>
      <c r="X31" s="143"/>
      <c r="Y31" s="143"/>
      <c r="Z31" s="143"/>
      <c r="AA31" s="143"/>
      <c r="AB31" s="143"/>
      <c r="AC31" s="143"/>
    </row>
    <row r="32" spans="1:29" s="139" customFormat="1" x14ac:dyDescent="0.2">
      <c r="A32" s="141"/>
      <c r="B32" s="141"/>
      <c r="D32" s="143"/>
      <c r="E32" s="369"/>
      <c r="F32" s="369"/>
      <c r="G32" s="151"/>
      <c r="H32" s="143"/>
      <c r="I32" s="146"/>
      <c r="J32" s="148"/>
      <c r="K32" s="142"/>
      <c r="L32" s="142"/>
      <c r="M32" s="143"/>
      <c r="N32" s="143"/>
      <c r="O32" s="143"/>
      <c r="P32" s="143"/>
      <c r="Q32" s="143"/>
      <c r="R32" s="143"/>
      <c r="S32" s="143"/>
      <c r="T32" s="143"/>
      <c r="U32" s="143"/>
      <c r="V32" s="143"/>
      <c r="W32" s="143"/>
      <c r="X32" s="143"/>
      <c r="Y32" s="143"/>
      <c r="Z32" s="143"/>
      <c r="AA32" s="143"/>
      <c r="AB32" s="143"/>
      <c r="AC32" s="143"/>
    </row>
    <row r="33" spans="1:29" s="139" customFormat="1" x14ac:dyDescent="0.2">
      <c r="A33" s="141"/>
      <c r="B33" s="141"/>
      <c r="D33" s="143"/>
      <c r="E33" s="369"/>
      <c r="F33" s="369"/>
      <c r="G33" s="151"/>
      <c r="H33" s="143"/>
      <c r="I33" s="146"/>
      <c r="J33" s="148"/>
      <c r="K33" s="142"/>
      <c r="L33" s="142"/>
      <c r="M33" s="143"/>
      <c r="N33" s="143"/>
      <c r="O33" s="143"/>
      <c r="P33" s="143"/>
      <c r="Q33" s="143"/>
      <c r="R33" s="143"/>
      <c r="S33" s="143"/>
      <c r="T33" s="143"/>
      <c r="U33" s="143"/>
      <c r="V33" s="143"/>
      <c r="W33" s="143"/>
      <c r="X33" s="143"/>
      <c r="Y33" s="143"/>
      <c r="Z33" s="143"/>
      <c r="AA33" s="143"/>
      <c r="AB33" s="143"/>
      <c r="AC33" s="143"/>
    </row>
    <row r="34" spans="1:29" s="139" customFormat="1" x14ac:dyDescent="0.2">
      <c r="A34" s="141"/>
      <c r="B34" s="141"/>
      <c r="D34" s="143"/>
      <c r="E34" s="369"/>
      <c r="F34" s="369"/>
      <c r="G34" s="151"/>
      <c r="H34" s="143"/>
      <c r="I34" s="146"/>
      <c r="J34" s="148"/>
      <c r="K34" s="142"/>
      <c r="L34" s="142"/>
      <c r="M34" s="143"/>
      <c r="N34" s="143"/>
      <c r="O34" s="143"/>
      <c r="P34" s="143"/>
      <c r="Q34" s="143"/>
      <c r="R34" s="143"/>
      <c r="S34" s="143"/>
      <c r="T34" s="143"/>
      <c r="U34" s="143"/>
      <c r="V34" s="143"/>
      <c r="W34" s="143"/>
      <c r="X34" s="143"/>
      <c r="Y34" s="143"/>
      <c r="Z34" s="143"/>
      <c r="AA34" s="143"/>
      <c r="AB34" s="143"/>
      <c r="AC34" s="143"/>
    </row>
    <row r="35" spans="1:29" s="139" customFormat="1" x14ac:dyDescent="0.2">
      <c r="A35" s="141"/>
      <c r="B35" s="141"/>
      <c r="D35" s="143"/>
      <c r="E35" s="369"/>
      <c r="F35" s="369"/>
      <c r="G35" s="151"/>
      <c r="H35" s="143"/>
      <c r="I35" s="146"/>
      <c r="J35" s="148"/>
      <c r="K35" s="142"/>
      <c r="L35" s="142"/>
      <c r="M35" s="143"/>
      <c r="N35" s="143"/>
      <c r="O35" s="143"/>
      <c r="P35" s="143"/>
      <c r="Q35" s="143"/>
      <c r="R35" s="143"/>
      <c r="S35" s="143"/>
      <c r="T35" s="143"/>
      <c r="U35" s="143"/>
      <c r="V35" s="143"/>
      <c r="W35" s="143"/>
      <c r="X35" s="143"/>
      <c r="Y35" s="143"/>
      <c r="Z35" s="143"/>
      <c r="AA35" s="143"/>
      <c r="AB35" s="143"/>
      <c r="AC35" s="143"/>
    </row>
    <row r="36" spans="1:29" s="139" customFormat="1" x14ac:dyDescent="0.2">
      <c r="A36" s="141"/>
      <c r="B36" s="141"/>
      <c r="D36" s="143"/>
      <c r="E36" s="369"/>
      <c r="F36" s="369"/>
      <c r="G36" s="151"/>
      <c r="H36" s="143"/>
      <c r="I36" s="146"/>
      <c r="J36" s="148"/>
      <c r="K36" s="142"/>
      <c r="L36" s="142"/>
      <c r="M36" s="143"/>
      <c r="N36" s="143"/>
      <c r="O36" s="143"/>
      <c r="P36" s="143"/>
      <c r="Q36" s="143"/>
      <c r="R36" s="143"/>
      <c r="S36" s="143"/>
      <c r="T36" s="143"/>
      <c r="U36" s="143"/>
      <c r="V36" s="143"/>
      <c r="W36" s="143"/>
      <c r="X36" s="143"/>
      <c r="Y36" s="143"/>
      <c r="Z36" s="143"/>
      <c r="AA36" s="143"/>
      <c r="AB36" s="143"/>
      <c r="AC36" s="143"/>
    </row>
    <row r="37" spans="1:29" s="139" customFormat="1" x14ac:dyDescent="0.2">
      <c r="A37" s="141"/>
      <c r="B37" s="141"/>
      <c r="D37" s="143"/>
      <c r="E37" s="369"/>
      <c r="F37" s="369"/>
      <c r="G37" s="151"/>
      <c r="H37" s="143"/>
      <c r="I37" s="146"/>
      <c r="J37" s="148"/>
      <c r="K37" s="142"/>
      <c r="L37" s="142"/>
      <c r="M37" s="143"/>
      <c r="N37" s="143"/>
      <c r="O37" s="143"/>
      <c r="P37" s="143"/>
      <c r="Q37" s="143"/>
      <c r="R37" s="143"/>
      <c r="S37" s="143"/>
      <c r="T37" s="143"/>
      <c r="U37" s="143"/>
      <c r="V37" s="143"/>
      <c r="W37" s="143"/>
      <c r="X37" s="143"/>
      <c r="Y37" s="143"/>
      <c r="Z37" s="143"/>
      <c r="AA37" s="143"/>
      <c r="AB37" s="143"/>
      <c r="AC37" s="143"/>
    </row>
    <row r="38" spans="1:29" s="139" customFormat="1" x14ac:dyDescent="0.2">
      <c r="A38" s="141"/>
      <c r="B38" s="141"/>
      <c r="D38" s="143"/>
      <c r="E38" s="369"/>
      <c r="F38" s="369"/>
      <c r="G38" s="151"/>
      <c r="H38" s="143"/>
      <c r="I38" s="146"/>
      <c r="J38" s="148"/>
      <c r="K38" s="142"/>
      <c r="L38" s="142"/>
      <c r="M38" s="143"/>
      <c r="N38" s="143"/>
      <c r="O38" s="143"/>
      <c r="P38" s="143"/>
      <c r="Q38" s="143"/>
      <c r="R38" s="143"/>
      <c r="S38" s="143"/>
      <c r="T38" s="143"/>
      <c r="U38" s="143"/>
      <c r="V38" s="143"/>
      <c r="W38" s="143"/>
      <c r="X38" s="143"/>
      <c r="Y38" s="143"/>
      <c r="Z38" s="143"/>
      <c r="AA38" s="143"/>
      <c r="AB38" s="143"/>
      <c r="AC38" s="143"/>
    </row>
    <row r="39" spans="1:29" s="139" customFormat="1" x14ac:dyDescent="0.2">
      <c r="A39" s="141"/>
      <c r="B39" s="141"/>
      <c r="D39" s="143"/>
      <c r="E39" s="369"/>
      <c r="F39" s="369"/>
      <c r="G39" s="151"/>
      <c r="H39" s="143"/>
      <c r="I39" s="146"/>
      <c r="J39" s="148"/>
      <c r="K39" s="142"/>
      <c r="L39" s="142"/>
      <c r="M39" s="143"/>
      <c r="N39" s="143"/>
      <c r="O39" s="143"/>
      <c r="P39" s="143"/>
      <c r="Q39" s="143"/>
      <c r="R39" s="143"/>
      <c r="S39" s="143"/>
      <c r="T39" s="143"/>
      <c r="U39" s="143"/>
      <c r="V39" s="143"/>
      <c r="W39" s="143"/>
      <c r="X39" s="143"/>
      <c r="Y39" s="143"/>
      <c r="Z39" s="143"/>
      <c r="AA39" s="143"/>
      <c r="AB39" s="143"/>
      <c r="AC39" s="143"/>
    </row>
    <row r="40" spans="1:29" s="139" customFormat="1" x14ac:dyDescent="0.2">
      <c r="A40" s="141"/>
      <c r="B40" s="141"/>
      <c r="D40" s="143"/>
      <c r="E40" s="369"/>
      <c r="F40" s="369"/>
      <c r="G40" s="151"/>
      <c r="H40" s="143"/>
      <c r="I40" s="146"/>
      <c r="J40" s="148"/>
      <c r="K40" s="142"/>
      <c r="L40" s="142"/>
      <c r="M40" s="143"/>
      <c r="N40" s="143"/>
      <c r="O40" s="143"/>
      <c r="P40" s="143"/>
      <c r="Q40" s="143"/>
      <c r="R40" s="143"/>
      <c r="S40" s="143"/>
      <c r="T40" s="143"/>
      <c r="U40" s="143"/>
      <c r="V40" s="143"/>
      <c r="W40" s="143"/>
      <c r="X40" s="143"/>
      <c r="Y40" s="143"/>
      <c r="Z40" s="143"/>
      <c r="AA40" s="143"/>
      <c r="AB40" s="143"/>
      <c r="AC40" s="143"/>
    </row>
    <row r="41" spans="1:29" s="139" customFormat="1" x14ac:dyDescent="0.2">
      <c r="A41" s="141"/>
      <c r="B41" s="141"/>
      <c r="D41" s="143"/>
      <c r="E41" s="369"/>
      <c r="F41" s="369"/>
      <c r="G41" s="151"/>
      <c r="H41" s="143"/>
      <c r="I41" s="146"/>
      <c r="J41" s="148"/>
      <c r="K41" s="142"/>
      <c r="L41" s="142"/>
      <c r="M41" s="143"/>
      <c r="N41" s="143"/>
      <c r="O41" s="143"/>
      <c r="P41" s="143"/>
      <c r="Q41" s="143"/>
      <c r="R41" s="143"/>
      <c r="S41" s="143"/>
      <c r="T41" s="143"/>
      <c r="U41" s="143"/>
      <c r="V41" s="143"/>
      <c r="W41" s="143"/>
      <c r="X41" s="143"/>
      <c r="Y41" s="143"/>
      <c r="Z41" s="143"/>
      <c r="AA41" s="143"/>
      <c r="AB41" s="143"/>
      <c r="AC41" s="143"/>
    </row>
    <row r="42" spans="1:29" s="139" customFormat="1" x14ac:dyDescent="0.2">
      <c r="A42" s="141"/>
      <c r="B42" s="141"/>
      <c r="D42" s="143"/>
      <c r="E42" s="369"/>
      <c r="F42" s="369"/>
      <c r="G42" s="151"/>
      <c r="H42" s="143"/>
      <c r="I42" s="146"/>
      <c r="J42" s="148"/>
      <c r="K42" s="142"/>
      <c r="L42" s="142"/>
      <c r="M42" s="143"/>
      <c r="N42" s="143"/>
      <c r="O42" s="143"/>
      <c r="P42" s="143"/>
      <c r="Q42" s="143"/>
      <c r="R42" s="143"/>
      <c r="S42" s="143"/>
      <c r="T42" s="143"/>
      <c r="U42" s="143"/>
      <c r="V42" s="143"/>
      <c r="W42" s="143"/>
      <c r="X42" s="143"/>
      <c r="Y42" s="143"/>
      <c r="Z42" s="143"/>
      <c r="AA42" s="143"/>
      <c r="AB42" s="143"/>
      <c r="AC42" s="143"/>
    </row>
    <row r="43" spans="1:29" s="139" customFormat="1" x14ac:dyDescent="0.2">
      <c r="A43" s="141"/>
      <c r="B43" s="141"/>
      <c r="D43" s="143"/>
      <c r="E43" s="369"/>
      <c r="F43" s="369"/>
      <c r="G43" s="151"/>
      <c r="H43" s="143"/>
      <c r="I43" s="146"/>
      <c r="J43" s="148"/>
      <c r="K43" s="142"/>
      <c r="L43" s="142"/>
      <c r="M43" s="143"/>
      <c r="N43" s="143"/>
      <c r="O43" s="143"/>
      <c r="P43" s="143"/>
      <c r="Q43" s="143"/>
      <c r="R43" s="143"/>
      <c r="S43" s="143"/>
      <c r="T43" s="143"/>
      <c r="U43" s="143"/>
      <c r="V43" s="143"/>
      <c r="W43" s="143"/>
      <c r="X43" s="143"/>
      <c r="Y43" s="143"/>
      <c r="Z43" s="143"/>
      <c r="AA43" s="143"/>
      <c r="AB43" s="143"/>
      <c r="AC43" s="143"/>
    </row>
    <row r="44" spans="1:29" s="139" customFormat="1" x14ac:dyDescent="0.2">
      <c r="A44" s="141"/>
      <c r="B44" s="141"/>
      <c r="D44" s="143"/>
      <c r="E44" s="369"/>
      <c r="F44" s="369"/>
      <c r="G44" s="151"/>
      <c r="H44" s="143"/>
      <c r="I44" s="146"/>
      <c r="J44" s="148"/>
      <c r="K44" s="142"/>
      <c r="L44" s="142"/>
      <c r="M44" s="143"/>
      <c r="N44" s="143"/>
      <c r="O44" s="143"/>
      <c r="P44" s="143"/>
      <c r="Q44" s="143"/>
      <c r="R44" s="143"/>
      <c r="S44" s="143"/>
      <c r="T44" s="143"/>
      <c r="U44" s="143"/>
      <c r="V44" s="143"/>
      <c r="W44" s="143"/>
      <c r="X44" s="143"/>
      <c r="Y44" s="143"/>
      <c r="Z44" s="143"/>
      <c r="AA44" s="143"/>
      <c r="AB44" s="143"/>
      <c r="AC44" s="143"/>
    </row>
    <row r="45" spans="1:29" s="139" customFormat="1" x14ac:dyDescent="0.2">
      <c r="A45" s="141"/>
      <c r="B45" s="141"/>
      <c r="D45" s="143"/>
      <c r="E45" s="369"/>
      <c r="F45" s="369"/>
      <c r="G45" s="151"/>
      <c r="H45" s="143"/>
      <c r="I45" s="146"/>
      <c r="J45" s="148"/>
      <c r="K45" s="142"/>
      <c r="L45" s="142"/>
      <c r="M45" s="143"/>
      <c r="N45" s="143"/>
      <c r="O45" s="143"/>
      <c r="P45" s="143"/>
      <c r="Q45" s="143"/>
      <c r="R45" s="143"/>
      <c r="S45" s="143"/>
      <c r="T45" s="143"/>
      <c r="U45" s="143"/>
      <c r="V45" s="143"/>
      <c r="W45" s="143"/>
      <c r="X45" s="143"/>
      <c r="Y45" s="143"/>
      <c r="Z45" s="143"/>
      <c r="AA45" s="143"/>
      <c r="AB45" s="143"/>
      <c r="AC45" s="143"/>
    </row>
    <row r="46" spans="1:29" s="139" customFormat="1" x14ac:dyDescent="0.2">
      <c r="A46" s="141"/>
      <c r="B46" s="141"/>
      <c r="D46" s="143"/>
      <c r="E46" s="369"/>
      <c r="F46" s="369"/>
      <c r="G46" s="151"/>
      <c r="H46" s="143"/>
      <c r="I46" s="146"/>
      <c r="J46" s="148"/>
      <c r="K46" s="142"/>
      <c r="L46" s="142"/>
      <c r="M46" s="143"/>
      <c r="N46" s="143"/>
      <c r="O46" s="143"/>
      <c r="P46" s="143"/>
      <c r="Q46" s="143"/>
      <c r="R46" s="143"/>
      <c r="S46" s="143"/>
      <c r="T46" s="143"/>
      <c r="U46" s="143"/>
      <c r="V46" s="143"/>
      <c r="W46" s="143"/>
      <c r="X46" s="143"/>
      <c r="Y46" s="143"/>
      <c r="Z46" s="143"/>
      <c r="AA46" s="143"/>
      <c r="AB46" s="143"/>
      <c r="AC46" s="143"/>
    </row>
    <row r="47" spans="1:29" s="139" customFormat="1" x14ac:dyDescent="0.2">
      <c r="A47" s="141"/>
      <c r="B47" s="141"/>
      <c r="D47" s="143"/>
      <c r="E47" s="369"/>
      <c r="F47" s="369"/>
      <c r="G47" s="151"/>
      <c r="H47" s="143"/>
      <c r="I47" s="146"/>
      <c r="J47" s="148"/>
      <c r="K47" s="142"/>
      <c r="L47" s="142"/>
      <c r="M47" s="143"/>
      <c r="N47" s="143"/>
      <c r="O47" s="143"/>
      <c r="P47" s="143"/>
      <c r="Q47" s="143"/>
      <c r="R47" s="143"/>
      <c r="S47" s="143"/>
      <c r="T47" s="143"/>
      <c r="U47" s="143"/>
      <c r="V47" s="143"/>
      <c r="W47" s="143"/>
      <c r="X47" s="143"/>
      <c r="Y47" s="143"/>
      <c r="Z47" s="143"/>
      <c r="AA47" s="143"/>
      <c r="AB47" s="143"/>
      <c r="AC47" s="143"/>
    </row>
    <row r="48" spans="1:29" s="139" customFormat="1" x14ac:dyDescent="0.2">
      <c r="A48" s="141"/>
      <c r="B48" s="141"/>
      <c r="D48" s="143"/>
      <c r="E48" s="369"/>
      <c r="F48" s="369"/>
      <c r="G48" s="151"/>
      <c r="H48" s="143"/>
      <c r="I48" s="146"/>
      <c r="J48" s="148"/>
      <c r="K48" s="142"/>
      <c r="L48" s="142"/>
      <c r="M48" s="143"/>
      <c r="N48" s="143"/>
      <c r="O48" s="143"/>
      <c r="P48" s="143"/>
      <c r="Q48" s="143"/>
      <c r="R48" s="143"/>
      <c r="S48" s="143"/>
      <c r="T48" s="143"/>
      <c r="U48" s="143"/>
      <c r="V48" s="143"/>
      <c r="W48" s="143"/>
      <c r="X48" s="143"/>
      <c r="Y48" s="143"/>
      <c r="Z48" s="143"/>
      <c r="AA48" s="143"/>
      <c r="AB48" s="143"/>
      <c r="AC48" s="143"/>
    </row>
    <row r="49" spans="1:29" s="139" customFormat="1" x14ac:dyDescent="0.2">
      <c r="A49" s="141"/>
      <c r="B49" s="141"/>
      <c r="D49" s="143"/>
      <c r="E49" s="369"/>
      <c r="F49" s="369"/>
      <c r="G49" s="151"/>
      <c r="H49" s="143"/>
      <c r="I49" s="146"/>
      <c r="J49" s="148"/>
      <c r="K49" s="142"/>
      <c r="L49" s="142"/>
      <c r="M49" s="143"/>
      <c r="N49" s="143"/>
      <c r="O49" s="143"/>
      <c r="P49" s="143"/>
      <c r="Q49" s="143"/>
      <c r="R49" s="143"/>
      <c r="S49" s="143"/>
      <c r="T49" s="143"/>
      <c r="U49" s="143"/>
      <c r="V49" s="143"/>
      <c r="W49" s="143"/>
      <c r="X49" s="143"/>
      <c r="Y49" s="143"/>
      <c r="Z49" s="143"/>
      <c r="AA49" s="143"/>
      <c r="AB49" s="143"/>
      <c r="AC49" s="143"/>
    </row>
    <row r="50" spans="1:29" s="139" customFormat="1" x14ac:dyDescent="0.2">
      <c r="A50" s="141"/>
      <c r="B50" s="141"/>
      <c r="D50" s="143"/>
      <c r="E50" s="369"/>
      <c r="F50" s="369"/>
      <c r="G50" s="151"/>
      <c r="H50" s="143"/>
      <c r="I50" s="146"/>
      <c r="J50" s="148"/>
      <c r="K50" s="142"/>
      <c r="L50" s="142"/>
      <c r="M50" s="143"/>
      <c r="N50" s="143"/>
      <c r="O50" s="143"/>
      <c r="P50" s="143"/>
      <c r="Q50" s="143"/>
      <c r="R50" s="143"/>
      <c r="S50" s="143"/>
      <c r="T50" s="143"/>
      <c r="U50" s="143"/>
      <c r="V50" s="143"/>
      <c r="W50" s="143"/>
      <c r="X50" s="143"/>
      <c r="Y50" s="143"/>
      <c r="Z50" s="143"/>
      <c r="AA50" s="143"/>
      <c r="AB50" s="143"/>
      <c r="AC50" s="143"/>
    </row>
    <row r="51" spans="1:29" s="139" customFormat="1" x14ac:dyDescent="0.2">
      <c r="A51" s="141"/>
      <c r="B51" s="141"/>
      <c r="D51" s="143"/>
      <c r="E51" s="369"/>
      <c r="F51" s="369"/>
      <c r="G51" s="151"/>
      <c r="H51" s="143"/>
      <c r="I51" s="146"/>
      <c r="J51" s="148"/>
      <c r="K51" s="142"/>
      <c r="L51" s="142"/>
      <c r="M51" s="143"/>
      <c r="N51" s="143"/>
      <c r="O51" s="143"/>
      <c r="P51" s="143"/>
      <c r="Q51" s="143"/>
      <c r="R51" s="143"/>
      <c r="S51" s="143"/>
      <c r="T51" s="143"/>
      <c r="U51" s="143"/>
      <c r="V51" s="143"/>
      <c r="W51" s="143"/>
      <c r="X51" s="143"/>
      <c r="Y51" s="143"/>
      <c r="Z51" s="143"/>
      <c r="AA51" s="143"/>
      <c r="AB51" s="143"/>
      <c r="AC51" s="143"/>
    </row>
    <row r="52" spans="1:29" s="139" customFormat="1" x14ac:dyDescent="0.2">
      <c r="A52" s="141"/>
      <c r="B52" s="141"/>
      <c r="D52" s="143"/>
      <c r="E52" s="369"/>
      <c r="F52" s="369"/>
      <c r="G52" s="151"/>
      <c r="H52" s="143"/>
      <c r="I52" s="146"/>
      <c r="J52" s="148"/>
      <c r="K52" s="142"/>
      <c r="L52" s="142"/>
      <c r="M52" s="143"/>
      <c r="N52" s="143"/>
      <c r="O52" s="143"/>
      <c r="P52" s="143"/>
      <c r="Q52" s="143"/>
      <c r="R52" s="143"/>
      <c r="S52" s="143"/>
      <c r="T52" s="143"/>
      <c r="U52" s="143"/>
      <c r="V52" s="143"/>
      <c r="W52" s="143"/>
      <c r="X52" s="143"/>
      <c r="Y52" s="143"/>
      <c r="Z52" s="143"/>
      <c r="AA52" s="143"/>
      <c r="AB52" s="143"/>
      <c r="AC52" s="143"/>
    </row>
    <row r="53" spans="1:29" s="139" customFormat="1" x14ac:dyDescent="0.2">
      <c r="A53" s="141"/>
      <c r="B53" s="141"/>
      <c r="D53" s="143"/>
      <c r="E53" s="369"/>
      <c r="F53" s="369"/>
      <c r="G53" s="151"/>
      <c r="H53" s="143"/>
      <c r="I53" s="146"/>
      <c r="J53" s="148"/>
      <c r="K53" s="142"/>
      <c r="L53" s="142"/>
      <c r="M53" s="143"/>
      <c r="N53" s="143"/>
      <c r="O53" s="143"/>
      <c r="P53" s="143"/>
      <c r="Q53" s="143"/>
      <c r="R53" s="143"/>
      <c r="S53" s="143"/>
      <c r="T53" s="143"/>
      <c r="U53" s="143"/>
      <c r="V53" s="143"/>
      <c r="W53" s="143"/>
      <c r="X53" s="143"/>
      <c r="Y53" s="143"/>
      <c r="Z53" s="143"/>
      <c r="AA53" s="143"/>
      <c r="AB53" s="143"/>
      <c r="AC53" s="143"/>
    </row>
    <row r="54" spans="1:29" s="139" customFormat="1" x14ac:dyDescent="0.2">
      <c r="A54" s="141"/>
      <c r="B54" s="141"/>
      <c r="D54" s="143"/>
      <c r="E54" s="369"/>
      <c r="F54" s="369"/>
      <c r="G54" s="151"/>
      <c r="H54" s="143"/>
      <c r="I54" s="146"/>
      <c r="J54" s="148"/>
      <c r="K54" s="142"/>
      <c r="L54" s="142"/>
      <c r="M54" s="143"/>
      <c r="N54" s="143"/>
      <c r="O54" s="143"/>
      <c r="P54" s="143"/>
      <c r="Q54" s="143"/>
      <c r="R54" s="143"/>
      <c r="S54" s="143"/>
      <c r="T54" s="143"/>
      <c r="U54" s="143"/>
      <c r="V54" s="143"/>
      <c r="W54" s="143"/>
      <c r="X54" s="143"/>
      <c r="Y54" s="143"/>
      <c r="Z54" s="143"/>
      <c r="AA54" s="143"/>
      <c r="AB54" s="143"/>
      <c r="AC54" s="143"/>
    </row>
    <row r="55" spans="1:29" s="139" customFormat="1" x14ac:dyDescent="0.2">
      <c r="A55" s="141"/>
      <c r="B55" s="141"/>
      <c r="D55" s="143"/>
      <c r="E55" s="369"/>
      <c r="F55" s="369"/>
      <c r="G55" s="151"/>
      <c r="H55" s="143"/>
      <c r="I55" s="146"/>
      <c r="J55" s="148"/>
      <c r="K55" s="142"/>
      <c r="L55" s="142"/>
      <c r="M55" s="143"/>
      <c r="N55" s="143"/>
      <c r="O55" s="143"/>
      <c r="P55" s="143"/>
      <c r="Q55" s="143"/>
      <c r="R55" s="143"/>
      <c r="S55" s="143"/>
      <c r="T55" s="143"/>
      <c r="U55" s="143"/>
      <c r="V55" s="143"/>
      <c r="W55" s="143"/>
      <c r="X55" s="143"/>
      <c r="Y55" s="143"/>
      <c r="Z55" s="143"/>
      <c r="AA55" s="143"/>
      <c r="AB55" s="143"/>
      <c r="AC55" s="143"/>
    </row>
    <row r="56" spans="1:29" s="139" customFormat="1" x14ac:dyDescent="0.2">
      <c r="A56" s="141"/>
      <c r="B56" s="141"/>
      <c r="D56" s="143"/>
      <c r="E56" s="369"/>
      <c r="F56" s="369"/>
      <c r="G56" s="151"/>
      <c r="H56" s="143"/>
      <c r="I56" s="146"/>
      <c r="J56" s="148"/>
      <c r="K56" s="142"/>
      <c r="L56" s="142"/>
      <c r="M56" s="143"/>
      <c r="N56" s="143"/>
      <c r="O56" s="143"/>
      <c r="P56" s="143"/>
      <c r="Q56" s="143"/>
      <c r="R56" s="143"/>
      <c r="S56" s="143"/>
      <c r="T56" s="143"/>
      <c r="U56" s="143"/>
      <c r="V56" s="143"/>
      <c r="W56" s="143"/>
      <c r="X56" s="143"/>
      <c r="Y56" s="143"/>
      <c r="Z56" s="143"/>
      <c r="AA56" s="143"/>
      <c r="AB56" s="143"/>
      <c r="AC56" s="143"/>
    </row>
    <row r="57" spans="1:29" s="139" customFormat="1" x14ac:dyDescent="0.2">
      <c r="A57" s="141"/>
      <c r="B57" s="141"/>
      <c r="D57" s="143"/>
      <c r="E57" s="369"/>
      <c r="F57" s="369"/>
      <c r="G57" s="151"/>
      <c r="H57" s="143"/>
      <c r="I57" s="146"/>
      <c r="J57" s="148"/>
      <c r="K57" s="142"/>
      <c r="L57" s="142"/>
      <c r="M57" s="143"/>
      <c r="N57" s="143"/>
      <c r="O57" s="143"/>
      <c r="P57" s="143"/>
      <c r="Q57" s="143"/>
      <c r="R57" s="143"/>
      <c r="S57" s="143"/>
      <c r="T57" s="143"/>
      <c r="U57" s="143"/>
      <c r="V57" s="143"/>
      <c r="W57" s="143"/>
      <c r="X57" s="143"/>
      <c r="Y57" s="143"/>
      <c r="Z57" s="143"/>
      <c r="AA57" s="143"/>
      <c r="AB57" s="143"/>
      <c r="AC57" s="143"/>
    </row>
    <row r="58" spans="1:29" s="139" customFormat="1" x14ac:dyDescent="0.2">
      <c r="A58" s="141"/>
      <c r="B58" s="141"/>
      <c r="D58" s="143"/>
      <c r="E58" s="369"/>
      <c r="F58" s="369"/>
      <c r="G58" s="151"/>
      <c r="H58" s="143"/>
      <c r="I58" s="146"/>
      <c r="J58" s="148"/>
      <c r="K58" s="142"/>
      <c r="L58" s="142"/>
      <c r="M58" s="143"/>
      <c r="N58" s="143"/>
      <c r="O58" s="143"/>
      <c r="P58" s="143"/>
      <c r="Q58" s="143"/>
      <c r="R58" s="143"/>
      <c r="S58" s="143"/>
      <c r="T58" s="143"/>
      <c r="U58" s="143"/>
      <c r="V58" s="143"/>
      <c r="W58" s="143"/>
      <c r="X58" s="143"/>
      <c r="Y58" s="143"/>
      <c r="Z58" s="143"/>
      <c r="AA58" s="143"/>
      <c r="AB58" s="143"/>
      <c r="AC58" s="143"/>
    </row>
    <row r="59" spans="1:29" s="139" customFormat="1" x14ac:dyDescent="0.2">
      <c r="A59" s="141"/>
      <c r="B59" s="141"/>
      <c r="D59" s="143"/>
      <c r="E59" s="369"/>
      <c r="F59" s="369"/>
      <c r="G59" s="151"/>
      <c r="H59" s="143"/>
      <c r="I59" s="146"/>
      <c r="J59" s="148"/>
      <c r="K59" s="142"/>
      <c r="L59" s="142"/>
      <c r="M59" s="143"/>
      <c r="N59" s="143"/>
      <c r="O59" s="143"/>
      <c r="P59" s="143"/>
      <c r="Q59" s="143"/>
      <c r="R59" s="143"/>
      <c r="S59" s="143"/>
      <c r="T59" s="143"/>
      <c r="U59" s="143"/>
      <c r="V59" s="143"/>
      <c r="W59" s="143"/>
      <c r="X59" s="143"/>
      <c r="Y59" s="143"/>
      <c r="Z59" s="143"/>
      <c r="AA59" s="143"/>
      <c r="AB59" s="143"/>
      <c r="AC59" s="143"/>
    </row>
    <row r="60" spans="1:29" s="139" customFormat="1" x14ac:dyDescent="0.2">
      <c r="A60" s="141"/>
      <c r="B60" s="141"/>
      <c r="D60" s="143"/>
      <c r="E60" s="369"/>
      <c r="F60" s="369"/>
      <c r="G60" s="151"/>
      <c r="H60" s="143"/>
      <c r="I60" s="146"/>
      <c r="J60" s="148"/>
      <c r="K60" s="142"/>
      <c r="L60" s="142"/>
      <c r="M60" s="143"/>
      <c r="N60" s="143"/>
      <c r="O60" s="143"/>
      <c r="P60" s="143"/>
      <c r="Q60" s="143"/>
      <c r="R60" s="143"/>
      <c r="S60" s="143"/>
      <c r="T60" s="143"/>
      <c r="U60" s="143"/>
      <c r="V60" s="143"/>
      <c r="W60" s="143"/>
      <c r="X60" s="143"/>
      <c r="Y60" s="143"/>
      <c r="Z60" s="143"/>
      <c r="AA60" s="143"/>
      <c r="AB60" s="143"/>
      <c r="AC60" s="143"/>
    </row>
    <row r="61" spans="1:29" s="139" customFormat="1" x14ac:dyDescent="0.2">
      <c r="A61" s="141"/>
      <c r="B61" s="141"/>
      <c r="D61" s="143"/>
      <c r="E61" s="369"/>
      <c r="F61" s="369"/>
      <c r="G61" s="151"/>
      <c r="H61" s="143"/>
      <c r="I61" s="146"/>
      <c r="J61" s="148"/>
      <c r="K61" s="142"/>
      <c r="L61" s="142"/>
      <c r="M61" s="143"/>
      <c r="N61" s="143"/>
      <c r="O61" s="143"/>
      <c r="P61" s="143"/>
      <c r="Q61" s="143"/>
      <c r="R61" s="143"/>
      <c r="S61" s="143"/>
      <c r="T61" s="143"/>
      <c r="U61" s="143"/>
      <c r="V61" s="143"/>
      <c r="W61" s="143"/>
      <c r="X61" s="143"/>
      <c r="Y61" s="143"/>
      <c r="Z61" s="143"/>
      <c r="AA61" s="143"/>
      <c r="AB61" s="143"/>
      <c r="AC61" s="143"/>
    </row>
    <row r="62" spans="1:29" s="139" customFormat="1" x14ac:dyDescent="0.2">
      <c r="A62" s="141"/>
      <c r="B62" s="141"/>
      <c r="D62" s="143"/>
      <c r="E62" s="369"/>
      <c r="F62" s="369"/>
      <c r="G62" s="151"/>
      <c r="H62" s="143"/>
      <c r="I62" s="146"/>
      <c r="J62" s="148"/>
      <c r="K62" s="142"/>
      <c r="L62" s="142"/>
      <c r="M62" s="143"/>
      <c r="N62" s="143"/>
      <c r="O62" s="143"/>
      <c r="P62" s="143"/>
      <c r="Q62" s="143"/>
      <c r="R62" s="143"/>
      <c r="S62" s="143"/>
      <c r="T62" s="143"/>
      <c r="U62" s="143"/>
      <c r="V62" s="143"/>
      <c r="W62" s="143"/>
      <c r="X62" s="143"/>
      <c r="Y62" s="143"/>
      <c r="Z62" s="143"/>
      <c r="AA62" s="143"/>
      <c r="AB62" s="143"/>
      <c r="AC62" s="143"/>
    </row>
    <row r="63" spans="1:29" s="139" customFormat="1" x14ac:dyDescent="0.2">
      <c r="A63" s="141"/>
      <c r="B63" s="141"/>
      <c r="D63" s="143"/>
      <c r="E63" s="369"/>
      <c r="F63" s="369"/>
      <c r="G63" s="151"/>
      <c r="H63" s="143"/>
      <c r="I63" s="146"/>
      <c r="J63" s="148"/>
      <c r="K63" s="142"/>
      <c r="L63" s="142"/>
      <c r="M63" s="143"/>
      <c r="N63" s="143"/>
      <c r="O63" s="143"/>
      <c r="P63" s="143"/>
      <c r="Q63" s="143"/>
      <c r="R63" s="143"/>
      <c r="S63" s="143"/>
      <c r="T63" s="143"/>
      <c r="U63" s="143"/>
      <c r="V63" s="143"/>
      <c r="W63" s="143"/>
      <c r="X63" s="143"/>
      <c r="Y63" s="143"/>
      <c r="Z63" s="143"/>
      <c r="AA63" s="143"/>
      <c r="AB63" s="143"/>
      <c r="AC63" s="143"/>
    </row>
    <row r="64" spans="1:29" s="139" customFormat="1" x14ac:dyDescent="0.2">
      <c r="A64" s="141"/>
      <c r="B64" s="141"/>
      <c r="D64" s="143"/>
      <c r="E64" s="369"/>
      <c r="F64" s="369"/>
      <c r="G64" s="151"/>
      <c r="H64" s="143"/>
      <c r="I64" s="146"/>
      <c r="J64" s="148"/>
      <c r="K64" s="142"/>
      <c r="L64" s="142"/>
      <c r="M64" s="143"/>
      <c r="N64" s="143"/>
      <c r="O64" s="143"/>
      <c r="P64" s="143"/>
      <c r="Q64" s="143"/>
      <c r="R64" s="143"/>
      <c r="S64" s="143"/>
      <c r="T64" s="143"/>
      <c r="U64" s="143"/>
      <c r="V64" s="143"/>
      <c r="W64" s="143"/>
      <c r="X64" s="143"/>
      <c r="Y64" s="143"/>
      <c r="Z64" s="143"/>
      <c r="AA64" s="143"/>
      <c r="AB64" s="143"/>
      <c r="AC64" s="143"/>
    </row>
    <row r="65" spans="1:29" s="139" customFormat="1" x14ac:dyDescent="0.2">
      <c r="A65" s="141"/>
      <c r="B65" s="141"/>
      <c r="D65" s="143"/>
      <c r="E65" s="369"/>
      <c r="F65" s="369"/>
      <c r="G65" s="151"/>
      <c r="H65" s="143"/>
      <c r="I65" s="146"/>
      <c r="J65" s="148"/>
      <c r="K65" s="142"/>
      <c r="L65" s="142"/>
      <c r="M65" s="143"/>
      <c r="N65" s="143"/>
      <c r="O65" s="143"/>
      <c r="P65" s="143"/>
      <c r="Q65" s="143"/>
      <c r="R65" s="143"/>
      <c r="S65" s="143"/>
      <c r="T65" s="143"/>
      <c r="U65" s="143"/>
      <c r="V65" s="143"/>
      <c r="W65" s="143"/>
      <c r="X65" s="143"/>
      <c r="Y65" s="143"/>
      <c r="Z65" s="143"/>
      <c r="AA65" s="143"/>
      <c r="AB65" s="143"/>
      <c r="AC65" s="143"/>
    </row>
    <row r="66" spans="1:29" s="139" customFormat="1" x14ac:dyDescent="0.2">
      <c r="A66" s="141"/>
      <c r="B66" s="141"/>
      <c r="D66" s="143"/>
      <c r="E66" s="369"/>
      <c r="F66" s="369"/>
      <c r="G66" s="151"/>
      <c r="H66" s="143"/>
      <c r="I66" s="146"/>
      <c r="J66" s="148"/>
      <c r="K66" s="142"/>
      <c r="L66" s="142"/>
      <c r="M66" s="143"/>
      <c r="N66" s="143"/>
      <c r="O66" s="143"/>
      <c r="P66" s="143"/>
      <c r="Q66" s="143"/>
      <c r="R66" s="143"/>
      <c r="S66" s="143"/>
      <c r="T66" s="143"/>
      <c r="U66" s="143"/>
      <c r="V66" s="143"/>
      <c r="W66" s="143"/>
      <c r="X66" s="143"/>
      <c r="Y66" s="143"/>
      <c r="Z66" s="143"/>
      <c r="AA66" s="143"/>
      <c r="AB66" s="143"/>
      <c r="AC66" s="143"/>
    </row>
    <row r="67" spans="1:29" s="139" customFormat="1" x14ac:dyDescent="0.2">
      <c r="A67" s="141"/>
      <c r="B67" s="141"/>
      <c r="D67" s="143"/>
      <c r="E67" s="369"/>
      <c r="F67" s="369"/>
      <c r="G67" s="151"/>
      <c r="H67" s="143"/>
      <c r="I67" s="146"/>
      <c r="J67" s="148"/>
      <c r="K67" s="142"/>
      <c r="L67" s="142"/>
      <c r="M67" s="143"/>
      <c r="N67" s="143"/>
      <c r="O67" s="143"/>
      <c r="P67" s="143"/>
      <c r="Q67" s="143"/>
      <c r="R67" s="143"/>
      <c r="S67" s="143"/>
      <c r="T67" s="143"/>
      <c r="U67" s="143"/>
      <c r="V67" s="143"/>
      <c r="W67" s="143"/>
      <c r="X67" s="143"/>
      <c r="Y67" s="143"/>
      <c r="Z67" s="143"/>
      <c r="AA67" s="143"/>
      <c r="AB67" s="143"/>
      <c r="AC67" s="143"/>
    </row>
    <row r="68" spans="1:29" s="139" customFormat="1" x14ac:dyDescent="0.2">
      <c r="A68" s="141"/>
      <c r="B68" s="141"/>
      <c r="D68" s="143"/>
      <c r="E68" s="369"/>
      <c r="F68" s="369"/>
      <c r="G68" s="151"/>
      <c r="H68" s="143"/>
      <c r="I68" s="146"/>
      <c r="J68" s="148"/>
      <c r="K68" s="142"/>
      <c r="L68" s="142"/>
      <c r="M68" s="143"/>
      <c r="N68" s="143"/>
      <c r="O68" s="143"/>
      <c r="P68" s="143"/>
      <c r="Q68" s="143"/>
      <c r="R68" s="143"/>
      <c r="S68" s="143"/>
      <c r="T68" s="143"/>
      <c r="U68" s="143"/>
      <c r="V68" s="143"/>
      <c r="W68" s="143"/>
      <c r="X68" s="143"/>
      <c r="Y68" s="143"/>
      <c r="Z68" s="143"/>
      <c r="AA68" s="143"/>
      <c r="AB68" s="143"/>
      <c r="AC68" s="143"/>
    </row>
    <row r="69" spans="1:29" s="139" customFormat="1" x14ac:dyDescent="0.2">
      <c r="A69" s="141"/>
      <c r="B69" s="141"/>
      <c r="D69" s="143"/>
      <c r="E69" s="369"/>
      <c r="F69" s="369"/>
      <c r="G69" s="151"/>
      <c r="H69" s="143"/>
      <c r="I69" s="146"/>
      <c r="J69" s="148"/>
      <c r="K69" s="142"/>
      <c r="L69" s="142"/>
      <c r="M69" s="143"/>
      <c r="N69" s="143"/>
      <c r="O69" s="143"/>
      <c r="P69" s="143"/>
      <c r="Q69" s="143"/>
      <c r="R69" s="143"/>
      <c r="S69" s="143"/>
      <c r="T69" s="143"/>
      <c r="U69" s="143"/>
      <c r="V69" s="143"/>
      <c r="W69" s="143"/>
      <c r="X69" s="143"/>
      <c r="Y69" s="143"/>
      <c r="Z69" s="143"/>
      <c r="AA69" s="143"/>
      <c r="AB69" s="143"/>
      <c r="AC69" s="143"/>
    </row>
    <row r="70" spans="1:29" s="139" customFormat="1" x14ac:dyDescent="0.2">
      <c r="A70" s="141"/>
      <c r="B70" s="141"/>
      <c r="D70" s="143"/>
      <c r="E70" s="369"/>
      <c r="F70" s="369"/>
      <c r="G70" s="151"/>
      <c r="H70" s="143"/>
      <c r="I70" s="146"/>
      <c r="J70" s="148"/>
      <c r="K70" s="142"/>
      <c r="L70" s="142"/>
      <c r="M70" s="143"/>
      <c r="N70" s="143"/>
      <c r="O70" s="143"/>
      <c r="P70" s="143"/>
      <c r="Q70" s="143"/>
      <c r="R70" s="143"/>
      <c r="S70" s="143"/>
      <c r="T70" s="143"/>
      <c r="U70" s="143"/>
      <c r="V70" s="143"/>
      <c r="W70" s="143"/>
      <c r="X70" s="143"/>
      <c r="Y70" s="143"/>
      <c r="Z70" s="143"/>
      <c r="AA70" s="143"/>
      <c r="AB70" s="143"/>
      <c r="AC70" s="143"/>
    </row>
    <row r="71" spans="1:29" s="139" customFormat="1" x14ac:dyDescent="0.2">
      <c r="A71" s="141"/>
      <c r="B71" s="141"/>
      <c r="D71" s="143"/>
      <c r="E71" s="369"/>
      <c r="F71" s="369"/>
      <c r="G71" s="151"/>
      <c r="H71" s="143"/>
      <c r="I71" s="146"/>
      <c r="J71" s="148"/>
      <c r="K71" s="142"/>
      <c r="L71" s="142"/>
      <c r="M71" s="143"/>
      <c r="N71" s="143"/>
      <c r="O71" s="143"/>
      <c r="P71" s="143"/>
      <c r="Q71" s="143"/>
      <c r="R71" s="143"/>
      <c r="S71" s="143"/>
      <c r="T71" s="143"/>
      <c r="U71" s="143"/>
      <c r="V71" s="143"/>
      <c r="W71" s="143"/>
      <c r="X71" s="143"/>
      <c r="Y71" s="143"/>
      <c r="Z71" s="143"/>
      <c r="AA71" s="143"/>
      <c r="AB71" s="143"/>
      <c r="AC71" s="143"/>
    </row>
    <row r="72" spans="1:29" s="139" customFormat="1" x14ac:dyDescent="0.2">
      <c r="A72" s="141"/>
      <c r="B72" s="141"/>
      <c r="D72" s="143"/>
      <c r="E72" s="369"/>
      <c r="F72" s="369"/>
      <c r="G72" s="151"/>
      <c r="H72" s="143"/>
      <c r="I72" s="146"/>
      <c r="J72" s="148"/>
      <c r="K72" s="142"/>
      <c r="L72" s="142"/>
      <c r="M72" s="143"/>
      <c r="N72" s="143"/>
      <c r="O72" s="143"/>
      <c r="P72" s="143"/>
      <c r="Q72" s="143"/>
      <c r="R72" s="143"/>
      <c r="S72" s="143"/>
      <c r="T72" s="143"/>
      <c r="U72" s="143"/>
      <c r="V72" s="143"/>
      <c r="W72" s="143"/>
      <c r="X72" s="143"/>
      <c r="Y72" s="143"/>
      <c r="Z72" s="143"/>
      <c r="AA72" s="143"/>
      <c r="AB72" s="143"/>
      <c r="AC72" s="143"/>
    </row>
    <row r="73" spans="1:29" s="139" customFormat="1" x14ac:dyDescent="0.2">
      <c r="A73" s="141"/>
      <c r="B73" s="141"/>
      <c r="D73" s="143"/>
      <c r="E73" s="369"/>
      <c r="F73" s="369"/>
      <c r="G73" s="151"/>
      <c r="H73" s="143"/>
      <c r="I73" s="146"/>
      <c r="J73" s="148"/>
      <c r="K73" s="142"/>
      <c r="L73" s="142"/>
      <c r="M73" s="143"/>
      <c r="N73" s="143"/>
      <c r="O73" s="143"/>
      <c r="P73" s="143"/>
      <c r="Q73" s="143"/>
      <c r="R73" s="143"/>
      <c r="S73" s="143"/>
      <c r="T73" s="143"/>
      <c r="U73" s="143"/>
      <c r="V73" s="143"/>
      <c r="W73" s="143"/>
      <c r="X73" s="143"/>
      <c r="Y73" s="143"/>
      <c r="Z73" s="143"/>
      <c r="AA73" s="143"/>
      <c r="AB73" s="143"/>
      <c r="AC73" s="14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32FA-FE97-4A92-BF7C-B3CBF957FAAB}">
  <sheetPr codeName="Sheet6">
    <tabColor theme="3"/>
  </sheetPr>
  <dimension ref="A1:J89"/>
  <sheetViews>
    <sheetView tabSelected="1" zoomScale="85" zoomScaleNormal="85" workbookViewId="0">
      <selection activeCell="H89" sqref="H1:H89"/>
    </sheetView>
  </sheetViews>
  <sheetFormatPr defaultColWidth="9.140625" defaultRowHeight="12.75" x14ac:dyDescent="0.2"/>
  <cols>
    <col min="1" max="2" width="9.140625" style="4"/>
    <col min="3" max="3" width="34.5703125" style="6" customWidth="1"/>
    <col min="4" max="4" width="8.7109375" style="5" customWidth="1"/>
    <col min="5" max="5" width="12.28515625" style="5" customWidth="1"/>
    <col min="6" max="6" width="17.42578125" style="5" customWidth="1"/>
    <col min="7" max="7" width="17.85546875" style="12" customWidth="1"/>
    <col min="8" max="8" width="60.85546875" style="5" customWidth="1"/>
    <col min="9" max="9" width="39.42578125" style="2" customWidth="1"/>
    <col min="10" max="16384" width="9.140625" style="1"/>
  </cols>
  <sheetData>
    <row r="1" spans="1:10" s="6" customFormat="1" x14ac:dyDescent="0.2">
      <c r="A1" s="368" t="s">
        <v>24</v>
      </c>
      <c r="B1" s="368"/>
      <c r="D1" s="10"/>
      <c r="E1" s="10"/>
      <c r="F1" s="10"/>
      <c r="G1" s="11"/>
      <c r="H1" s="10" t="s">
        <v>65</v>
      </c>
      <c r="I1" s="7"/>
    </row>
    <row r="2" spans="1:10" s="6" customFormat="1" x14ac:dyDescent="0.2">
      <c r="A2" s="3" t="s">
        <v>2</v>
      </c>
      <c r="B2" s="3" t="s">
        <v>3</v>
      </c>
      <c r="C2" s="6" t="s">
        <v>628</v>
      </c>
      <c r="D2" s="10" t="s">
        <v>5</v>
      </c>
      <c r="E2" s="10" t="s">
        <v>13</v>
      </c>
      <c r="F2" s="10" t="s">
        <v>14</v>
      </c>
      <c r="G2" s="10" t="s">
        <v>6</v>
      </c>
      <c r="H2" s="10" t="s">
        <v>56</v>
      </c>
      <c r="I2" s="7" t="s">
        <v>23</v>
      </c>
      <c r="J2" s="10"/>
    </row>
    <row r="3" spans="1:10" x14ac:dyDescent="0.2">
      <c r="A3" s="87">
        <v>10</v>
      </c>
      <c r="B3" s="87"/>
      <c r="C3" s="14" t="s">
        <v>505</v>
      </c>
      <c r="H3" s="5" t="s">
        <v>506</v>
      </c>
    </row>
    <row r="4" spans="1:10" x14ac:dyDescent="0.2">
      <c r="A4" s="87">
        <v>20</v>
      </c>
      <c r="B4" s="87"/>
      <c r="C4" s="6" t="s">
        <v>711</v>
      </c>
      <c r="D4" s="5" t="s">
        <v>25</v>
      </c>
      <c r="E4" s="5" t="s">
        <v>9</v>
      </c>
      <c r="F4" s="5" t="s">
        <v>245</v>
      </c>
      <c r="H4" s="5" t="s">
        <v>244</v>
      </c>
      <c r="I4" s="2" t="s">
        <v>246</v>
      </c>
    </row>
    <row r="5" spans="1:10" x14ac:dyDescent="0.2">
      <c r="A5" s="87">
        <v>50</v>
      </c>
      <c r="B5" s="87"/>
      <c r="C5" s="6" t="s">
        <v>632</v>
      </c>
      <c r="D5" s="5" t="s">
        <v>63</v>
      </c>
      <c r="E5" s="5" t="s">
        <v>247</v>
      </c>
      <c r="F5" s="5" t="s">
        <v>248</v>
      </c>
      <c r="H5" s="5" t="s">
        <v>506</v>
      </c>
      <c r="I5" s="2" t="s">
        <v>249</v>
      </c>
    </row>
    <row r="6" spans="1:10" x14ac:dyDescent="0.2">
      <c r="A6" s="87">
        <v>5</v>
      </c>
      <c r="B6" s="87"/>
      <c r="C6" s="6" t="s">
        <v>710</v>
      </c>
      <c r="D6" s="5" t="s">
        <v>133</v>
      </c>
      <c r="E6" s="5" t="s">
        <v>329</v>
      </c>
      <c r="F6" s="5" t="s">
        <v>250</v>
      </c>
      <c r="G6" s="12" t="s">
        <v>62</v>
      </c>
      <c r="H6" s="5" t="s">
        <v>504</v>
      </c>
      <c r="I6" s="2" t="s">
        <v>251</v>
      </c>
    </row>
    <row r="7" spans="1:10" x14ac:dyDescent="0.2">
      <c r="A7" s="87">
        <v>20</v>
      </c>
      <c r="B7" s="87"/>
      <c r="C7" s="14" t="s">
        <v>512</v>
      </c>
      <c r="H7" s="5" t="s">
        <v>506</v>
      </c>
    </row>
    <row r="8" spans="1:10" x14ac:dyDescent="0.2">
      <c r="A8" s="87">
        <v>20</v>
      </c>
      <c r="B8" s="87"/>
      <c r="C8" s="14" t="s">
        <v>513</v>
      </c>
      <c r="H8" s="5" t="s">
        <v>506</v>
      </c>
    </row>
    <row r="9" spans="1:10" x14ac:dyDescent="0.2">
      <c r="A9" s="87">
        <v>15</v>
      </c>
      <c r="B9" s="87"/>
      <c r="C9" s="14" t="s">
        <v>514</v>
      </c>
      <c r="H9" s="5" t="s">
        <v>506</v>
      </c>
    </row>
    <row r="10" spans="1:10" x14ac:dyDescent="0.2">
      <c r="A10" s="87">
        <v>10</v>
      </c>
      <c r="B10" s="87"/>
      <c r="C10" s="14" t="s">
        <v>515</v>
      </c>
      <c r="H10" s="5" t="s">
        <v>506</v>
      </c>
    </row>
    <row r="11" spans="1:10" x14ac:dyDescent="0.2">
      <c r="A11" s="87">
        <v>5</v>
      </c>
      <c r="B11" s="87"/>
      <c r="C11" s="14" t="s">
        <v>507</v>
      </c>
      <c r="H11" s="5" t="s">
        <v>508</v>
      </c>
    </row>
    <row r="12" spans="1:10" x14ac:dyDescent="0.2">
      <c r="A12" s="87"/>
      <c r="B12" s="87"/>
      <c r="C12" s="6" t="s">
        <v>509</v>
      </c>
      <c r="H12" s="5" t="s">
        <v>508</v>
      </c>
    </row>
    <row r="13" spans="1:10" x14ac:dyDescent="0.2">
      <c r="A13" s="87"/>
      <c r="B13" s="87"/>
      <c r="C13" s="6" t="s">
        <v>509</v>
      </c>
      <c r="H13" s="5" t="s">
        <v>508</v>
      </c>
    </row>
    <row r="14" spans="1:10" x14ac:dyDescent="0.2">
      <c r="A14" s="87">
        <v>10</v>
      </c>
      <c r="B14" s="87"/>
      <c r="C14" s="6" t="s">
        <v>633</v>
      </c>
      <c r="D14" s="5" t="s">
        <v>133</v>
      </c>
      <c r="E14" s="5" t="s">
        <v>127</v>
      </c>
      <c r="F14" s="5" t="s">
        <v>253</v>
      </c>
      <c r="G14" s="12" t="s">
        <v>62</v>
      </c>
      <c r="H14" s="5" t="s">
        <v>722</v>
      </c>
      <c r="I14" s="2" t="s">
        <v>252</v>
      </c>
    </row>
    <row r="15" spans="1:10" x14ac:dyDescent="0.2">
      <c r="A15" s="87">
        <v>20</v>
      </c>
      <c r="B15" s="87"/>
      <c r="C15" s="6" t="s">
        <v>634</v>
      </c>
      <c r="D15" s="5" t="s">
        <v>25</v>
      </c>
      <c r="E15" s="5" t="s">
        <v>127</v>
      </c>
      <c r="F15" s="5" t="s">
        <v>254</v>
      </c>
      <c r="H15" s="5" t="s">
        <v>508</v>
      </c>
      <c r="I15" s="2" t="s">
        <v>255</v>
      </c>
    </row>
    <row r="16" spans="1:10" x14ac:dyDescent="0.2">
      <c r="A16" s="87">
        <v>15</v>
      </c>
      <c r="B16" s="87"/>
      <c r="C16" s="14" t="s">
        <v>510</v>
      </c>
      <c r="H16" s="5" t="s">
        <v>519</v>
      </c>
    </row>
    <row r="17" spans="1:8" x14ac:dyDescent="0.2">
      <c r="A17" s="87">
        <v>20</v>
      </c>
      <c r="B17" s="87"/>
      <c r="C17" s="14" t="s">
        <v>516</v>
      </c>
      <c r="H17" s="5" t="s">
        <v>519</v>
      </c>
    </row>
    <row r="18" spans="1:8" x14ac:dyDescent="0.2">
      <c r="A18" s="87">
        <v>20</v>
      </c>
      <c r="B18" s="87"/>
      <c r="C18" s="14" t="s">
        <v>511</v>
      </c>
      <c r="H18" s="5" t="s">
        <v>519</v>
      </c>
    </row>
    <row r="19" spans="1:8" x14ac:dyDescent="0.2">
      <c r="A19" s="87">
        <v>25</v>
      </c>
      <c r="B19" s="87"/>
      <c r="C19" s="14" t="s">
        <v>517</v>
      </c>
      <c r="H19" s="5" t="s">
        <v>519</v>
      </c>
    </row>
    <row r="20" spans="1:8" x14ac:dyDescent="0.2">
      <c r="A20" s="87">
        <v>20</v>
      </c>
      <c r="B20" s="87"/>
      <c r="C20" s="14" t="s">
        <v>518</v>
      </c>
      <c r="H20" s="5" t="s">
        <v>519</v>
      </c>
    </row>
    <row r="21" spans="1:8" x14ac:dyDescent="0.2">
      <c r="A21" s="87">
        <v>40</v>
      </c>
      <c r="B21" s="87"/>
      <c r="C21" s="6" t="s">
        <v>712</v>
      </c>
      <c r="H21" s="5" t="s">
        <v>714</v>
      </c>
    </row>
    <row r="22" spans="1:8" x14ac:dyDescent="0.2">
      <c r="A22" s="87">
        <v>40</v>
      </c>
      <c r="B22" s="87"/>
      <c r="C22" s="14" t="s">
        <v>713</v>
      </c>
      <c r="H22" s="5" t="s">
        <v>520</v>
      </c>
    </row>
    <row r="23" spans="1:8" x14ac:dyDescent="0.2">
      <c r="A23" s="87">
        <v>30</v>
      </c>
      <c r="B23" s="87"/>
      <c r="C23" s="14" t="s">
        <v>521</v>
      </c>
      <c r="H23" s="5" t="s">
        <v>522</v>
      </c>
    </row>
    <row r="24" spans="1:8" x14ac:dyDescent="0.2">
      <c r="A24" s="87">
        <v>40</v>
      </c>
      <c r="B24" s="87"/>
      <c r="C24" s="14" t="s">
        <v>523</v>
      </c>
      <c r="H24" s="5" t="s">
        <v>522</v>
      </c>
    </row>
    <row r="25" spans="1:8" x14ac:dyDescent="0.2">
      <c r="A25" s="87">
        <v>40</v>
      </c>
      <c r="B25" s="87"/>
      <c r="C25" s="14" t="s">
        <v>524</v>
      </c>
      <c r="H25" s="5" t="s">
        <v>522</v>
      </c>
    </row>
    <row r="26" spans="1:8" x14ac:dyDescent="0.2">
      <c r="A26" s="87">
        <v>30</v>
      </c>
      <c r="B26" s="87"/>
      <c r="C26" s="14" t="s">
        <v>642</v>
      </c>
      <c r="H26" s="5" t="s">
        <v>522</v>
      </c>
    </row>
    <row r="27" spans="1:8" x14ac:dyDescent="0.2">
      <c r="A27" s="87">
        <v>10</v>
      </c>
      <c r="B27" s="87"/>
      <c r="C27" s="14" t="s">
        <v>525</v>
      </c>
      <c r="H27" s="5" t="s">
        <v>522</v>
      </c>
    </row>
    <row r="28" spans="1:8" x14ac:dyDescent="0.2">
      <c r="A28" s="87">
        <v>10</v>
      </c>
      <c r="B28" s="87"/>
      <c r="C28" s="14" t="s">
        <v>526</v>
      </c>
      <c r="H28" s="5" t="s">
        <v>522</v>
      </c>
    </row>
    <row r="29" spans="1:8" x14ac:dyDescent="0.2">
      <c r="A29" s="87">
        <v>15</v>
      </c>
      <c r="B29" s="87"/>
      <c r="C29" s="14" t="s">
        <v>643</v>
      </c>
      <c r="H29" s="5" t="s">
        <v>522</v>
      </c>
    </row>
    <row r="30" spans="1:8" x14ac:dyDescent="0.2">
      <c r="A30" s="87">
        <v>10</v>
      </c>
      <c r="B30" s="87"/>
      <c r="C30" s="14" t="s">
        <v>527</v>
      </c>
      <c r="H30" s="5" t="s">
        <v>522</v>
      </c>
    </row>
    <row r="31" spans="1:8" x14ac:dyDescent="0.2">
      <c r="A31" s="87">
        <v>15</v>
      </c>
      <c r="B31" s="87"/>
      <c r="C31" s="14" t="s">
        <v>641</v>
      </c>
      <c r="H31" s="5" t="s">
        <v>522</v>
      </c>
    </row>
    <row r="32" spans="1:8" x14ac:dyDescent="0.2">
      <c r="A32" s="87">
        <v>5</v>
      </c>
      <c r="B32" s="87"/>
      <c r="C32" s="14" t="s">
        <v>528</v>
      </c>
      <c r="H32" s="5" t="s">
        <v>522</v>
      </c>
    </row>
    <row r="33" spans="1:9" x14ac:dyDescent="0.2">
      <c r="A33" s="87">
        <v>15</v>
      </c>
      <c r="B33" s="87"/>
      <c r="C33" s="14" t="s">
        <v>715</v>
      </c>
      <c r="H33" s="5" t="s">
        <v>522</v>
      </c>
    </row>
    <row r="34" spans="1:9" x14ac:dyDescent="0.2">
      <c r="A34" s="87">
        <v>10</v>
      </c>
      <c r="B34" s="87"/>
      <c r="C34" s="14" t="s">
        <v>716</v>
      </c>
      <c r="H34" s="5" t="s">
        <v>522</v>
      </c>
    </row>
    <row r="35" spans="1:9" x14ac:dyDescent="0.2">
      <c r="A35" s="87">
        <v>10</v>
      </c>
      <c r="B35" s="87"/>
      <c r="C35" s="14" t="s">
        <v>529</v>
      </c>
      <c r="H35" s="5" t="s">
        <v>522</v>
      </c>
    </row>
    <row r="36" spans="1:9" x14ac:dyDescent="0.2">
      <c r="A36" s="87">
        <v>10</v>
      </c>
      <c r="B36" s="87"/>
      <c r="C36" s="14" t="s">
        <v>530</v>
      </c>
      <c r="H36" s="5" t="s">
        <v>522</v>
      </c>
    </row>
    <row r="37" spans="1:9" x14ac:dyDescent="0.2">
      <c r="A37" s="87">
        <v>20</v>
      </c>
      <c r="B37" s="87"/>
      <c r="C37" s="14" t="s">
        <v>644</v>
      </c>
      <c r="H37" s="5" t="s">
        <v>522</v>
      </c>
    </row>
    <row r="38" spans="1:9" x14ac:dyDescent="0.2">
      <c r="A38" s="87">
        <v>25</v>
      </c>
      <c r="B38" s="87"/>
      <c r="C38" s="14" t="s">
        <v>531</v>
      </c>
      <c r="H38" s="5" t="s">
        <v>522</v>
      </c>
    </row>
    <row r="39" spans="1:9" x14ac:dyDescent="0.2">
      <c r="A39" s="87">
        <v>7</v>
      </c>
      <c r="B39" s="87"/>
      <c r="C39" s="6" t="s">
        <v>198</v>
      </c>
      <c r="D39" s="5" t="s">
        <v>63</v>
      </c>
      <c r="E39" s="5" t="s">
        <v>178</v>
      </c>
      <c r="F39" s="5" t="s">
        <v>65</v>
      </c>
      <c r="G39" s="12" t="s">
        <v>65</v>
      </c>
      <c r="H39" s="5" t="s">
        <v>65</v>
      </c>
    </row>
    <row r="40" spans="1:9" x14ac:dyDescent="0.2">
      <c r="A40" s="87">
        <v>30</v>
      </c>
      <c r="B40" s="87"/>
      <c r="C40" s="6" t="s">
        <v>199</v>
      </c>
      <c r="D40" s="5" t="s">
        <v>63</v>
      </c>
      <c r="E40" s="5" t="s">
        <v>211</v>
      </c>
      <c r="F40" s="5" t="s">
        <v>117</v>
      </c>
      <c r="G40" s="12" t="s">
        <v>95</v>
      </c>
      <c r="H40" s="5" t="s">
        <v>65</v>
      </c>
      <c r="I40" s="2" t="s">
        <v>212</v>
      </c>
    </row>
    <row r="41" spans="1:9" x14ac:dyDescent="0.2">
      <c r="A41" s="87">
        <v>5</v>
      </c>
      <c r="B41" s="87"/>
      <c r="C41" s="6" t="s">
        <v>154</v>
      </c>
      <c r="D41" s="5" t="s">
        <v>63</v>
      </c>
      <c r="E41" s="5" t="s">
        <v>178</v>
      </c>
      <c r="F41" s="5" t="s">
        <v>77</v>
      </c>
      <c r="G41" s="12" t="s">
        <v>58</v>
      </c>
      <c r="H41" s="5" t="s">
        <v>65</v>
      </c>
      <c r="I41" s="2" t="s">
        <v>179</v>
      </c>
    </row>
    <row r="42" spans="1:9" x14ac:dyDescent="0.2">
      <c r="A42" s="87">
        <v>6</v>
      </c>
      <c r="B42" s="87"/>
      <c r="C42" s="6" t="s">
        <v>30</v>
      </c>
      <c r="D42" s="5" t="s">
        <v>25</v>
      </c>
      <c r="E42" s="5" t="s">
        <v>64</v>
      </c>
      <c r="F42" s="5" t="s">
        <v>65</v>
      </c>
      <c r="G42" s="12" t="s">
        <v>65</v>
      </c>
      <c r="H42" s="5" t="s">
        <v>65</v>
      </c>
      <c r="I42" s="2" t="s">
        <v>66</v>
      </c>
    </row>
    <row r="43" spans="1:9" x14ac:dyDescent="0.2">
      <c r="A43" s="87">
        <v>10</v>
      </c>
      <c r="B43" s="87"/>
      <c r="C43" s="6" t="s">
        <v>36</v>
      </c>
      <c r="D43" s="5" t="s">
        <v>63</v>
      </c>
      <c r="E43" s="5" t="s">
        <v>87</v>
      </c>
      <c r="F43" s="5" t="s">
        <v>736</v>
      </c>
      <c r="G43" s="12" t="s">
        <v>60</v>
      </c>
      <c r="H43" s="5" t="s">
        <v>65</v>
      </c>
      <c r="I43" s="2" t="s">
        <v>89</v>
      </c>
    </row>
    <row r="44" spans="1:9" x14ac:dyDescent="0.2">
      <c r="A44" s="87">
        <v>9</v>
      </c>
      <c r="B44" s="87"/>
      <c r="C44" s="6" t="s">
        <v>200</v>
      </c>
      <c r="D44" s="5" t="s">
        <v>63</v>
      </c>
      <c r="E44" s="5" t="s">
        <v>87</v>
      </c>
      <c r="F44" s="5" t="s">
        <v>738</v>
      </c>
      <c r="G44" s="12" t="s">
        <v>213</v>
      </c>
      <c r="H44" s="5" t="s">
        <v>201</v>
      </c>
    </row>
    <row r="45" spans="1:9" x14ac:dyDescent="0.2">
      <c r="A45" s="87">
        <v>35</v>
      </c>
      <c r="B45" s="87"/>
      <c r="C45" s="6" t="s">
        <v>709</v>
      </c>
      <c r="D45" s="5" t="s">
        <v>63</v>
      </c>
      <c r="E45" s="5" t="s">
        <v>180</v>
      </c>
      <c r="F45" s="5" t="s">
        <v>430</v>
      </c>
      <c r="G45" s="12" t="s">
        <v>181</v>
      </c>
      <c r="H45" s="5" t="s">
        <v>438</v>
      </c>
      <c r="I45" s="2" t="s">
        <v>431</v>
      </c>
    </row>
    <row r="46" spans="1:9" x14ac:dyDescent="0.2">
      <c r="A46" s="87">
        <v>7</v>
      </c>
      <c r="B46" s="87"/>
      <c r="C46" s="6" t="s">
        <v>32</v>
      </c>
      <c r="D46" s="5" t="s">
        <v>73</v>
      </c>
      <c r="E46" s="5" t="s">
        <v>74</v>
      </c>
      <c r="F46" s="5" t="s">
        <v>65</v>
      </c>
      <c r="G46" s="12" t="s">
        <v>75</v>
      </c>
      <c r="H46" s="5" t="s">
        <v>65</v>
      </c>
      <c r="I46" s="1" t="s">
        <v>76</v>
      </c>
    </row>
    <row r="47" spans="1:9" x14ac:dyDescent="0.2">
      <c r="A47" s="87">
        <v>15</v>
      </c>
      <c r="B47" s="87"/>
      <c r="C47" s="6" t="s">
        <v>34</v>
      </c>
      <c r="D47" s="5" t="s">
        <v>73</v>
      </c>
      <c r="E47" s="5" t="s">
        <v>74</v>
      </c>
      <c r="F47" s="5" t="s">
        <v>92</v>
      </c>
      <c r="G47" s="12" t="s">
        <v>80</v>
      </c>
      <c r="H47" s="5" t="s">
        <v>59</v>
      </c>
      <c r="I47" s="1"/>
    </row>
    <row r="48" spans="1:9" x14ac:dyDescent="0.2">
      <c r="A48" s="87">
        <v>50</v>
      </c>
      <c r="B48" s="87"/>
      <c r="C48" s="6" t="s">
        <v>591</v>
      </c>
      <c r="D48" s="5" t="s">
        <v>63</v>
      </c>
      <c r="E48" s="5" t="s">
        <v>91</v>
      </c>
      <c r="F48" s="5" t="s">
        <v>84</v>
      </c>
      <c r="G48" s="12" t="s">
        <v>95</v>
      </c>
      <c r="H48" s="5" t="s">
        <v>65</v>
      </c>
      <c r="I48" s="2" t="s">
        <v>96</v>
      </c>
    </row>
    <row r="49" spans="1:9" x14ac:dyDescent="0.2">
      <c r="A49" s="87">
        <v>30</v>
      </c>
      <c r="B49" s="87"/>
      <c r="C49" s="6" t="s">
        <v>592</v>
      </c>
      <c r="D49" s="5" t="s">
        <v>63</v>
      </c>
      <c r="E49" s="5" t="s">
        <v>74</v>
      </c>
      <c r="F49" s="5" t="s">
        <v>219</v>
      </c>
      <c r="G49" s="12" t="s">
        <v>97</v>
      </c>
      <c r="H49" s="5" t="s">
        <v>65</v>
      </c>
      <c r="I49" s="1" t="s">
        <v>98</v>
      </c>
    </row>
    <row r="50" spans="1:9" x14ac:dyDescent="0.2">
      <c r="A50" s="87">
        <v>50</v>
      </c>
      <c r="B50" s="87"/>
      <c r="C50" s="6" t="s">
        <v>626</v>
      </c>
      <c r="D50" s="5" t="s">
        <v>25</v>
      </c>
      <c r="E50" s="5" t="s">
        <v>91</v>
      </c>
      <c r="F50" s="5" t="s">
        <v>214</v>
      </c>
      <c r="G50" s="12" t="s">
        <v>215</v>
      </c>
      <c r="H50" s="5" t="s">
        <v>625</v>
      </c>
      <c r="I50" s="1" t="s">
        <v>216</v>
      </c>
    </row>
    <row r="51" spans="1:9" x14ac:dyDescent="0.2">
      <c r="A51" s="87">
        <v>60</v>
      </c>
      <c r="B51" s="87"/>
      <c r="C51" s="6" t="s">
        <v>627</v>
      </c>
      <c r="D51" s="5" t="s">
        <v>25</v>
      </c>
      <c r="E51" s="5" t="s">
        <v>87</v>
      </c>
      <c r="F51" s="5" t="s">
        <v>217</v>
      </c>
      <c r="G51" s="12" t="s">
        <v>100</v>
      </c>
      <c r="H51" s="5" t="s">
        <v>208</v>
      </c>
      <c r="I51" s="1" t="s">
        <v>218</v>
      </c>
    </row>
    <row r="52" spans="1:9" x14ac:dyDescent="0.2">
      <c r="A52" s="87">
        <v>0</v>
      </c>
      <c r="B52" s="87"/>
      <c r="C52" s="6" t="s">
        <v>105</v>
      </c>
      <c r="D52" s="5" t="s">
        <v>106</v>
      </c>
      <c r="E52" s="5" t="s">
        <v>9</v>
      </c>
      <c r="F52" s="5" t="s">
        <v>107</v>
      </c>
      <c r="G52" s="12" t="s">
        <v>65</v>
      </c>
      <c r="H52" s="5" t="s">
        <v>65</v>
      </c>
      <c r="I52" s="2" t="s">
        <v>108</v>
      </c>
    </row>
    <row r="53" spans="1:9" x14ac:dyDescent="0.2">
      <c r="A53" s="87">
        <v>1</v>
      </c>
      <c r="B53" s="87"/>
      <c r="C53" s="6" t="s">
        <v>38</v>
      </c>
      <c r="D53" s="5" t="s">
        <v>25</v>
      </c>
      <c r="E53" s="5" t="s">
        <v>9</v>
      </c>
      <c r="F53" s="5" t="s">
        <v>109</v>
      </c>
      <c r="G53" s="12" t="s">
        <v>65</v>
      </c>
      <c r="H53" s="5" t="s">
        <v>65</v>
      </c>
      <c r="I53" s="2" t="s">
        <v>110</v>
      </c>
    </row>
    <row r="54" spans="1:9" x14ac:dyDescent="0.2">
      <c r="A54" s="87">
        <v>2</v>
      </c>
      <c r="B54" s="87"/>
      <c r="C54" s="6" t="s">
        <v>39</v>
      </c>
      <c r="D54" s="5" t="s">
        <v>63</v>
      </c>
      <c r="E54" s="5" t="s">
        <v>9</v>
      </c>
      <c r="F54" s="5" t="s">
        <v>65</v>
      </c>
      <c r="G54" s="12" t="s">
        <v>111</v>
      </c>
      <c r="H54" s="5" t="s">
        <v>65</v>
      </c>
      <c r="I54" s="2" t="s">
        <v>120</v>
      </c>
    </row>
    <row r="55" spans="1:9" x14ac:dyDescent="0.2">
      <c r="A55" s="87">
        <v>3</v>
      </c>
      <c r="B55" s="87"/>
      <c r="C55" s="6" t="s">
        <v>40</v>
      </c>
      <c r="D55" s="5" t="s">
        <v>25</v>
      </c>
      <c r="E55" s="5" t="s">
        <v>9</v>
      </c>
      <c r="F55" s="5" t="s">
        <v>65</v>
      </c>
      <c r="G55" s="12" t="s">
        <v>65</v>
      </c>
      <c r="H55" s="5" t="s">
        <v>65</v>
      </c>
    </row>
    <row r="56" spans="1:9" x14ac:dyDescent="0.2">
      <c r="A56" s="87">
        <v>4</v>
      </c>
      <c r="B56" s="87"/>
      <c r="C56" s="6" t="s">
        <v>41</v>
      </c>
      <c r="D56" s="5" t="s">
        <v>25</v>
      </c>
      <c r="E56" s="5" t="s">
        <v>9</v>
      </c>
      <c r="F56" s="5" t="s">
        <v>65</v>
      </c>
      <c r="G56" s="12" t="s">
        <v>113</v>
      </c>
      <c r="H56" s="5" t="s">
        <v>65</v>
      </c>
    </row>
    <row r="57" spans="1:9" x14ac:dyDescent="0.2">
      <c r="A57" s="87">
        <v>7</v>
      </c>
      <c r="B57" s="87"/>
      <c r="C57" s="6" t="s">
        <v>42</v>
      </c>
      <c r="D57" s="5" t="s">
        <v>63</v>
      </c>
      <c r="E57" s="5" t="s">
        <v>9</v>
      </c>
      <c r="F57" s="5" t="s">
        <v>114</v>
      </c>
      <c r="G57" s="12" t="s">
        <v>111</v>
      </c>
      <c r="H57" s="5" t="s">
        <v>65</v>
      </c>
      <c r="I57" s="2" t="s">
        <v>119</v>
      </c>
    </row>
    <row r="58" spans="1:9" x14ac:dyDescent="0.2">
      <c r="A58" s="87">
        <v>20</v>
      </c>
      <c r="B58" s="87"/>
      <c r="C58" s="6" t="s">
        <v>203</v>
      </c>
      <c r="D58" s="5" t="s">
        <v>63</v>
      </c>
      <c r="E58" s="5" t="s">
        <v>221</v>
      </c>
      <c r="F58" s="5" t="s">
        <v>114</v>
      </c>
      <c r="G58" s="12" t="s">
        <v>222</v>
      </c>
      <c r="H58" s="5" t="s">
        <v>204</v>
      </c>
      <c r="I58" s="2" t="s">
        <v>223</v>
      </c>
    </row>
    <row r="59" spans="1:9" x14ac:dyDescent="0.2">
      <c r="A59" s="87">
        <v>10</v>
      </c>
      <c r="B59" s="87"/>
      <c r="C59" s="6" t="s">
        <v>43</v>
      </c>
      <c r="D59" s="5" t="s">
        <v>63</v>
      </c>
      <c r="E59" s="5" t="s">
        <v>9</v>
      </c>
      <c r="F59" s="5" t="s">
        <v>115</v>
      </c>
      <c r="G59" s="12" t="s">
        <v>95</v>
      </c>
      <c r="H59" s="5" t="s">
        <v>65</v>
      </c>
      <c r="I59" s="1" t="s">
        <v>116</v>
      </c>
    </row>
    <row r="60" spans="1:9" x14ac:dyDescent="0.2">
      <c r="A60" s="87">
        <v>12</v>
      </c>
      <c r="B60" s="87"/>
      <c r="C60" s="6" t="s">
        <v>44</v>
      </c>
      <c r="D60" s="5" t="s">
        <v>63</v>
      </c>
      <c r="E60" s="5" t="s">
        <v>9</v>
      </c>
      <c r="F60" s="5" t="s">
        <v>117</v>
      </c>
      <c r="G60" s="12" t="s">
        <v>102</v>
      </c>
      <c r="H60" s="5" t="s">
        <v>65</v>
      </c>
      <c r="I60" s="2" t="s">
        <v>118</v>
      </c>
    </row>
    <row r="61" spans="1:9" x14ac:dyDescent="0.2">
      <c r="A61" s="87">
        <v>30</v>
      </c>
      <c r="B61" s="87"/>
      <c r="C61" s="6" t="s">
        <v>205</v>
      </c>
      <c r="D61" s="5" t="s">
        <v>25</v>
      </c>
      <c r="E61" s="5" t="s">
        <v>9</v>
      </c>
      <c r="F61" s="5" t="s">
        <v>224</v>
      </c>
      <c r="G61" s="12" t="s">
        <v>102</v>
      </c>
      <c r="H61" s="5" t="s">
        <v>208</v>
      </c>
      <c r="I61" s="1" t="s">
        <v>225</v>
      </c>
    </row>
    <row r="62" spans="1:9" x14ac:dyDescent="0.2">
      <c r="A62" s="87">
        <v>15</v>
      </c>
      <c r="B62" s="87"/>
      <c r="C62" s="6" t="s">
        <v>206</v>
      </c>
      <c r="D62" s="5" t="s">
        <v>25</v>
      </c>
      <c r="E62" s="5" t="s">
        <v>9</v>
      </c>
      <c r="F62" s="5" t="s">
        <v>227</v>
      </c>
      <c r="G62" s="12" t="s">
        <v>113</v>
      </c>
      <c r="H62" s="5" t="s">
        <v>226</v>
      </c>
      <c r="I62" s="2" t="s">
        <v>228</v>
      </c>
    </row>
    <row r="63" spans="1:9" x14ac:dyDescent="0.2">
      <c r="A63" s="87"/>
      <c r="B63" s="87"/>
      <c r="H63" s="5" t="s">
        <v>65</v>
      </c>
    </row>
    <row r="64" spans="1:9" x14ac:dyDescent="0.2">
      <c r="A64" s="87">
        <v>15</v>
      </c>
      <c r="B64" s="87"/>
      <c r="C64" s="6" t="s">
        <v>47</v>
      </c>
      <c r="D64" s="5" t="s">
        <v>126</v>
      </c>
      <c r="E64" s="5" t="s">
        <v>127</v>
      </c>
      <c r="F64" s="5" t="s">
        <v>125</v>
      </c>
      <c r="H64" s="5" t="s">
        <v>65</v>
      </c>
    </row>
    <row r="65" spans="1:9" x14ac:dyDescent="0.2">
      <c r="A65" s="87">
        <v>40</v>
      </c>
      <c r="B65" s="87"/>
      <c r="C65" s="6" t="s">
        <v>48</v>
      </c>
      <c r="D65" s="5" t="s">
        <v>126</v>
      </c>
      <c r="E65" s="5" t="s">
        <v>127</v>
      </c>
      <c r="F65" s="5" t="s">
        <v>128</v>
      </c>
      <c r="H65" s="5" t="s">
        <v>202</v>
      </c>
    </row>
    <row r="66" spans="1:9" x14ac:dyDescent="0.2">
      <c r="A66" s="87">
        <v>50</v>
      </c>
      <c r="B66" s="87"/>
      <c r="C66" s="6" t="s">
        <v>629</v>
      </c>
      <c r="D66" s="5" t="s">
        <v>126</v>
      </c>
      <c r="E66" s="5" t="s">
        <v>127</v>
      </c>
      <c r="F66" s="5" t="s">
        <v>229</v>
      </c>
      <c r="H66" s="5" t="s">
        <v>59</v>
      </c>
      <c r="I66" s="2" t="s">
        <v>230</v>
      </c>
    </row>
    <row r="67" spans="1:9" x14ac:dyDescent="0.2">
      <c r="A67" s="87">
        <v>15</v>
      </c>
      <c r="B67" s="87"/>
      <c r="C67" s="6" t="s">
        <v>49</v>
      </c>
      <c r="D67" s="5" t="s">
        <v>25</v>
      </c>
      <c r="E67" s="5" t="s">
        <v>127</v>
      </c>
      <c r="F67" s="5" t="s">
        <v>125</v>
      </c>
      <c r="H67" s="5" t="s">
        <v>65</v>
      </c>
    </row>
    <row r="68" spans="1:9" x14ac:dyDescent="0.2">
      <c r="A68" s="87"/>
      <c r="B68" s="87"/>
      <c r="H68" s="5" t="s">
        <v>65</v>
      </c>
    </row>
    <row r="69" spans="1:9" x14ac:dyDescent="0.2">
      <c r="A69" s="87">
        <v>5</v>
      </c>
      <c r="B69" s="87"/>
      <c r="C69" s="6" t="s">
        <v>50</v>
      </c>
      <c r="D69" s="5" t="s">
        <v>141</v>
      </c>
      <c r="E69" s="5" t="s">
        <v>127</v>
      </c>
      <c r="F69" s="5" t="s">
        <v>129</v>
      </c>
      <c r="H69" s="5" t="s">
        <v>65</v>
      </c>
      <c r="I69" s="2" t="s">
        <v>130</v>
      </c>
    </row>
    <row r="70" spans="1:9" x14ac:dyDescent="0.2">
      <c r="A70" s="87">
        <v>5</v>
      </c>
      <c r="B70" s="87"/>
      <c r="C70" s="6" t="s">
        <v>51</v>
      </c>
      <c r="D70" s="5" t="s">
        <v>142</v>
      </c>
      <c r="E70" s="5" t="s">
        <v>127</v>
      </c>
      <c r="F70" s="5" t="s">
        <v>131</v>
      </c>
      <c r="H70" s="5" t="s">
        <v>65</v>
      </c>
      <c r="I70" s="2" t="s">
        <v>132</v>
      </c>
    </row>
    <row r="71" spans="1:9" x14ac:dyDescent="0.2">
      <c r="A71" s="87">
        <v>5</v>
      </c>
      <c r="B71" s="87"/>
      <c r="C71" s="6" t="s">
        <v>54</v>
      </c>
      <c r="D71" s="5" t="s">
        <v>133</v>
      </c>
      <c r="E71" s="5" t="s">
        <v>329</v>
      </c>
      <c r="F71" s="5" t="s">
        <v>152</v>
      </c>
      <c r="H71" s="5" t="s">
        <v>65</v>
      </c>
      <c r="I71" s="2" t="s">
        <v>138</v>
      </c>
    </row>
    <row r="72" spans="1:9" x14ac:dyDescent="0.2">
      <c r="A72" s="87">
        <v>15</v>
      </c>
      <c r="B72" s="87"/>
      <c r="C72" s="6" t="s">
        <v>207</v>
      </c>
      <c r="D72" s="5" t="s">
        <v>133</v>
      </c>
      <c r="E72" s="5" t="s">
        <v>329</v>
      </c>
      <c r="F72" s="5" t="s">
        <v>231</v>
      </c>
      <c r="G72" s="12" t="s">
        <v>95</v>
      </c>
      <c r="H72" s="5" t="s">
        <v>208</v>
      </c>
      <c r="I72" s="2" t="s">
        <v>232</v>
      </c>
    </row>
    <row r="73" spans="1:9" x14ac:dyDescent="0.2">
      <c r="A73" s="87">
        <v>3</v>
      </c>
      <c r="B73" s="87"/>
      <c r="C73" s="6" t="s">
        <v>600</v>
      </c>
      <c r="D73" s="5" t="s">
        <v>133</v>
      </c>
      <c r="E73" s="5" t="s">
        <v>127</v>
      </c>
      <c r="F73" s="5" t="s">
        <v>147</v>
      </c>
      <c r="H73" s="5" t="s">
        <v>65</v>
      </c>
      <c r="I73" s="2" t="s">
        <v>148</v>
      </c>
    </row>
    <row r="74" spans="1:9" x14ac:dyDescent="0.2">
      <c r="A74" s="87">
        <v>5</v>
      </c>
      <c r="B74" s="87"/>
      <c r="C74" s="6" t="s">
        <v>172</v>
      </c>
      <c r="D74" s="5" t="s">
        <v>133</v>
      </c>
      <c r="E74" s="5" t="s">
        <v>127</v>
      </c>
      <c r="F74" s="5" t="s">
        <v>241</v>
      </c>
      <c r="H74" s="5" t="s">
        <v>65</v>
      </c>
      <c r="I74" s="1" t="s">
        <v>242</v>
      </c>
    </row>
    <row r="75" spans="1:9" x14ac:dyDescent="0.2">
      <c r="A75" s="87">
        <v>3</v>
      </c>
      <c r="B75" s="87"/>
      <c r="C75" s="6" t="s">
        <v>209</v>
      </c>
      <c r="D75" s="5" t="s">
        <v>133</v>
      </c>
      <c r="E75" s="5" t="s">
        <v>329</v>
      </c>
      <c r="F75" s="5" t="s">
        <v>818</v>
      </c>
      <c r="H75" s="5" t="s">
        <v>432</v>
      </c>
      <c r="I75" s="2" t="s">
        <v>233</v>
      </c>
    </row>
    <row r="76" spans="1:9" x14ac:dyDescent="0.2">
      <c r="A76" s="87">
        <v>15</v>
      </c>
      <c r="B76" s="87"/>
      <c r="C76" s="6" t="s">
        <v>599</v>
      </c>
      <c r="D76" s="5" t="s">
        <v>25</v>
      </c>
      <c r="E76" s="5" t="s">
        <v>127</v>
      </c>
      <c r="F76" s="5" t="s">
        <v>145</v>
      </c>
      <c r="H76" s="5" t="s">
        <v>619</v>
      </c>
      <c r="I76" s="2" t="s">
        <v>146</v>
      </c>
    </row>
    <row r="77" spans="1:9" x14ac:dyDescent="0.2">
      <c r="A77" s="87">
        <v>25</v>
      </c>
      <c r="B77" s="87"/>
      <c r="C77" s="6" t="s">
        <v>630</v>
      </c>
      <c r="D77" s="5" t="s">
        <v>133</v>
      </c>
      <c r="E77" s="5" t="s">
        <v>127</v>
      </c>
      <c r="F77" s="5" t="s">
        <v>234</v>
      </c>
      <c r="H77" s="5" t="s">
        <v>59</v>
      </c>
      <c r="I77" s="1" t="s">
        <v>235</v>
      </c>
    </row>
    <row r="78" spans="1:9" x14ac:dyDescent="0.2">
      <c r="A78" s="87">
        <v>10</v>
      </c>
      <c r="B78" s="87"/>
      <c r="C78" s="6" t="s">
        <v>631</v>
      </c>
      <c r="D78" s="5" t="s">
        <v>133</v>
      </c>
      <c r="E78" s="5" t="s">
        <v>434</v>
      </c>
      <c r="F78" s="5" t="s">
        <v>433</v>
      </c>
      <c r="H78" s="5" t="s">
        <v>65</v>
      </c>
      <c r="I78" s="2" t="s">
        <v>435</v>
      </c>
    </row>
    <row r="79" spans="1:9" x14ac:dyDescent="0.2">
      <c r="A79" s="87"/>
      <c r="B79" s="87">
        <v>1</v>
      </c>
      <c r="C79" s="6" t="s">
        <v>598</v>
      </c>
      <c r="D79" s="5" t="s">
        <v>25</v>
      </c>
      <c r="E79" s="5" t="s">
        <v>127</v>
      </c>
      <c r="F79" s="5" t="s">
        <v>143</v>
      </c>
      <c r="H79" s="5" t="s">
        <v>65</v>
      </c>
      <c r="I79" s="2" t="s">
        <v>144</v>
      </c>
    </row>
    <row r="80" spans="1:9" x14ac:dyDescent="0.2">
      <c r="A80" s="87">
        <v>10</v>
      </c>
      <c r="B80" s="87"/>
      <c r="C80" s="6" t="s">
        <v>210</v>
      </c>
      <c r="D80" s="5" t="s">
        <v>133</v>
      </c>
      <c r="E80" s="5" t="s">
        <v>329</v>
      </c>
      <c r="F80" s="5" t="s">
        <v>243</v>
      </c>
      <c r="H80" s="5" t="s">
        <v>59</v>
      </c>
    </row>
    <row r="81" spans="1:9" x14ac:dyDescent="0.2">
      <c r="A81" s="87"/>
      <c r="B81" s="87">
        <v>2</v>
      </c>
      <c r="C81" s="6" t="s">
        <v>171</v>
      </c>
      <c r="D81" s="5" t="s">
        <v>133</v>
      </c>
      <c r="E81" s="5" t="s">
        <v>329</v>
      </c>
      <c r="F81" s="5" t="s">
        <v>239</v>
      </c>
      <c r="H81" s="5" t="s">
        <v>59</v>
      </c>
      <c r="I81" s="1" t="s">
        <v>240</v>
      </c>
    </row>
    <row r="82" spans="1:9" x14ac:dyDescent="0.2">
      <c r="A82" s="87"/>
      <c r="B82" s="87">
        <v>2</v>
      </c>
      <c r="C82" s="6" t="s">
        <v>608</v>
      </c>
      <c r="D82" s="5" t="s">
        <v>133</v>
      </c>
      <c r="E82" s="5" t="s">
        <v>127</v>
      </c>
      <c r="F82" s="5" t="s">
        <v>303</v>
      </c>
      <c r="H82" s="5" t="s">
        <v>65</v>
      </c>
      <c r="I82" s="2" t="s">
        <v>309</v>
      </c>
    </row>
    <row r="83" spans="1:9" x14ac:dyDescent="0.2">
      <c r="A83" s="87"/>
      <c r="B83" s="87">
        <v>2</v>
      </c>
      <c r="C83" s="6" t="s">
        <v>635</v>
      </c>
      <c r="D83" s="5" t="s">
        <v>25</v>
      </c>
      <c r="E83" s="5" t="s">
        <v>9</v>
      </c>
      <c r="F83" s="5" t="s">
        <v>305</v>
      </c>
      <c r="G83" s="12" t="s">
        <v>113</v>
      </c>
      <c r="H83" s="5" t="s">
        <v>59</v>
      </c>
      <c r="I83" s="1" t="s">
        <v>308</v>
      </c>
    </row>
    <row r="84" spans="1:9" x14ac:dyDescent="0.2">
      <c r="A84" s="87"/>
      <c r="B84" s="87">
        <v>2</v>
      </c>
      <c r="C84" s="6" t="s">
        <v>636</v>
      </c>
      <c r="D84" s="5" t="s">
        <v>63</v>
      </c>
      <c r="E84" s="5" t="s">
        <v>91</v>
      </c>
      <c r="F84" s="5" t="s">
        <v>306</v>
      </c>
      <c r="G84" s="12" t="s">
        <v>62</v>
      </c>
      <c r="H84" s="5" t="s">
        <v>65</v>
      </c>
      <c r="I84" s="2" t="s">
        <v>307</v>
      </c>
    </row>
    <row r="85" spans="1:9" x14ac:dyDescent="0.2">
      <c r="A85" s="87"/>
      <c r="B85" s="87">
        <v>4</v>
      </c>
      <c r="C85" s="6" t="s">
        <v>637</v>
      </c>
      <c r="D85" s="5" t="s">
        <v>63</v>
      </c>
      <c r="E85" s="5" t="s">
        <v>91</v>
      </c>
      <c r="F85" s="5" t="s">
        <v>324</v>
      </c>
      <c r="G85" s="12" t="s">
        <v>113</v>
      </c>
      <c r="H85" s="5" t="s">
        <v>59</v>
      </c>
      <c r="I85" s="2" t="s">
        <v>325</v>
      </c>
    </row>
    <row r="86" spans="1:9" x14ac:dyDescent="0.2">
      <c r="A86" s="87"/>
      <c r="B86" s="87">
        <v>5</v>
      </c>
      <c r="C86" s="6" t="s">
        <v>638</v>
      </c>
      <c r="D86" s="5" t="s">
        <v>126</v>
      </c>
      <c r="E86" s="5" t="s">
        <v>127</v>
      </c>
      <c r="F86" s="5" t="s">
        <v>326</v>
      </c>
      <c r="H86" s="5" t="s">
        <v>59</v>
      </c>
      <c r="I86" s="2" t="s">
        <v>327</v>
      </c>
    </row>
    <row r="87" spans="1:9" x14ac:dyDescent="0.2">
      <c r="A87" s="87"/>
      <c r="B87" s="87">
        <v>5</v>
      </c>
      <c r="C87" s="6" t="s">
        <v>613</v>
      </c>
      <c r="D87" s="5" t="s">
        <v>320</v>
      </c>
      <c r="E87" s="5" t="s">
        <v>321</v>
      </c>
      <c r="F87" s="5" t="s">
        <v>328</v>
      </c>
      <c r="H87" s="5" t="s">
        <v>59</v>
      </c>
      <c r="I87" s="1" t="s">
        <v>328</v>
      </c>
    </row>
    <row r="88" spans="1:9" x14ac:dyDescent="0.2">
      <c r="A88" s="87"/>
      <c r="B88" s="87">
        <v>10</v>
      </c>
      <c r="C88" s="6" t="s">
        <v>639</v>
      </c>
      <c r="D88" s="5" t="s">
        <v>320</v>
      </c>
      <c r="E88" s="5" t="s">
        <v>321</v>
      </c>
      <c r="F88" s="5" t="s">
        <v>352</v>
      </c>
      <c r="G88" s="12" t="s">
        <v>353</v>
      </c>
      <c r="H88" s="5" t="s">
        <v>640</v>
      </c>
      <c r="I88" s="2" t="s">
        <v>354</v>
      </c>
    </row>
    <row r="89" spans="1:9" x14ac:dyDescent="0.2">
      <c r="A89" s="87"/>
      <c r="B89" s="87">
        <v>12</v>
      </c>
      <c r="C89" s="6" t="s">
        <v>361</v>
      </c>
      <c r="D89" s="5" t="s">
        <v>25</v>
      </c>
      <c r="E89" s="5" t="s">
        <v>180</v>
      </c>
      <c r="F89" s="5" t="s">
        <v>362</v>
      </c>
      <c r="G89" s="12" t="s">
        <v>95</v>
      </c>
      <c r="H89" s="5" t="s">
        <v>208</v>
      </c>
      <c r="I89" s="2" t="s">
        <v>363</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7B67-1CC6-4538-A2E4-A7817EF01C32}">
  <sheetPr codeName="Sheet7">
    <tabColor theme="3"/>
  </sheetPr>
  <dimension ref="A1:J117"/>
  <sheetViews>
    <sheetView zoomScale="85" zoomScaleNormal="85" workbookViewId="0">
      <selection activeCell="A3" sqref="A3:B117"/>
    </sheetView>
  </sheetViews>
  <sheetFormatPr defaultColWidth="9.140625" defaultRowHeight="12.75" x14ac:dyDescent="0.2"/>
  <cols>
    <col min="1" max="2" width="9.140625" style="4"/>
    <col min="3" max="3" width="31.42578125" style="6" customWidth="1"/>
    <col min="4" max="4" width="8.7109375" style="5" customWidth="1"/>
    <col min="5" max="5" width="12.5703125" style="5" customWidth="1"/>
    <col min="6" max="6" width="13.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68" t="s">
        <v>24</v>
      </c>
      <c r="B1" s="368"/>
      <c r="D1" s="10"/>
      <c r="E1" s="10"/>
      <c r="F1" s="10"/>
      <c r="G1" s="11"/>
      <c r="H1" s="10"/>
      <c r="I1" s="7"/>
    </row>
    <row r="2" spans="1:10" s="6" customFormat="1" x14ac:dyDescent="0.2">
      <c r="A2" s="3" t="s">
        <v>2</v>
      </c>
      <c r="B2" s="3" t="s">
        <v>3</v>
      </c>
      <c r="C2" s="6" t="s">
        <v>22</v>
      </c>
      <c r="D2" s="10" t="s">
        <v>5</v>
      </c>
      <c r="E2" s="10" t="s">
        <v>13</v>
      </c>
      <c r="F2" s="10" t="s">
        <v>14</v>
      </c>
      <c r="G2" s="10" t="s">
        <v>6</v>
      </c>
      <c r="H2" s="10" t="s">
        <v>56</v>
      </c>
      <c r="I2" s="7" t="s">
        <v>23</v>
      </c>
      <c r="J2" s="10"/>
    </row>
    <row r="3" spans="1:10" x14ac:dyDescent="0.2">
      <c r="A3" s="87"/>
      <c r="B3" s="87"/>
    </row>
    <row r="4" spans="1:10" x14ac:dyDescent="0.2">
      <c r="A4" s="87">
        <v>70</v>
      </c>
      <c r="B4" s="87"/>
      <c r="C4" s="6" t="s">
        <v>439</v>
      </c>
    </row>
    <row r="5" spans="1:10" x14ac:dyDescent="0.2">
      <c r="A5" s="87">
        <v>60</v>
      </c>
      <c r="B5" s="87"/>
      <c r="C5" s="6" t="s">
        <v>440</v>
      </c>
    </row>
    <row r="6" spans="1:10" x14ac:dyDescent="0.2">
      <c r="A6" s="87">
        <v>50</v>
      </c>
      <c r="B6" s="87"/>
      <c r="C6" s="6" t="s">
        <v>441</v>
      </c>
      <c r="H6" s="5" t="s">
        <v>727</v>
      </c>
    </row>
    <row r="7" spans="1:10" x14ac:dyDescent="0.2">
      <c r="A7" s="87">
        <v>30</v>
      </c>
      <c r="B7" s="87"/>
      <c r="C7" s="6" t="s">
        <v>720</v>
      </c>
    </row>
    <row r="8" spans="1:10" x14ac:dyDescent="0.2">
      <c r="A8" s="87">
        <v>10</v>
      </c>
      <c r="B8" s="87"/>
      <c r="C8" s="14" t="s">
        <v>532</v>
      </c>
    </row>
    <row r="9" spans="1:10" x14ac:dyDescent="0.2">
      <c r="A9" s="87">
        <v>45</v>
      </c>
      <c r="B9" s="87"/>
      <c r="C9" s="6" t="s">
        <v>442</v>
      </c>
    </row>
    <row r="10" spans="1:10" x14ac:dyDescent="0.2">
      <c r="A10" s="87">
        <v>80</v>
      </c>
      <c r="B10" s="87"/>
      <c r="C10" s="6" t="s">
        <v>443</v>
      </c>
    </row>
    <row r="11" spans="1:10" x14ac:dyDescent="0.2">
      <c r="A11" s="87">
        <v>85</v>
      </c>
      <c r="B11" s="87"/>
      <c r="C11" s="6" t="s">
        <v>444</v>
      </c>
    </row>
    <row r="12" spans="1:10" x14ac:dyDescent="0.2">
      <c r="A12" s="87">
        <v>10</v>
      </c>
      <c r="B12" s="87"/>
      <c r="C12" s="14" t="s">
        <v>533</v>
      </c>
      <c r="H12" s="5" t="s">
        <v>727</v>
      </c>
    </row>
    <row r="13" spans="1:10" x14ac:dyDescent="0.2">
      <c r="A13" s="87">
        <v>65</v>
      </c>
      <c r="B13" s="87"/>
      <c r="C13" s="6" t="s">
        <v>445</v>
      </c>
    </row>
    <row r="14" spans="1:10" x14ac:dyDescent="0.2">
      <c r="A14" s="87"/>
      <c r="B14" s="87"/>
    </row>
    <row r="15" spans="1:10" x14ac:dyDescent="0.2">
      <c r="A15" s="87"/>
      <c r="B15" s="87">
        <v>5</v>
      </c>
      <c r="C15" s="6" t="s">
        <v>447</v>
      </c>
    </row>
    <row r="16" spans="1:10" x14ac:dyDescent="0.2">
      <c r="A16" s="87"/>
      <c r="B16" s="87">
        <v>5</v>
      </c>
      <c r="C16" s="6" t="s">
        <v>448</v>
      </c>
    </row>
    <row r="17" spans="1:8" x14ac:dyDescent="0.2">
      <c r="A17" s="87"/>
      <c r="B17" s="87">
        <v>2</v>
      </c>
      <c r="C17" s="6" t="s">
        <v>449</v>
      </c>
    </row>
    <row r="18" spans="1:8" x14ac:dyDescent="0.2">
      <c r="A18" s="87"/>
      <c r="B18" s="87">
        <v>3</v>
      </c>
      <c r="C18" s="6" t="s">
        <v>450</v>
      </c>
    </row>
    <row r="19" spans="1:8" x14ac:dyDescent="0.2">
      <c r="A19" s="87"/>
      <c r="B19" s="87">
        <v>4</v>
      </c>
      <c r="C19" s="6" t="s">
        <v>451</v>
      </c>
    </row>
    <row r="20" spans="1:8" x14ac:dyDescent="0.2">
      <c r="A20" s="87"/>
      <c r="B20" s="87">
        <v>1</v>
      </c>
      <c r="C20" s="6" t="s">
        <v>446</v>
      </c>
    </row>
    <row r="21" spans="1:8" x14ac:dyDescent="0.2">
      <c r="A21" s="87"/>
      <c r="B21" s="87">
        <v>2</v>
      </c>
      <c r="C21" s="6" t="s">
        <v>494</v>
      </c>
    </row>
    <row r="22" spans="1:8" x14ac:dyDescent="0.2">
      <c r="A22" s="87"/>
      <c r="B22" s="87">
        <v>2</v>
      </c>
      <c r="C22" s="6" t="s">
        <v>495</v>
      </c>
    </row>
    <row r="23" spans="1:8" x14ac:dyDescent="0.2">
      <c r="A23" s="87"/>
      <c r="B23" s="87"/>
    </row>
    <row r="24" spans="1:8" x14ac:dyDescent="0.2">
      <c r="A24" s="87"/>
      <c r="B24" s="87"/>
    </row>
    <row r="25" spans="1:8" x14ac:dyDescent="0.2">
      <c r="A25" s="87">
        <v>5</v>
      </c>
      <c r="B25" s="87"/>
      <c r="C25" s="14" t="s">
        <v>535</v>
      </c>
      <c r="H25" s="5" t="s">
        <v>534</v>
      </c>
    </row>
    <row r="26" spans="1:8" x14ac:dyDescent="0.2">
      <c r="A26" s="87"/>
      <c r="B26" s="87"/>
    </row>
    <row r="27" spans="1:8" x14ac:dyDescent="0.2">
      <c r="A27" s="87">
        <v>10</v>
      </c>
      <c r="B27" s="87"/>
      <c r="C27" s="14" t="s">
        <v>536</v>
      </c>
      <c r="H27" s="5" t="s">
        <v>537</v>
      </c>
    </row>
    <row r="28" spans="1:8" x14ac:dyDescent="0.2">
      <c r="A28" s="87">
        <v>15</v>
      </c>
      <c r="B28" s="87"/>
      <c r="C28" s="14" t="s">
        <v>540</v>
      </c>
      <c r="H28" s="5" t="s">
        <v>538</v>
      </c>
    </row>
    <row r="29" spans="1:8" x14ac:dyDescent="0.2">
      <c r="A29" s="87"/>
      <c r="B29" s="87"/>
    </row>
    <row r="30" spans="1:8" x14ac:dyDescent="0.2">
      <c r="A30" s="87">
        <v>10</v>
      </c>
      <c r="B30" s="87"/>
      <c r="C30" s="14" t="s">
        <v>539</v>
      </c>
      <c r="H30" s="5" t="s">
        <v>543</v>
      </c>
    </row>
    <row r="31" spans="1:8" x14ac:dyDescent="0.2">
      <c r="A31" s="87">
        <v>5</v>
      </c>
      <c r="B31" s="87"/>
      <c r="C31" s="14" t="s">
        <v>541</v>
      </c>
      <c r="H31" s="5" t="s">
        <v>542</v>
      </c>
    </row>
    <row r="32" spans="1:8" x14ac:dyDescent="0.2">
      <c r="A32" s="87"/>
      <c r="B32" s="87"/>
    </row>
    <row r="33" spans="1:9" x14ac:dyDescent="0.2">
      <c r="A33" s="87">
        <v>15</v>
      </c>
      <c r="B33" s="87"/>
      <c r="C33" s="6" t="s">
        <v>544</v>
      </c>
      <c r="H33" s="5" t="s">
        <v>545</v>
      </c>
    </row>
    <row r="34" spans="1:9" x14ac:dyDescent="0.2">
      <c r="A34" s="87">
        <v>7</v>
      </c>
      <c r="B34" s="87"/>
      <c r="C34" s="6" t="s">
        <v>546</v>
      </c>
      <c r="H34" s="5" t="s">
        <v>277</v>
      </c>
    </row>
    <row r="35" spans="1:9" x14ac:dyDescent="0.2">
      <c r="A35" s="87">
        <v>18</v>
      </c>
      <c r="B35" s="87"/>
      <c r="C35" s="6" t="s">
        <v>260</v>
      </c>
      <c r="D35" s="5" t="s">
        <v>261</v>
      </c>
      <c r="E35" s="5" t="s">
        <v>9</v>
      </c>
      <c r="F35" s="5" t="s">
        <v>262</v>
      </c>
      <c r="G35" s="12" t="s">
        <v>263</v>
      </c>
      <c r="H35" s="5" t="s">
        <v>277</v>
      </c>
      <c r="I35" s="2" t="s">
        <v>264</v>
      </c>
    </row>
    <row r="36" spans="1:9" x14ac:dyDescent="0.2">
      <c r="A36" s="87"/>
      <c r="B36" s="87"/>
    </row>
    <row r="37" spans="1:9" x14ac:dyDescent="0.2">
      <c r="A37" s="87">
        <v>5</v>
      </c>
      <c r="B37" s="87"/>
      <c r="C37" s="14" t="s">
        <v>578</v>
      </c>
      <c r="H37" s="5" t="s">
        <v>579</v>
      </c>
    </row>
    <row r="38" spans="1:9" x14ac:dyDescent="0.2">
      <c r="A38" s="87">
        <v>5</v>
      </c>
      <c r="B38" s="87"/>
      <c r="C38" s="14" t="s">
        <v>580</v>
      </c>
      <c r="H38" s="5" t="s">
        <v>581</v>
      </c>
    </row>
    <row r="39" spans="1:9" x14ac:dyDescent="0.2">
      <c r="A39" s="87">
        <v>5</v>
      </c>
      <c r="B39" s="87"/>
      <c r="C39" s="6" t="s">
        <v>582</v>
      </c>
      <c r="D39" s="5" t="s">
        <v>25</v>
      </c>
      <c r="E39" s="5" t="s">
        <v>9</v>
      </c>
      <c r="F39" s="5" t="s">
        <v>583</v>
      </c>
      <c r="G39" s="12" t="s">
        <v>113</v>
      </c>
      <c r="H39" s="5" t="s">
        <v>584</v>
      </c>
    </row>
    <row r="40" spans="1:9" x14ac:dyDescent="0.2">
      <c r="A40" s="87">
        <v>3</v>
      </c>
      <c r="B40" s="87"/>
      <c r="C40" s="6" t="s">
        <v>728</v>
      </c>
      <c r="D40" s="5" t="s">
        <v>133</v>
      </c>
      <c r="E40" s="5" t="s">
        <v>127</v>
      </c>
      <c r="F40" s="5" t="s">
        <v>585</v>
      </c>
      <c r="G40" s="12" t="s">
        <v>62</v>
      </c>
      <c r="H40" s="5" t="s">
        <v>661</v>
      </c>
    </row>
    <row r="41" spans="1:9" x14ac:dyDescent="0.2">
      <c r="A41" s="87">
        <v>10</v>
      </c>
      <c r="B41" s="87"/>
      <c r="C41" s="6" t="s">
        <v>659</v>
      </c>
      <c r="D41" s="5" t="s">
        <v>141</v>
      </c>
      <c r="E41" s="5" t="s">
        <v>127</v>
      </c>
      <c r="F41" s="5" t="s">
        <v>586</v>
      </c>
      <c r="H41" s="5" t="s">
        <v>660</v>
      </c>
    </row>
    <row r="42" spans="1:9" x14ac:dyDescent="0.2">
      <c r="A42" s="87"/>
      <c r="B42" s="87">
        <v>4</v>
      </c>
      <c r="C42" s="6" t="s">
        <v>662</v>
      </c>
      <c r="D42" s="5" t="s">
        <v>133</v>
      </c>
      <c r="E42" s="5" t="s">
        <v>127</v>
      </c>
      <c r="F42" s="5" t="s">
        <v>587</v>
      </c>
      <c r="H42" s="5" t="s">
        <v>663</v>
      </c>
    </row>
    <row r="43" spans="1:9" x14ac:dyDescent="0.2">
      <c r="A43" s="87"/>
      <c r="B43" s="87"/>
    </row>
    <row r="44" spans="1:9" x14ac:dyDescent="0.2">
      <c r="A44" s="88">
        <v>5</v>
      </c>
      <c r="B44" s="88"/>
      <c r="C44" s="15" t="s">
        <v>755</v>
      </c>
      <c r="D44" s="16"/>
      <c r="E44" s="16"/>
      <c r="F44" s="16" t="s">
        <v>765</v>
      </c>
      <c r="G44" s="17"/>
      <c r="H44" s="16" t="s">
        <v>756</v>
      </c>
    </row>
    <row r="45" spans="1:9" x14ac:dyDescent="0.2">
      <c r="A45" s="88">
        <v>35</v>
      </c>
      <c r="B45" s="88"/>
      <c r="C45" s="15" t="s">
        <v>757</v>
      </c>
      <c r="D45" s="16"/>
      <c r="E45" s="16"/>
      <c r="F45" s="16"/>
      <c r="G45" s="17"/>
      <c r="H45" s="16" t="s">
        <v>762</v>
      </c>
    </row>
    <row r="46" spans="1:9" x14ac:dyDescent="0.2">
      <c r="A46" s="88">
        <v>5</v>
      </c>
      <c r="B46" s="88"/>
      <c r="C46" s="15" t="s">
        <v>760</v>
      </c>
      <c r="D46" s="16"/>
      <c r="E46" s="16"/>
      <c r="F46" s="16" t="s">
        <v>766</v>
      </c>
      <c r="G46" s="17"/>
      <c r="H46" s="16" t="s">
        <v>762</v>
      </c>
    </row>
    <row r="47" spans="1:9" x14ac:dyDescent="0.2">
      <c r="A47" s="88">
        <v>5</v>
      </c>
      <c r="B47" s="88"/>
      <c r="C47" s="15" t="s">
        <v>758</v>
      </c>
      <c r="D47" s="16"/>
      <c r="E47" s="16"/>
      <c r="F47" s="16" t="s">
        <v>767</v>
      </c>
      <c r="G47" s="17"/>
      <c r="H47" s="16" t="s">
        <v>762</v>
      </c>
    </row>
    <row r="48" spans="1:9" x14ac:dyDescent="0.2">
      <c r="A48" s="88">
        <v>5</v>
      </c>
      <c r="B48" s="88"/>
      <c r="C48" s="15" t="s">
        <v>772</v>
      </c>
      <c r="D48" s="16"/>
      <c r="E48" s="16"/>
      <c r="F48" s="16" t="s">
        <v>768</v>
      </c>
      <c r="G48" s="17"/>
      <c r="H48" s="16" t="s">
        <v>762</v>
      </c>
    </row>
    <row r="49" spans="1:9" x14ac:dyDescent="0.2">
      <c r="A49" s="88">
        <v>5</v>
      </c>
      <c r="B49" s="88"/>
      <c r="C49" s="15" t="s">
        <v>773</v>
      </c>
      <c r="D49" s="16"/>
      <c r="E49" s="16"/>
      <c r="F49" s="16" t="s">
        <v>769</v>
      </c>
      <c r="G49" s="17"/>
      <c r="H49" s="16" t="s">
        <v>762</v>
      </c>
    </row>
    <row r="50" spans="1:9" x14ac:dyDescent="0.2">
      <c r="A50" s="88">
        <v>5</v>
      </c>
      <c r="B50" s="88"/>
      <c r="C50" s="15" t="s">
        <v>759</v>
      </c>
      <c r="D50" s="16"/>
      <c r="E50" s="16"/>
      <c r="F50" s="16" t="s">
        <v>770</v>
      </c>
      <c r="G50" s="17"/>
      <c r="H50" s="16" t="s">
        <v>762</v>
      </c>
    </row>
    <row r="51" spans="1:9" x14ac:dyDescent="0.2">
      <c r="A51" s="88">
        <v>65</v>
      </c>
      <c r="B51" s="88"/>
      <c r="C51" s="15" t="s">
        <v>775</v>
      </c>
      <c r="D51" s="16"/>
      <c r="E51" s="16"/>
      <c r="F51" s="16"/>
      <c r="G51" s="17"/>
      <c r="H51" s="16" t="s">
        <v>761</v>
      </c>
    </row>
    <row r="52" spans="1:9" x14ac:dyDescent="0.2">
      <c r="A52" s="88"/>
      <c r="B52" s="88">
        <v>2</v>
      </c>
      <c r="C52" s="15" t="s">
        <v>774</v>
      </c>
      <c r="D52" s="16"/>
      <c r="E52" s="16"/>
      <c r="F52" s="16" t="s">
        <v>771</v>
      </c>
      <c r="G52" s="17"/>
      <c r="H52" s="16" t="s">
        <v>761</v>
      </c>
    </row>
    <row r="53" spans="1:9" x14ac:dyDescent="0.2">
      <c r="A53" s="88">
        <v>10</v>
      </c>
      <c r="B53" s="88"/>
      <c r="C53" s="15" t="s">
        <v>764</v>
      </c>
      <c r="D53" s="16"/>
      <c r="E53" s="16"/>
      <c r="F53" s="16" t="s">
        <v>763</v>
      </c>
      <c r="G53" s="17"/>
      <c r="H53" s="16" t="s">
        <v>761</v>
      </c>
    </row>
    <row r="54" spans="1:9" x14ac:dyDescent="0.2">
      <c r="A54" s="87"/>
      <c r="B54" s="87"/>
    </row>
    <row r="55" spans="1:9" x14ac:dyDescent="0.2">
      <c r="A55" s="87"/>
      <c r="B55" s="87"/>
    </row>
    <row r="56" spans="1:9" x14ac:dyDescent="0.2">
      <c r="A56" s="87"/>
      <c r="B56" s="87"/>
    </row>
    <row r="57" spans="1:9" x14ac:dyDescent="0.2">
      <c r="A57" s="87"/>
      <c r="B57" s="87"/>
    </row>
    <row r="58" spans="1:9" x14ac:dyDescent="0.2">
      <c r="A58" s="87"/>
      <c r="B58" s="87"/>
    </row>
    <row r="59" spans="1:9" x14ac:dyDescent="0.2">
      <c r="A59" s="87"/>
      <c r="B59" s="87"/>
    </row>
    <row r="60" spans="1:9" x14ac:dyDescent="0.2">
      <c r="A60" s="87">
        <v>10</v>
      </c>
      <c r="B60" s="87"/>
      <c r="C60" s="6" t="s">
        <v>28</v>
      </c>
      <c r="D60" s="5" t="s">
        <v>63</v>
      </c>
      <c r="E60" s="5" t="s">
        <v>68</v>
      </c>
      <c r="F60" s="5" t="s">
        <v>65</v>
      </c>
      <c r="G60" s="12" t="s">
        <v>58</v>
      </c>
    </row>
    <row r="61" spans="1:9" x14ac:dyDescent="0.2">
      <c r="A61" s="87">
        <v>15</v>
      </c>
      <c r="B61" s="87"/>
      <c r="C61" s="6" t="s">
        <v>29</v>
      </c>
      <c r="D61" s="5" t="s">
        <v>63</v>
      </c>
      <c r="E61" s="5" t="s">
        <v>68</v>
      </c>
      <c r="F61" s="5" t="s">
        <v>65</v>
      </c>
      <c r="G61" s="12" t="s">
        <v>69</v>
      </c>
    </row>
    <row r="62" spans="1:9" x14ac:dyDescent="0.2">
      <c r="A62" s="87">
        <v>40</v>
      </c>
      <c r="B62" s="87"/>
      <c r="C62" s="6" t="s">
        <v>646</v>
      </c>
      <c r="D62" s="5" t="s">
        <v>63</v>
      </c>
      <c r="E62" s="5" t="s">
        <v>67</v>
      </c>
      <c r="F62" s="5" t="s">
        <v>65</v>
      </c>
      <c r="G62" s="12" t="s">
        <v>69</v>
      </c>
    </row>
    <row r="63" spans="1:9" x14ac:dyDescent="0.2">
      <c r="A63" s="87">
        <v>6</v>
      </c>
      <c r="B63" s="87"/>
      <c r="C63" s="6" t="s">
        <v>30</v>
      </c>
      <c r="D63" s="5" t="s">
        <v>25</v>
      </c>
      <c r="E63" s="5" t="s">
        <v>64</v>
      </c>
      <c r="F63" s="5" t="s">
        <v>65</v>
      </c>
      <c r="G63" s="12" t="s">
        <v>65</v>
      </c>
      <c r="H63" s="5" t="s">
        <v>65</v>
      </c>
      <c r="I63" s="2" t="s">
        <v>66</v>
      </c>
    </row>
    <row r="64" spans="1:9" x14ac:dyDescent="0.2">
      <c r="A64" s="87">
        <v>20</v>
      </c>
      <c r="B64" s="87"/>
      <c r="C64" s="6" t="s">
        <v>647</v>
      </c>
      <c r="D64" s="5" t="s">
        <v>25</v>
      </c>
      <c r="E64" s="5" t="s">
        <v>176</v>
      </c>
      <c r="F64" s="5" t="s">
        <v>77</v>
      </c>
      <c r="G64" s="12" t="s">
        <v>71</v>
      </c>
      <c r="H64" s="5" t="s">
        <v>59</v>
      </c>
      <c r="I64" s="2" t="s">
        <v>177</v>
      </c>
    </row>
    <row r="65" spans="1:9" x14ac:dyDescent="0.2">
      <c r="A65" s="87">
        <v>30</v>
      </c>
      <c r="B65" s="87"/>
      <c r="C65" s="6" t="s">
        <v>648</v>
      </c>
      <c r="D65" s="5" t="s">
        <v>63</v>
      </c>
      <c r="E65" s="5" t="s">
        <v>82</v>
      </c>
      <c r="F65" s="5" t="s">
        <v>83</v>
      </c>
      <c r="G65" s="12" t="s">
        <v>85</v>
      </c>
      <c r="I65" s="2" t="s">
        <v>86</v>
      </c>
    </row>
    <row r="66" spans="1:9" x14ac:dyDescent="0.2">
      <c r="A66" s="87">
        <v>10</v>
      </c>
      <c r="B66" s="87"/>
      <c r="C66" s="6" t="s">
        <v>36</v>
      </c>
      <c r="D66" s="5" t="s">
        <v>63</v>
      </c>
      <c r="E66" s="5" t="s">
        <v>87</v>
      </c>
      <c r="F66" s="5" t="s">
        <v>736</v>
      </c>
      <c r="G66" s="12" t="s">
        <v>60</v>
      </c>
      <c r="I66" s="2" t="s">
        <v>89</v>
      </c>
    </row>
    <row r="67" spans="1:9" x14ac:dyDescent="0.2">
      <c r="A67" s="87">
        <v>15</v>
      </c>
      <c r="B67" s="87"/>
      <c r="C67" s="6" t="s">
        <v>649</v>
      </c>
      <c r="D67" s="5" t="s">
        <v>63</v>
      </c>
      <c r="E67" s="5" t="s">
        <v>87</v>
      </c>
      <c r="F67" s="5" t="s">
        <v>736</v>
      </c>
      <c r="G67" s="12" t="s">
        <v>85</v>
      </c>
      <c r="I67" s="1" t="s">
        <v>90</v>
      </c>
    </row>
    <row r="68" spans="1:9" x14ac:dyDescent="0.2">
      <c r="A68" s="87">
        <v>20</v>
      </c>
      <c r="B68" s="87"/>
      <c r="C68" s="6" t="s">
        <v>658</v>
      </c>
      <c r="D68" s="5" t="s">
        <v>63</v>
      </c>
      <c r="E68" s="5" t="s">
        <v>87</v>
      </c>
      <c r="F68" s="5" t="s">
        <v>739</v>
      </c>
      <c r="G68" s="12" t="s">
        <v>258</v>
      </c>
      <c r="H68" s="5" t="s">
        <v>57</v>
      </c>
      <c r="I68" s="2" t="s">
        <v>259</v>
      </c>
    </row>
    <row r="69" spans="1:9" x14ac:dyDescent="0.2">
      <c r="A69" s="87">
        <v>35</v>
      </c>
      <c r="B69" s="87"/>
      <c r="C69" s="6" t="s">
        <v>717</v>
      </c>
      <c r="D69" s="5" t="s">
        <v>63</v>
      </c>
      <c r="E69" s="5" t="s">
        <v>180</v>
      </c>
      <c r="F69" s="5" t="s">
        <v>430</v>
      </c>
      <c r="G69" s="12" t="s">
        <v>181</v>
      </c>
      <c r="I69" s="2" t="s">
        <v>431</v>
      </c>
    </row>
    <row r="70" spans="1:9" x14ac:dyDescent="0.2">
      <c r="A70" s="87">
        <v>30</v>
      </c>
      <c r="B70" s="87"/>
      <c r="C70" s="6" t="s">
        <v>697</v>
      </c>
      <c r="D70" s="5" t="s">
        <v>63</v>
      </c>
      <c r="E70" s="5" t="s">
        <v>91</v>
      </c>
      <c r="F70" s="5" t="s">
        <v>92</v>
      </c>
      <c r="G70" s="12" t="s">
        <v>93</v>
      </c>
      <c r="I70" s="2" t="s">
        <v>94</v>
      </c>
    </row>
    <row r="71" spans="1:9" x14ac:dyDescent="0.2">
      <c r="A71" s="87">
        <v>7</v>
      </c>
      <c r="B71" s="87"/>
      <c r="C71" s="6" t="s">
        <v>32</v>
      </c>
      <c r="D71" s="5" t="s">
        <v>73</v>
      </c>
      <c r="E71" s="5" t="s">
        <v>74</v>
      </c>
      <c r="F71" s="5" t="s">
        <v>65</v>
      </c>
      <c r="G71" s="12" t="s">
        <v>75</v>
      </c>
      <c r="I71" s="1" t="s">
        <v>76</v>
      </c>
    </row>
    <row r="72" spans="1:9" x14ac:dyDescent="0.2">
      <c r="A72" s="87">
        <v>15</v>
      </c>
      <c r="B72" s="87"/>
      <c r="C72" s="6" t="s">
        <v>650</v>
      </c>
      <c r="D72" s="5" t="s">
        <v>73</v>
      </c>
      <c r="E72" s="5" t="s">
        <v>74</v>
      </c>
      <c r="F72" s="5" t="s">
        <v>65</v>
      </c>
      <c r="G72" s="12" t="s">
        <v>80</v>
      </c>
      <c r="I72" s="2" t="s">
        <v>81</v>
      </c>
    </row>
    <row r="73" spans="1:9" x14ac:dyDescent="0.2">
      <c r="A73" s="87">
        <v>50</v>
      </c>
      <c r="B73" s="87"/>
      <c r="C73" s="6" t="s">
        <v>651</v>
      </c>
      <c r="D73" s="5" t="s">
        <v>63</v>
      </c>
      <c r="E73" s="5" t="s">
        <v>91</v>
      </c>
      <c r="F73" s="5" t="s">
        <v>84</v>
      </c>
      <c r="G73" s="12" t="s">
        <v>95</v>
      </c>
      <c r="I73" s="2" t="s">
        <v>96</v>
      </c>
    </row>
    <row r="74" spans="1:9" x14ac:dyDescent="0.2">
      <c r="A74" s="87">
        <v>30</v>
      </c>
      <c r="B74" s="87"/>
      <c r="C74" s="6" t="s">
        <v>592</v>
      </c>
      <c r="D74" s="5" t="s">
        <v>63</v>
      </c>
      <c r="E74" s="5" t="s">
        <v>74</v>
      </c>
      <c r="F74" s="5" t="s">
        <v>219</v>
      </c>
      <c r="G74" s="12" t="s">
        <v>97</v>
      </c>
      <c r="I74" s="1" t="s">
        <v>98</v>
      </c>
    </row>
    <row r="75" spans="1:9" x14ac:dyDescent="0.2">
      <c r="A75" s="87">
        <v>55</v>
      </c>
      <c r="B75" s="87"/>
      <c r="C75" s="6" t="s">
        <v>652</v>
      </c>
      <c r="D75" s="5" t="s">
        <v>63</v>
      </c>
      <c r="E75" s="5" t="s">
        <v>99</v>
      </c>
      <c r="F75" s="5" t="s">
        <v>220</v>
      </c>
      <c r="G75" s="12" t="s">
        <v>100</v>
      </c>
      <c r="I75" s="2" t="s">
        <v>101</v>
      </c>
    </row>
    <row r="76" spans="1:9" x14ac:dyDescent="0.2">
      <c r="A76" s="87">
        <v>15</v>
      </c>
      <c r="B76" s="87"/>
      <c r="C76" s="6" t="s">
        <v>653</v>
      </c>
      <c r="D76" s="5" t="s">
        <v>73</v>
      </c>
      <c r="E76" s="5" t="s">
        <v>190</v>
      </c>
      <c r="F76" s="5" t="s">
        <v>265</v>
      </c>
      <c r="G76" s="12" t="s">
        <v>817</v>
      </c>
      <c r="H76" s="5" t="s">
        <v>654</v>
      </c>
      <c r="I76" s="2" t="s">
        <v>266</v>
      </c>
    </row>
    <row r="77" spans="1:9" x14ac:dyDescent="0.2">
      <c r="A77" s="87"/>
      <c r="B77" s="87"/>
    </row>
    <row r="78" spans="1:9" x14ac:dyDescent="0.2">
      <c r="A78" s="87">
        <v>0</v>
      </c>
      <c r="B78" s="87"/>
      <c r="C78" s="6" t="s">
        <v>105</v>
      </c>
      <c r="D78" s="5" t="s">
        <v>106</v>
      </c>
      <c r="E78" s="5" t="s">
        <v>9</v>
      </c>
      <c r="F78" s="5" t="s">
        <v>107</v>
      </c>
      <c r="G78" s="12" t="s">
        <v>65</v>
      </c>
      <c r="I78" s="2" t="s">
        <v>108</v>
      </c>
    </row>
    <row r="79" spans="1:9" x14ac:dyDescent="0.2">
      <c r="A79" s="87">
        <v>1</v>
      </c>
      <c r="B79" s="87"/>
      <c r="C79" s="6" t="s">
        <v>38</v>
      </c>
      <c r="D79" s="5" t="s">
        <v>25</v>
      </c>
      <c r="E79" s="5" t="s">
        <v>9</v>
      </c>
      <c r="F79" s="5" t="s">
        <v>109</v>
      </c>
      <c r="G79" s="12" t="s">
        <v>65</v>
      </c>
      <c r="I79" s="2" t="s">
        <v>110</v>
      </c>
    </row>
    <row r="80" spans="1:9" x14ac:dyDescent="0.2">
      <c r="A80" s="87">
        <v>2</v>
      </c>
      <c r="B80" s="87"/>
      <c r="C80" s="6" t="s">
        <v>39</v>
      </c>
      <c r="D80" s="5" t="s">
        <v>63</v>
      </c>
      <c r="E80" s="5" t="s">
        <v>9</v>
      </c>
      <c r="F80" s="5" t="s">
        <v>65</v>
      </c>
      <c r="G80" s="12" t="s">
        <v>111</v>
      </c>
      <c r="I80" s="2" t="s">
        <v>120</v>
      </c>
    </row>
    <row r="81" spans="1:9" x14ac:dyDescent="0.2">
      <c r="A81" s="87">
        <v>3</v>
      </c>
      <c r="B81" s="87"/>
      <c r="C81" s="6" t="s">
        <v>40</v>
      </c>
      <c r="D81" s="5" t="s">
        <v>25</v>
      </c>
      <c r="E81" s="5" t="s">
        <v>9</v>
      </c>
      <c r="F81" s="5" t="s">
        <v>65</v>
      </c>
      <c r="G81" s="12" t="s">
        <v>65</v>
      </c>
    </row>
    <row r="82" spans="1:9" x14ac:dyDescent="0.2">
      <c r="A82" s="87">
        <v>4</v>
      </c>
      <c r="B82" s="87"/>
      <c r="C82" s="6" t="s">
        <v>41</v>
      </c>
      <c r="D82" s="5" t="s">
        <v>25</v>
      </c>
      <c r="E82" s="5" t="s">
        <v>9</v>
      </c>
      <c r="F82" s="5" t="s">
        <v>65</v>
      </c>
      <c r="G82" s="12" t="s">
        <v>113</v>
      </c>
    </row>
    <row r="83" spans="1:9" x14ac:dyDescent="0.2">
      <c r="A83" s="87">
        <v>7</v>
      </c>
      <c r="B83" s="87"/>
      <c r="C83" s="6" t="s">
        <v>42</v>
      </c>
      <c r="D83" s="5" t="s">
        <v>63</v>
      </c>
      <c r="E83" s="5" t="s">
        <v>9</v>
      </c>
      <c r="F83" s="5" t="s">
        <v>114</v>
      </c>
      <c r="G83" s="12" t="s">
        <v>111</v>
      </c>
      <c r="I83" s="2" t="s">
        <v>119</v>
      </c>
    </row>
    <row r="84" spans="1:9" x14ac:dyDescent="0.2">
      <c r="A84" s="87">
        <v>10</v>
      </c>
      <c r="B84" s="87"/>
      <c r="C84" s="6" t="s">
        <v>43</v>
      </c>
      <c r="D84" s="5" t="s">
        <v>63</v>
      </c>
      <c r="E84" s="5" t="s">
        <v>9</v>
      </c>
      <c r="F84" s="5" t="s">
        <v>115</v>
      </c>
      <c r="G84" s="12" t="s">
        <v>95</v>
      </c>
      <c r="I84" s="1" t="s">
        <v>116</v>
      </c>
    </row>
    <row r="85" spans="1:9" x14ac:dyDescent="0.2">
      <c r="A85" s="87">
        <v>12</v>
      </c>
      <c r="B85" s="87"/>
      <c r="C85" s="6" t="s">
        <v>44</v>
      </c>
      <c r="D85" s="5" t="s">
        <v>63</v>
      </c>
      <c r="E85" s="5" t="s">
        <v>9</v>
      </c>
      <c r="F85" s="5" t="s">
        <v>117</v>
      </c>
      <c r="G85" s="12" t="s">
        <v>102</v>
      </c>
      <c r="I85" s="2" t="s">
        <v>118</v>
      </c>
    </row>
    <row r="86" spans="1:9" x14ac:dyDescent="0.2">
      <c r="A86" s="87">
        <v>15</v>
      </c>
      <c r="B86" s="87"/>
      <c r="C86" s="6" t="s">
        <v>157</v>
      </c>
      <c r="D86" s="5" t="s">
        <v>25</v>
      </c>
      <c r="E86" s="5" t="s">
        <v>9</v>
      </c>
      <c r="F86" s="5" t="s">
        <v>185</v>
      </c>
      <c r="H86" s="5" t="s">
        <v>718</v>
      </c>
      <c r="I86" s="2" t="s">
        <v>186</v>
      </c>
    </row>
    <row r="87" spans="1:9" x14ac:dyDescent="0.2">
      <c r="A87" s="87"/>
      <c r="B87" s="87"/>
    </row>
    <row r="88" spans="1:9" x14ac:dyDescent="0.2">
      <c r="A88" s="87">
        <v>15</v>
      </c>
      <c r="B88" s="87"/>
      <c r="C88" s="6" t="s">
        <v>47</v>
      </c>
      <c r="D88" s="5" t="s">
        <v>126</v>
      </c>
      <c r="E88" s="5" t="s">
        <v>127</v>
      </c>
      <c r="F88" s="5" t="s">
        <v>125</v>
      </c>
    </row>
    <row r="89" spans="1:9" x14ac:dyDescent="0.2">
      <c r="A89" s="87">
        <v>40</v>
      </c>
      <c r="B89" s="87"/>
      <c r="C89" s="6" t="s">
        <v>48</v>
      </c>
      <c r="D89" s="5" t="s">
        <v>126</v>
      </c>
      <c r="E89" s="5" t="s">
        <v>127</v>
      </c>
      <c r="F89" s="5" t="s">
        <v>128</v>
      </c>
      <c r="H89" s="5" t="s">
        <v>59</v>
      </c>
    </row>
    <row r="90" spans="1:9" x14ac:dyDescent="0.2">
      <c r="A90" s="87">
        <v>50</v>
      </c>
      <c r="B90" s="87"/>
      <c r="C90" s="6" t="s">
        <v>655</v>
      </c>
      <c r="D90" s="5" t="s">
        <v>126</v>
      </c>
      <c r="E90" s="5" t="s">
        <v>127</v>
      </c>
      <c r="F90" s="5" t="s">
        <v>267</v>
      </c>
      <c r="H90" s="5" t="s">
        <v>656</v>
      </c>
      <c r="I90" s="2" t="s">
        <v>268</v>
      </c>
    </row>
    <row r="91" spans="1:9" x14ac:dyDescent="0.2">
      <c r="A91" s="87">
        <v>45</v>
      </c>
      <c r="B91" s="87"/>
      <c r="C91" s="6" t="s">
        <v>256</v>
      </c>
      <c r="D91" s="5" t="s">
        <v>126</v>
      </c>
      <c r="E91" s="5" t="s">
        <v>127</v>
      </c>
      <c r="F91" s="5" t="s">
        <v>270</v>
      </c>
      <c r="H91" s="5" t="s">
        <v>269</v>
      </c>
      <c r="I91" s="2" t="s">
        <v>271</v>
      </c>
    </row>
    <row r="92" spans="1:9" x14ac:dyDescent="0.2">
      <c r="A92" s="87">
        <v>15</v>
      </c>
      <c r="B92" s="87"/>
      <c r="C92" s="6" t="s">
        <v>49</v>
      </c>
      <c r="D92" s="5" t="s">
        <v>25</v>
      </c>
      <c r="E92" s="5" t="s">
        <v>127</v>
      </c>
      <c r="F92" s="5" t="s">
        <v>125</v>
      </c>
    </row>
    <row r="93" spans="1:9" x14ac:dyDescent="0.2">
      <c r="A93" s="87"/>
      <c r="B93" s="87"/>
    </row>
    <row r="94" spans="1:9" x14ac:dyDescent="0.2">
      <c r="A94" s="87">
        <v>5</v>
      </c>
      <c r="B94" s="87"/>
      <c r="C94" s="6" t="s">
        <v>50</v>
      </c>
      <c r="D94" s="5" t="s">
        <v>141</v>
      </c>
      <c r="E94" s="5" t="s">
        <v>127</v>
      </c>
      <c r="F94" s="5" t="s">
        <v>129</v>
      </c>
      <c r="I94" s="2" t="s">
        <v>130</v>
      </c>
    </row>
    <row r="95" spans="1:9" x14ac:dyDescent="0.2">
      <c r="A95" s="87">
        <v>5</v>
      </c>
      <c r="B95" s="87"/>
      <c r="C95" s="6" t="s">
        <v>51</v>
      </c>
      <c r="D95" s="5" t="s">
        <v>142</v>
      </c>
      <c r="E95" s="5" t="s">
        <v>127</v>
      </c>
      <c r="F95" s="5" t="s">
        <v>131</v>
      </c>
      <c r="I95" s="2" t="s">
        <v>132</v>
      </c>
    </row>
    <row r="96" spans="1:9" x14ac:dyDescent="0.2">
      <c r="A96" s="87">
        <v>5</v>
      </c>
      <c r="B96" s="87"/>
      <c r="C96" s="6" t="s">
        <v>54</v>
      </c>
      <c r="D96" s="5" t="s">
        <v>133</v>
      </c>
      <c r="E96" s="5" t="s">
        <v>329</v>
      </c>
      <c r="F96" s="5" t="s">
        <v>152</v>
      </c>
      <c r="I96" s="2" t="s">
        <v>138</v>
      </c>
    </row>
    <row r="97" spans="1:9" x14ac:dyDescent="0.2">
      <c r="A97" s="87">
        <v>5</v>
      </c>
      <c r="B97" s="87"/>
      <c r="C97" s="6" t="s">
        <v>172</v>
      </c>
      <c r="D97" s="5" t="s">
        <v>133</v>
      </c>
      <c r="E97" s="5" t="s">
        <v>127</v>
      </c>
      <c r="F97" s="5" t="s">
        <v>241</v>
      </c>
      <c r="I97" s="1" t="s">
        <v>242</v>
      </c>
    </row>
    <row r="98" spans="1:9" x14ac:dyDescent="0.2">
      <c r="A98" s="87">
        <v>15</v>
      </c>
      <c r="B98" s="87"/>
      <c r="C98" s="6" t="s">
        <v>599</v>
      </c>
      <c r="D98" s="5" t="s">
        <v>25</v>
      </c>
      <c r="E98" s="5" t="s">
        <v>127</v>
      </c>
      <c r="F98" s="5" t="s">
        <v>145</v>
      </c>
      <c r="H98" s="5" t="s">
        <v>619</v>
      </c>
      <c r="I98" s="2" t="s">
        <v>146</v>
      </c>
    </row>
    <row r="99" spans="1:9" x14ac:dyDescent="0.2">
      <c r="A99" s="87"/>
      <c r="B99" s="87">
        <v>1</v>
      </c>
      <c r="C99" s="6" t="s">
        <v>719</v>
      </c>
      <c r="D99" s="5" t="s">
        <v>133</v>
      </c>
      <c r="E99" s="5" t="s">
        <v>329</v>
      </c>
      <c r="F99" s="5" t="s">
        <v>273</v>
      </c>
      <c r="G99" s="12" t="s">
        <v>62</v>
      </c>
      <c r="H99" s="5" t="s">
        <v>59</v>
      </c>
      <c r="I99" s="2" t="s">
        <v>272</v>
      </c>
    </row>
    <row r="100" spans="1:9" x14ac:dyDescent="0.2">
      <c r="A100" s="87"/>
      <c r="B100" s="87">
        <v>1</v>
      </c>
      <c r="C100" s="6" t="s">
        <v>598</v>
      </c>
      <c r="D100" s="5" t="s">
        <v>25</v>
      </c>
      <c r="E100" s="5" t="s">
        <v>127</v>
      </c>
      <c r="F100" s="5" t="s">
        <v>143</v>
      </c>
      <c r="I100" s="2" t="s">
        <v>144</v>
      </c>
    </row>
    <row r="101" spans="1:9" x14ac:dyDescent="0.2">
      <c r="A101" s="87"/>
      <c r="B101" s="87">
        <v>2</v>
      </c>
      <c r="C101" s="6" t="s">
        <v>257</v>
      </c>
      <c r="D101" s="5" t="s">
        <v>133</v>
      </c>
      <c r="E101" s="5" t="s">
        <v>274</v>
      </c>
      <c r="F101" s="5" t="s">
        <v>275</v>
      </c>
      <c r="I101" s="2" t="s">
        <v>276</v>
      </c>
    </row>
    <row r="102" spans="1:9" x14ac:dyDescent="0.2">
      <c r="A102" s="87">
        <v>3</v>
      </c>
      <c r="B102" s="87"/>
      <c r="C102" s="6" t="s">
        <v>657</v>
      </c>
      <c r="D102" s="5" t="s">
        <v>133</v>
      </c>
      <c r="E102" s="5" t="s">
        <v>127</v>
      </c>
      <c r="F102" s="5" t="s">
        <v>147</v>
      </c>
      <c r="I102" s="2" t="s">
        <v>148</v>
      </c>
    </row>
    <row r="103" spans="1:9" x14ac:dyDescent="0.2">
      <c r="A103" s="87">
        <v>10</v>
      </c>
      <c r="B103" s="87"/>
      <c r="C103" s="6" t="s">
        <v>210</v>
      </c>
      <c r="D103" s="5" t="s">
        <v>133</v>
      </c>
      <c r="E103" s="5" t="s">
        <v>329</v>
      </c>
      <c r="F103" s="5" t="s">
        <v>243</v>
      </c>
      <c r="H103" s="5" t="s">
        <v>59</v>
      </c>
    </row>
    <row r="104" spans="1:9" x14ac:dyDescent="0.2">
      <c r="A104" s="87"/>
      <c r="B104" s="87"/>
    </row>
    <row r="105" spans="1:9" x14ac:dyDescent="0.2">
      <c r="A105" s="87"/>
      <c r="B105" s="87"/>
    </row>
    <row r="106" spans="1:9" x14ac:dyDescent="0.2">
      <c r="A106" s="87"/>
      <c r="B106" s="87"/>
    </row>
    <row r="107" spans="1:9" x14ac:dyDescent="0.2">
      <c r="A107" s="87"/>
      <c r="B107" s="87">
        <v>2</v>
      </c>
      <c r="C107" s="6" t="s">
        <v>608</v>
      </c>
      <c r="D107" s="5" t="s">
        <v>133</v>
      </c>
      <c r="E107" s="5" t="s">
        <v>127</v>
      </c>
      <c r="F107" s="5" t="s">
        <v>303</v>
      </c>
      <c r="I107" s="2" t="s">
        <v>309</v>
      </c>
    </row>
    <row r="108" spans="1:9" x14ac:dyDescent="0.2">
      <c r="A108" s="87"/>
      <c r="B108" s="87">
        <v>2</v>
      </c>
      <c r="C108" s="6" t="s">
        <v>636</v>
      </c>
      <c r="D108" s="5" t="s">
        <v>63</v>
      </c>
      <c r="E108" s="5" t="s">
        <v>91</v>
      </c>
      <c r="F108" s="5" t="s">
        <v>306</v>
      </c>
      <c r="G108" s="12" t="s">
        <v>62</v>
      </c>
      <c r="I108" s="2" t="s">
        <v>307</v>
      </c>
    </row>
    <row r="109" spans="1:9" x14ac:dyDescent="0.2">
      <c r="A109" s="87"/>
      <c r="B109" s="87">
        <v>4</v>
      </c>
      <c r="C109" s="6" t="s">
        <v>664</v>
      </c>
      <c r="D109" s="5" t="s">
        <v>320</v>
      </c>
      <c r="E109" s="5" t="s">
        <v>321</v>
      </c>
      <c r="F109" s="5" t="s">
        <v>322</v>
      </c>
      <c r="I109" s="2" t="s">
        <v>323</v>
      </c>
    </row>
    <row r="110" spans="1:9" x14ac:dyDescent="0.2">
      <c r="A110" s="87"/>
      <c r="B110" s="87">
        <v>5</v>
      </c>
      <c r="C110" s="6" t="s">
        <v>613</v>
      </c>
      <c r="D110" s="5" t="s">
        <v>320</v>
      </c>
      <c r="E110" s="5" t="s">
        <v>321</v>
      </c>
      <c r="F110" s="5" t="s">
        <v>328</v>
      </c>
      <c r="H110" s="5" t="s">
        <v>59</v>
      </c>
      <c r="I110" s="1" t="s">
        <v>328</v>
      </c>
    </row>
    <row r="111" spans="1:9" x14ac:dyDescent="0.2">
      <c r="A111" s="87"/>
      <c r="B111" s="87">
        <v>5</v>
      </c>
      <c r="C111" s="6" t="s">
        <v>665</v>
      </c>
      <c r="D111" s="5" t="s">
        <v>133</v>
      </c>
      <c r="E111" s="5" t="s">
        <v>329</v>
      </c>
      <c r="F111" s="5" t="s">
        <v>333</v>
      </c>
      <c r="G111" s="12" t="s">
        <v>62</v>
      </c>
      <c r="I111" s="2" t="s">
        <v>334</v>
      </c>
    </row>
    <row r="112" spans="1:9" x14ac:dyDescent="0.2">
      <c r="A112" s="87"/>
      <c r="B112" s="87">
        <v>6</v>
      </c>
      <c r="C112" s="6" t="s">
        <v>666</v>
      </c>
      <c r="D112" s="5" t="s">
        <v>320</v>
      </c>
      <c r="E112" s="5" t="s">
        <v>321</v>
      </c>
      <c r="F112" s="5" t="s">
        <v>337</v>
      </c>
      <c r="H112" s="5" t="s">
        <v>204</v>
      </c>
      <c r="I112" s="1" t="s">
        <v>338</v>
      </c>
    </row>
    <row r="113" spans="1:9" x14ac:dyDescent="0.2">
      <c r="A113" s="87"/>
      <c r="B113" s="87">
        <v>7</v>
      </c>
      <c r="C113" s="6" t="s">
        <v>667</v>
      </c>
      <c r="D113" s="5" t="s">
        <v>25</v>
      </c>
      <c r="E113" s="5" t="s">
        <v>87</v>
      </c>
      <c r="F113" s="5" t="s">
        <v>339</v>
      </c>
      <c r="H113" s="5" t="s">
        <v>59</v>
      </c>
      <c r="I113" s="1" t="s">
        <v>340</v>
      </c>
    </row>
    <row r="114" spans="1:9" x14ac:dyDescent="0.2">
      <c r="A114" s="87"/>
      <c r="B114" s="87">
        <v>8</v>
      </c>
      <c r="C114" s="6" t="s">
        <v>668</v>
      </c>
      <c r="D114" s="5" t="s">
        <v>126</v>
      </c>
      <c r="E114" s="5" t="s">
        <v>127</v>
      </c>
      <c r="F114" s="5" t="s">
        <v>347</v>
      </c>
      <c r="H114" s="5" t="s">
        <v>669</v>
      </c>
      <c r="I114" s="2" t="s">
        <v>348</v>
      </c>
    </row>
    <row r="115" spans="1:9" x14ac:dyDescent="0.2">
      <c r="A115" s="87"/>
      <c r="B115" s="87">
        <v>10</v>
      </c>
      <c r="C115" s="6" t="s">
        <v>639</v>
      </c>
      <c r="D115" s="5" t="s">
        <v>320</v>
      </c>
      <c r="E115" s="5" t="s">
        <v>321</v>
      </c>
      <c r="F115" s="5" t="s">
        <v>352</v>
      </c>
      <c r="G115" s="12" t="s">
        <v>353</v>
      </c>
      <c r="H115" s="5" t="s">
        <v>670</v>
      </c>
      <c r="I115" s="2" t="s">
        <v>354</v>
      </c>
    </row>
    <row r="116" spans="1:9" x14ac:dyDescent="0.2">
      <c r="A116" s="87"/>
      <c r="B116" s="87">
        <v>11</v>
      </c>
      <c r="C116" s="6" t="s">
        <v>671</v>
      </c>
      <c r="D116" s="5" t="s">
        <v>320</v>
      </c>
      <c r="E116" s="5" t="s">
        <v>321</v>
      </c>
      <c r="F116" s="5" t="s">
        <v>357</v>
      </c>
      <c r="G116" s="12" t="s">
        <v>62</v>
      </c>
      <c r="I116" s="2" t="s">
        <v>358</v>
      </c>
    </row>
    <row r="117" spans="1:9" x14ac:dyDescent="0.2">
      <c r="A117" s="87"/>
      <c r="B117" s="87">
        <v>12</v>
      </c>
      <c r="C117" s="6" t="s">
        <v>672</v>
      </c>
      <c r="D117" s="5" t="s">
        <v>25</v>
      </c>
      <c r="E117" s="5" t="s">
        <v>127</v>
      </c>
      <c r="F117" s="5" t="s">
        <v>359</v>
      </c>
      <c r="I117" s="2" t="s">
        <v>360</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FAD9F-A74A-4F34-B927-D2E0290B5B23}">
  <sheetPr codeName="Sheet8">
    <tabColor theme="3"/>
  </sheetPr>
  <dimension ref="A1:J66"/>
  <sheetViews>
    <sheetView zoomScale="85" zoomScaleNormal="85" workbookViewId="0">
      <selection activeCell="A3" sqref="A3:B66"/>
    </sheetView>
  </sheetViews>
  <sheetFormatPr defaultColWidth="9.140625" defaultRowHeight="12.75" x14ac:dyDescent="0.2"/>
  <cols>
    <col min="1" max="2" width="9.140625" style="4"/>
    <col min="3" max="3" width="30.7109375" style="6" customWidth="1"/>
    <col min="4" max="4" width="8.7109375" style="5" customWidth="1"/>
    <col min="5" max="5" width="13" style="5" customWidth="1"/>
    <col min="6" max="6" width="19"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68" t="s">
        <v>24</v>
      </c>
      <c r="B1" s="368"/>
      <c r="D1" s="10"/>
      <c r="E1" s="10"/>
      <c r="F1" s="10"/>
      <c r="G1" s="11"/>
      <c r="H1" s="10"/>
      <c r="I1" s="7"/>
    </row>
    <row r="2" spans="1:10" s="6" customFormat="1" x14ac:dyDescent="0.2">
      <c r="A2" s="3" t="s">
        <v>2</v>
      </c>
      <c r="B2" s="3" t="s">
        <v>3</v>
      </c>
      <c r="C2" s="6" t="s">
        <v>22</v>
      </c>
      <c r="D2" s="10" t="s">
        <v>5</v>
      </c>
      <c r="E2" s="10" t="s">
        <v>13</v>
      </c>
      <c r="F2" s="10" t="s">
        <v>14</v>
      </c>
      <c r="G2" s="10" t="s">
        <v>6</v>
      </c>
      <c r="H2" s="10" t="s">
        <v>56</v>
      </c>
      <c r="I2" s="7" t="s">
        <v>23</v>
      </c>
      <c r="J2" s="10"/>
    </row>
    <row r="3" spans="1:10" x14ac:dyDescent="0.2">
      <c r="A3" s="87"/>
      <c r="B3" s="87"/>
    </row>
    <row r="4" spans="1:10" x14ac:dyDescent="0.2">
      <c r="A4" s="87">
        <v>130</v>
      </c>
      <c r="B4" s="87"/>
      <c r="C4" s="6" t="s">
        <v>472</v>
      </c>
      <c r="H4" s="5" t="s">
        <v>729</v>
      </c>
    </row>
    <row r="5" spans="1:10" x14ac:dyDescent="0.2">
      <c r="A5" s="87">
        <v>60</v>
      </c>
      <c r="B5" s="87"/>
      <c r="C5" s="6" t="s">
        <v>473</v>
      </c>
    </row>
    <row r="6" spans="1:10" x14ac:dyDescent="0.2">
      <c r="A6" s="87">
        <v>55</v>
      </c>
      <c r="B6" s="87"/>
      <c r="C6" s="6" t="s">
        <v>474</v>
      </c>
    </row>
    <row r="7" spans="1:10" x14ac:dyDescent="0.2">
      <c r="A7" s="87">
        <v>55</v>
      </c>
      <c r="B7" s="87"/>
      <c r="C7" s="6" t="s">
        <v>475</v>
      </c>
    </row>
    <row r="8" spans="1:10" x14ac:dyDescent="0.2">
      <c r="A8" s="87">
        <v>5</v>
      </c>
      <c r="B8" s="87"/>
      <c r="C8" s="14" t="s">
        <v>547</v>
      </c>
      <c r="H8" s="5" t="s">
        <v>549</v>
      </c>
    </row>
    <row r="9" spans="1:10" x14ac:dyDescent="0.2">
      <c r="A9" s="87">
        <v>30</v>
      </c>
      <c r="B9" s="87"/>
      <c r="C9" s="6" t="s">
        <v>476</v>
      </c>
    </row>
    <row r="10" spans="1:10" x14ac:dyDescent="0.2">
      <c r="A10" s="87">
        <v>30</v>
      </c>
      <c r="B10" s="87"/>
      <c r="C10" s="6" t="s">
        <v>477</v>
      </c>
    </row>
    <row r="11" spans="1:10" x14ac:dyDescent="0.2">
      <c r="A11" s="87">
        <v>50</v>
      </c>
      <c r="B11" s="87"/>
      <c r="C11" s="6" t="s">
        <v>478</v>
      </c>
    </row>
    <row r="12" spans="1:10" x14ac:dyDescent="0.2">
      <c r="A12" s="87">
        <v>10</v>
      </c>
      <c r="B12" s="87"/>
      <c r="C12" s="14" t="s">
        <v>685</v>
      </c>
      <c r="H12" s="5" t="s">
        <v>548</v>
      </c>
    </row>
    <row r="13" spans="1:10" x14ac:dyDescent="0.2">
      <c r="A13" s="87">
        <v>150</v>
      </c>
      <c r="B13" s="87"/>
      <c r="C13" s="6" t="s">
        <v>479</v>
      </c>
      <c r="H13" s="5" t="s">
        <v>729</v>
      </c>
    </row>
    <row r="14" spans="1:10" x14ac:dyDescent="0.2">
      <c r="A14" s="87"/>
      <c r="B14" s="87"/>
    </row>
    <row r="15" spans="1:10" x14ac:dyDescent="0.2">
      <c r="A15" s="87"/>
      <c r="B15" s="87">
        <v>6</v>
      </c>
      <c r="C15" s="6" t="s">
        <v>686</v>
      </c>
    </row>
    <row r="16" spans="1:10" x14ac:dyDescent="0.2">
      <c r="A16" s="87"/>
      <c r="B16" s="87"/>
    </row>
    <row r="17" spans="1:9" x14ac:dyDescent="0.2">
      <c r="A17" s="87"/>
      <c r="B17" s="87"/>
    </row>
    <row r="18" spans="1:9" x14ac:dyDescent="0.2">
      <c r="A18" s="87">
        <v>80</v>
      </c>
      <c r="B18" s="87"/>
      <c r="C18" s="6" t="s">
        <v>550</v>
      </c>
      <c r="H18" s="5" t="s">
        <v>551</v>
      </c>
    </row>
    <row r="19" spans="1:9" x14ac:dyDescent="0.2">
      <c r="A19" s="87">
        <v>35</v>
      </c>
      <c r="B19" s="87"/>
      <c r="C19" s="14" t="s">
        <v>552</v>
      </c>
      <c r="H19" s="5" t="s">
        <v>725</v>
      </c>
    </row>
    <row r="20" spans="1:9" x14ac:dyDescent="0.2">
      <c r="A20" s="87">
        <v>25</v>
      </c>
      <c r="B20" s="87"/>
      <c r="C20" s="6" t="s">
        <v>726</v>
      </c>
      <c r="D20" s="5" t="s">
        <v>133</v>
      </c>
      <c r="E20" s="5" t="s">
        <v>9</v>
      </c>
      <c r="F20" s="5" t="s">
        <v>296</v>
      </c>
      <c r="H20" s="5" t="s">
        <v>680</v>
      </c>
      <c r="I20" s="2" t="s">
        <v>297</v>
      </c>
    </row>
    <row r="21" spans="1:9" x14ac:dyDescent="0.2">
      <c r="A21" s="87">
        <v>40</v>
      </c>
      <c r="B21" s="87"/>
      <c r="C21" s="6" t="s">
        <v>678</v>
      </c>
      <c r="D21" s="5" t="s">
        <v>133</v>
      </c>
      <c r="E21" s="5" t="s">
        <v>298</v>
      </c>
      <c r="F21" s="5" t="s">
        <v>299</v>
      </c>
      <c r="H21" s="5" t="s">
        <v>679</v>
      </c>
      <c r="I21" s="2" t="s">
        <v>300</v>
      </c>
    </row>
    <row r="22" spans="1:9" x14ac:dyDescent="0.2">
      <c r="A22" s="87">
        <v>5</v>
      </c>
      <c r="B22" s="87"/>
      <c r="C22" s="6" t="s">
        <v>301</v>
      </c>
      <c r="D22" s="5" t="s">
        <v>63</v>
      </c>
      <c r="E22" s="5" t="s">
        <v>99</v>
      </c>
      <c r="G22" s="12" t="s">
        <v>724</v>
      </c>
      <c r="H22" s="5" t="s">
        <v>551</v>
      </c>
    </row>
    <row r="23" spans="1:9" x14ac:dyDescent="0.2">
      <c r="A23" s="87"/>
      <c r="B23" s="87"/>
    </row>
    <row r="24" spans="1:9" x14ac:dyDescent="0.2">
      <c r="A24" s="87"/>
      <c r="B24" s="87"/>
    </row>
    <row r="25" spans="1:9" x14ac:dyDescent="0.2">
      <c r="A25" s="87">
        <v>10</v>
      </c>
      <c r="B25" s="87"/>
      <c r="C25" s="6" t="s">
        <v>28</v>
      </c>
      <c r="D25" s="5" t="s">
        <v>63</v>
      </c>
      <c r="E25" s="5" t="s">
        <v>68</v>
      </c>
      <c r="F25" s="5" t="s">
        <v>65</v>
      </c>
      <c r="G25" s="12" t="s">
        <v>58</v>
      </c>
    </row>
    <row r="26" spans="1:9" x14ac:dyDescent="0.2">
      <c r="A26" s="87">
        <v>6</v>
      </c>
      <c r="B26" s="87"/>
      <c r="C26" s="6" t="s">
        <v>30</v>
      </c>
      <c r="D26" s="5" t="s">
        <v>25</v>
      </c>
      <c r="E26" s="5" t="s">
        <v>64</v>
      </c>
      <c r="F26" s="5" t="s">
        <v>65</v>
      </c>
      <c r="G26" s="12" t="s">
        <v>65</v>
      </c>
      <c r="H26" s="5" t="s">
        <v>65</v>
      </c>
      <c r="I26" s="2" t="s">
        <v>66</v>
      </c>
    </row>
    <row r="27" spans="1:9" x14ac:dyDescent="0.2">
      <c r="A27" s="87">
        <v>5</v>
      </c>
      <c r="B27" s="87"/>
      <c r="C27" s="6" t="s">
        <v>154</v>
      </c>
      <c r="D27" s="5" t="s">
        <v>63</v>
      </c>
      <c r="E27" s="5" t="s">
        <v>178</v>
      </c>
      <c r="F27" s="5" t="s">
        <v>77</v>
      </c>
      <c r="G27" s="12" t="s">
        <v>58</v>
      </c>
      <c r="I27" s="2" t="s">
        <v>179</v>
      </c>
    </row>
    <row r="28" spans="1:9" x14ac:dyDescent="0.2">
      <c r="A28" s="87">
        <v>15</v>
      </c>
      <c r="B28" s="87"/>
      <c r="C28" s="6" t="s">
        <v>278</v>
      </c>
      <c r="D28" s="5" t="s">
        <v>261</v>
      </c>
      <c r="E28" s="5" t="s">
        <v>178</v>
      </c>
      <c r="F28" s="5" t="s">
        <v>282</v>
      </c>
      <c r="G28" s="12" t="s">
        <v>65</v>
      </c>
      <c r="I28" s="2" t="s">
        <v>281</v>
      </c>
    </row>
    <row r="29" spans="1:9" x14ac:dyDescent="0.2">
      <c r="A29" s="87">
        <v>30</v>
      </c>
      <c r="B29" s="87"/>
      <c r="C29" s="6" t="s">
        <v>673</v>
      </c>
      <c r="D29" s="5" t="s">
        <v>63</v>
      </c>
      <c r="E29" s="5" t="s">
        <v>74</v>
      </c>
      <c r="F29" s="5" t="s">
        <v>219</v>
      </c>
      <c r="G29" s="12" t="s">
        <v>283</v>
      </c>
      <c r="I29" s="2" t="s">
        <v>284</v>
      </c>
    </row>
    <row r="30" spans="1:9" x14ac:dyDescent="0.2">
      <c r="A30" s="87">
        <v>20</v>
      </c>
      <c r="B30" s="87"/>
      <c r="C30" s="6" t="s">
        <v>674</v>
      </c>
      <c r="D30" s="5" t="s">
        <v>63</v>
      </c>
      <c r="E30" s="5" t="s">
        <v>87</v>
      </c>
      <c r="F30" s="5" t="s">
        <v>740</v>
      </c>
      <c r="G30" s="12" t="s">
        <v>285</v>
      </c>
      <c r="I30" s="1" t="s">
        <v>286</v>
      </c>
    </row>
    <row r="31" spans="1:9" x14ac:dyDescent="0.2">
      <c r="A31" s="87">
        <v>10</v>
      </c>
      <c r="B31" s="87"/>
      <c r="C31" s="6" t="s">
        <v>33</v>
      </c>
      <c r="D31" s="5" t="s">
        <v>73</v>
      </c>
      <c r="E31" s="5" t="s">
        <v>74</v>
      </c>
      <c r="F31" s="5" t="s">
        <v>77</v>
      </c>
      <c r="G31" s="12" t="s">
        <v>79</v>
      </c>
      <c r="I31" s="1" t="s">
        <v>78</v>
      </c>
    </row>
    <row r="32" spans="1:9" x14ac:dyDescent="0.2">
      <c r="A32" s="87">
        <v>15</v>
      </c>
      <c r="B32" s="87"/>
      <c r="C32" s="6" t="s">
        <v>279</v>
      </c>
      <c r="D32" s="5" t="s">
        <v>73</v>
      </c>
      <c r="E32" s="5" t="s">
        <v>74</v>
      </c>
      <c r="F32" s="5" t="s">
        <v>293</v>
      </c>
      <c r="G32" s="12" t="s">
        <v>71</v>
      </c>
      <c r="H32" s="5" t="s">
        <v>294</v>
      </c>
      <c r="I32" s="1" t="s">
        <v>295</v>
      </c>
    </row>
    <row r="33" spans="1:9" x14ac:dyDescent="0.2">
      <c r="A33" s="87">
        <v>50</v>
      </c>
      <c r="B33" s="87"/>
      <c r="C33" s="6" t="s">
        <v>677</v>
      </c>
      <c r="D33" s="5" t="s">
        <v>63</v>
      </c>
      <c r="E33" s="5" t="s">
        <v>178</v>
      </c>
      <c r="F33" s="5" t="s">
        <v>287</v>
      </c>
      <c r="G33" s="12" t="s">
        <v>95</v>
      </c>
      <c r="H33" s="5" t="s">
        <v>59</v>
      </c>
      <c r="I33" s="1" t="s">
        <v>288</v>
      </c>
    </row>
    <row r="34" spans="1:9" x14ac:dyDescent="0.2">
      <c r="A34" s="87"/>
      <c r="B34" s="87"/>
    </row>
    <row r="35" spans="1:9" x14ac:dyDescent="0.2">
      <c r="A35" s="87">
        <v>0</v>
      </c>
      <c r="B35" s="87"/>
      <c r="C35" s="6" t="s">
        <v>105</v>
      </c>
      <c r="D35" s="5" t="s">
        <v>106</v>
      </c>
      <c r="E35" s="5" t="s">
        <v>9</v>
      </c>
      <c r="F35" s="5" t="s">
        <v>107</v>
      </c>
      <c r="G35" s="12" t="s">
        <v>65</v>
      </c>
      <c r="I35" s="2" t="s">
        <v>108</v>
      </c>
    </row>
    <row r="36" spans="1:9" x14ac:dyDescent="0.2">
      <c r="A36" s="87">
        <v>1</v>
      </c>
      <c r="B36" s="87"/>
      <c r="C36" s="6" t="s">
        <v>38</v>
      </c>
      <c r="D36" s="5" t="s">
        <v>25</v>
      </c>
      <c r="E36" s="5" t="s">
        <v>9</v>
      </c>
      <c r="F36" s="5" t="s">
        <v>109</v>
      </c>
      <c r="G36" s="12" t="s">
        <v>65</v>
      </c>
      <c r="I36" s="2" t="s">
        <v>110</v>
      </c>
    </row>
    <row r="37" spans="1:9" x14ac:dyDescent="0.2">
      <c r="A37" s="87">
        <v>2</v>
      </c>
      <c r="B37" s="87"/>
      <c r="C37" s="6" t="s">
        <v>39</v>
      </c>
      <c r="D37" s="5" t="s">
        <v>63</v>
      </c>
      <c r="E37" s="5" t="s">
        <v>9</v>
      </c>
      <c r="F37" s="5" t="s">
        <v>65</v>
      </c>
      <c r="G37" s="12" t="s">
        <v>111</v>
      </c>
      <c r="I37" s="2" t="s">
        <v>120</v>
      </c>
    </row>
    <row r="38" spans="1:9" x14ac:dyDescent="0.2">
      <c r="A38" s="87">
        <v>3</v>
      </c>
      <c r="B38" s="87"/>
      <c r="C38" s="6" t="s">
        <v>40</v>
      </c>
      <c r="D38" s="5" t="s">
        <v>25</v>
      </c>
      <c r="E38" s="5" t="s">
        <v>9</v>
      </c>
      <c r="F38" s="5" t="s">
        <v>65</v>
      </c>
      <c r="G38" s="12" t="s">
        <v>65</v>
      </c>
    </row>
    <row r="39" spans="1:9" x14ac:dyDescent="0.2">
      <c r="A39" s="87">
        <v>4</v>
      </c>
      <c r="B39" s="87"/>
      <c r="C39" s="6" t="s">
        <v>41</v>
      </c>
      <c r="D39" s="5" t="s">
        <v>25</v>
      </c>
      <c r="E39" s="5" t="s">
        <v>9</v>
      </c>
      <c r="F39" s="5" t="s">
        <v>65</v>
      </c>
      <c r="G39" s="12" t="s">
        <v>113</v>
      </c>
    </row>
    <row r="40" spans="1:9" x14ac:dyDescent="0.2">
      <c r="A40" s="87">
        <v>7</v>
      </c>
      <c r="B40" s="87"/>
      <c r="C40" s="6" t="s">
        <v>42</v>
      </c>
      <c r="D40" s="5" t="s">
        <v>63</v>
      </c>
      <c r="E40" s="5" t="s">
        <v>9</v>
      </c>
      <c r="F40" s="5" t="s">
        <v>114</v>
      </c>
      <c r="G40" s="12" t="s">
        <v>111</v>
      </c>
      <c r="H40" s="5" t="s">
        <v>723</v>
      </c>
      <c r="I40" s="2" t="s">
        <v>119</v>
      </c>
    </row>
    <row r="41" spans="1:9" x14ac:dyDescent="0.2">
      <c r="A41" s="87">
        <v>10</v>
      </c>
      <c r="B41" s="87"/>
      <c r="C41" s="6" t="s">
        <v>43</v>
      </c>
      <c r="D41" s="5" t="s">
        <v>63</v>
      </c>
      <c r="E41" s="5" t="s">
        <v>9</v>
      </c>
      <c r="F41" s="5" t="s">
        <v>115</v>
      </c>
      <c r="G41" s="12" t="s">
        <v>95</v>
      </c>
      <c r="I41" s="1" t="s">
        <v>116</v>
      </c>
    </row>
    <row r="42" spans="1:9" x14ac:dyDescent="0.2">
      <c r="A42" s="87">
        <v>12</v>
      </c>
      <c r="B42" s="87"/>
      <c r="C42" s="6" t="s">
        <v>44</v>
      </c>
      <c r="D42" s="5" t="s">
        <v>63</v>
      </c>
      <c r="E42" s="5" t="s">
        <v>9</v>
      </c>
      <c r="F42" s="5" t="s">
        <v>117</v>
      </c>
      <c r="G42" s="12" t="s">
        <v>102</v>
      </c>
      <c r="I42" s="2" t="s">
        <v>118</v>
      </c>
    </row>
    <row r="43" spans="1:9" x14ac:dyDescent="0.2">
      <c r="A43" s="87">
        <v>15</v>
      </c>
      <c r="B43" s="87"/>
      <c r="C43" s="6" t="s">
        <v>675</v>
      </c>
      <c r="D43" s="5" t="s">
        <v>25</v>
      </c>
      <c r="E43" s="5" t="s">
        <v>9</v>
      </c>
      <c r="F43" s="5" t="s">
        <v>289</v>
      </c>
      <c r="H43" s="5" t="s">
        <v>204</v>
      </c>
      <c r="I43" s="2" t="s">
        <v>290</v>
      </c>
    </row>
    <row r="44" spans="1:9" x14ac:dyDescent="0.2">
      <c r="A44" s="87">
        <v>30</v>
      </c>
      <c r="B44" s="87"/>
      <c r="C44" s="6" t="s">
        <v>676</v>
      </c>
      <c r="D44" s="5" t="s">
        <v>63</v>
      </c>
      <c r="E44" s="5" t="s">
        <v>9</v>
      </c>
      <c r="F44" s="5" t="s">
        <v>436</v>
      </c>
      <c r="G44" s="12" t="s">
        <v>95</v>
      </c>
      <c r="H44" s="5" t="s">
        <v>204</v>
      </c>
      <c r="I44" s="2" t="s">
        <v>437</v>
      </c>
    </row>
    <row r="45" spans="1:9" x14ac:dyDescent="0.2">
      <c r="A45" s="87"/>
      <c r="B45" s="87"/>
    </row>
    <row r="46" spans="1:9" x14ac:dyDescent="0.2">
      <c r="A46" s="87">
        <v>15</v>
      </c>
      <c r="B46" s="87"/>
      <c r="C46" s="6" t="s">
        <v>47</v>
      </c>
      <c r="D46" s="5" t="s">
        <v>126</v>
      </c>
      <c r="E46" s="5" t="s">
        <v>127</v>
      </c>
      <c r="F46" s="5" t="s">
        <v>125</v>
      </c>
    </row>
    <row r="47" spans="1:9" x14ac:dyDescent="0.2">
      <c r="A47" s="87">
        <v>40</v>
      </c>
      <c r="B47" s="87"/>
      <c r="C47" s="6" t="s">
        <v>48</v>
      </c>
      <c r="D47" s="5" t="s">
        <v>126</v>
      </c>
      <c r="E47" s="5" t="s">
        <v>127</v>
      </c>
      <c r="F47" s="5" t="s">
        <v>128</v>
      </c>
    </row>
    <row r="48" spans="1:9" x14ac:dyDescent="0.2">
      <c r="A48" s="87">
        <v>15</v>
      </c>
      <c r="B48" s="87"/>
      <c r="C48" s="6" t="s">
        <v>49</v>
      </c>
      <c r="D48" s="5" t="s">
        <v>25</v>
      </c>
      <c r="E48" s="5" t="s">
        <v>127</v>
      </c>
      <c r="F48" s="5" t="s">
        <v>125</v>
      </c>
    </row>
    <row r="49" spans="1:9" x14ac:dyDescent="0.2">
      <c r="A49" s="87">
        <v>20</v>
      </c>
      <c r="B49" s="87"/>
      <c r="C49" s="6" t="s">
        <v>280</v>
      </c>
      <c r="D49" s="5" t="s">
        <v>25</v>
      </c>
      <c r="E49" s="5" t="s">
        <v>127</v>
      </c>
      <c r="F49" s="5" t="s">
        <v>292</v>
      </c>
      <c r="H49" s="5" t="s">
        <v>204</v>
      </c>
      <c r="I49" s="1" t="s">
        <v>291</v>
      </c>
    </row>
    <row r="50" spans="1:9" x14ac:dyDescent="0.2">
      <c r="A50" s="87"/>
      <c r="B50" s="87"/>
    </row>
    <row r="51" spans="1:9" x14ac:dyDescent="0.2">
      <c r="A51" s="87">
        <v>5</v>
      </c>
      <c r="B51" s="87"/>
      <c r="C51" s="6" t="s">
        <v>50</v>
      </c>
      <c r="D51" s="5" t="s">
        <v>141</v>
      </c>
      <c r="E51" s="5" t="s">
        <v>127</v>
      </c>
      <c r="F51" s="5" t="s">
        <v>129</v>
      </c>
      <c r="I51" s="2" t="s">
        <v>130</v>
      </c>
    </row>
    <row r="52" spans="1:9" x14ac:dyDescent="0.2">
      <c r="A52" s="87">
        <v>15</v>
      </c>
      <c r="B52" s="87"/>
      <c r="C52" s="6" t="s">
        <v>52</v>
      </c>
      <c r="D52" s="5" t="s">
        <v>133</v>
      </c>
      <c r="E52" s="5" t="s">
        <v>127</v>
      </c>
      <c r="F52" s="5" t="s">
        <v>151</v>
      </c>
      <c r="G52" s="12" t="s">
        <v>62</v>
      </c>
      <c r="I52" s="2" t="s">
        <v>134</v>
      </c>
    </row>
    <row r="53" spans="1:9" x14ac:dyDescent="0.2">
      <c r="A53" s="87">
        <v>30</v>
      </c>
      <c r="B53" s="87"/>
      <c r="C53" s="6" t="s">
        <v>53</v>
      </c>
      <c r="D53" s="5" t="s">
        <v>133</v>
      </c>
      <c r="E53" s="5" t="s">
        <v>127</v>
      </c>
      <c r="F53" s="5" t="s">
        <v>135</v>
      </c>
      <c r="H53" s="5" t="s">
        <v>204</v>
      </c>
      <c r="I53" s="2" t="s">
        <v>136</v>
      </c>
    </row>
    <row r="54" spans="1:9" x14ac:dyDescent="0.2">
      <c r="A54" s="87">
        <v>10</v>
      </c>
      <c r="B54" s="87"/>
      <c r="C54" s="6" t="s">
        <v>598</v>
      </c>
      <c r="D54" s="5" t="s">
        <v>25</v>
      </c>
      <c r="E54" s="5" t="s">
        <v>127</v>
      </c>
      <c r="F54" s="5" t="s">
        <v>143</v>
      </c>
      <c r="I54" s="2" t="s">
        <v>144</v>
      </c>
    </row>
    <row r="55" spans="1:9" x14ac:dyDescent="0.2">
      <c r="A55" s="87">
        <v>15</v>
      </c>
      <c r="B55" s="87"/>
      <c r="C55" s="6" t="s">
        <v>599</v>
      </c>
      <c r="D55" s="5" t="s">
        <v>25</v>
      </c>
      <c r="E55" s="5" t="s">
        <v>127</v>
      </c>
      <c r="F55" s="5" t="s">
        <v>145</v>
      </c>
      <c r="I55" s="2" t="s">
        <v>146</v>
      </c>
    </row>
    <row r="56" spans="1:9" x14ac:dyDescent="0.2">
      <c r="A56" s="87"/>
      <c r="B56" s="87">
        <v>2</v>
      </c>
      <c r="C56" s="6" t="s">
        <v>257</v>
      </c>
      <c r="D56" s="5" t="s">
        <v>133</v>
      </c>
      <c r="E56" s="5" t="s">
        <v>274</v>
      </c>
      <c r="F56" s="5" t="s">
        <v>275</v>
      </c>
      <c r="I56" s="2" t="s">
        <v>276</v>
      </c>
    </row>
    <row r="57" spans="1:9" x14ac:dyDescent="0.2">
      <c r="A57" s="87"/>
      <c r="B57" s="87"/>
    </row>
    <row r="58" spans="1:9" x14ac:dyDescent="0.2">
      <c r="A58" s="87"/>
      <c r="B58" s="87"/>
    </row>
    <row r="59" spans="1:9" x14ac:dyDescent="0.2">
      <c r="A59" s="87"/>
      <c r="B59" s="87"/>
    </row>
    <row r="60" spans="1:9" x14ac:dyDescent="0.2">
      <c r="A60" s="87"/>
      <c r="B60" s="87"/>
    </row>
    <row r="61" spans="1:9" x14ac:dyDescent="0.2">
      <c r="A61" s="87"/>
      <c r="B61" s="87"/>
    </row>
    <row r="62" spans="1:9" x14ac:dyDescent="0.2">
      <c r="A62" s="87"/>
      <c r="B62" s="87">
        <v>2</v>
      </c>
      <c r="C62" s="6" t="s">
        <v>681</v>
      </c>
      <c r="D62" s="5" t="s">
        <v>133</v>
      </c>
      <c r="E62" s="5" t="s">
        <v>329</v>
      </c>
      <c r="F62" s="5" t="s">
        <v>304</v>
      </c>
      <c r="G62" s="12" t="s">
        <v>62</v>
      </c>
      <c r="I62" s="2" t="s">
        <v>310</v>
      </c>
    </row>
    <row r="63" spans="1:9" x14ac:dyDescent="0.2">
      <c r="A63" s="87"/>
      <c r="B63" s="87">
        <v>5</v>
      </c>
      <c r="C63" s="6" t="s">
        <v>613</v>
      </c>
      <c r="D63" s="5" t="s">
        <v>320</v>
      </c>
      <c r="E63" s="5" t="s">
        <v>321</v>
      </c>
      <c r="F63" s="5" t="s">
        <v>328</v>
      </c>
      <c r="H63" s="5" t="s">
        <v>59</v>
      </c>
      <c r="I63" s="1" t="s">
        <v>328</v>
      </c>
    </row>
    <row r="64" spans="1:9" x14ac:dyDescent="0.2">
      <c r="A64" s="87"/>
      <c r="B64" s="87">
        <v>6</v>
      </c>
      <c r="C64" s="6" t="s">
        <v>682</v>
      </c>
      <c r="D64" s="5" t="s">
        <v>63</v>
      </c>
      <c r="E64" s="5" t="s">
        <v>68</v>
      </c>
      <c r="F64" s="5" t="s">
        <v>335</v>
      </c>
      <c r="I64" s="2" t="s">
        <v>336</v>
      </c>
    </row>
    <row r="65" spans="1:9" x14ac:dyDescent="0.2">
      <c r="A65" s="87"/>
      <c r="B65" s="87">
        <v>11</v>
      </c>
      <c r="C65" s="6" t="s">
        <v>683</v>
      </c>
      <c r="D65" s="5" t="s">
        <v>126</v>
      </c>
      <c r="E65" s="5" t="s">
        <v>127</v>
      </c>
      <c r="F65" s="5" t="s">
        <v>355</v>
      </c>
      <c r="H65" s="5" t="s">
        <v>59</v>
      </c>
      <c r="I65" s="2" t="s">
        <v>356</v>
      </c>
    </row>
    <row r="66" spans="1:9" x14ac:dyDescent="0.2">
      <c r="A66" s="87"/>
      <c r="B66" s="87">
        <v>20</v>
      </c>
      <c r="C66" s="6" t="s">
        <v>684</v>
      </c>
      <c r="D66" s="5" t="s">
        <v>63</v>
      </c>
      <c r="E66" s="5" t="s">
        <v>127</v>
      </c>
      <c r="F66" s="5" t="s">
        <v>364</v>
      </c>
      <c r="H66" s="5" t="s">
        <v>59</v>
      </c>
      <c r="I66" s="2" t="s">
        <v>365</v>
      </c>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1BC7-1ECD-4C11-BF1E-BBE5FBC1C33C}">
  <sheetPr codeName="Sheet9">
    <tabColor theme="3"/>
  </sheetPr>
  <dimension ref="A1:J81"/>
  <sheetViews>
    <sheetView zoomScale="85" zoomScaleNormal="85" workbookViewId="0">
      <selection activeCell="E20" sqref="E20"/>
    </sheetView>
  </sheetViews>
  <sheetFormatPr defaultColWidth="9.140625" defaultRowHeight="12.75" x14ac:dyDescent="0.2"/>
  <cols>
    <col min="1" max="2" width="9.140625" style="87"/>
    <col min="3" max="3" width="27.7109375" style="6" customWidth="1"/>
    <col min="4" max="4" width="8.7109375" style="5" customWidth="1"/>
    <col min="5" max="5" width="12.5703125" style="5" customWidth="1"/>
    <col min="6" max="6" width="23.8554687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68" t="s">
        <v>24</v>
      </c>
      <c r="B1" s="368"/>
      <c r="D1" s="10"/>
      <c r="E1" s="10"/>
      <c r="F1" s="10"/>
      <c r="G1" s="11"/>
      <c r="H1" s="10"/>
      <c r="I1" s="7"/>
    </row>
    <row r="2" spans="1:10" s="6" customFormat="1" x14ac:dyDescent="0.2">
      <c r="A2" s="3" t="s">
        <v>2</v>
      </c>
      <c r="B2" s="3" t="s">
        <v>3</v>
      </c>
      <c r="C2" s="6" t="s">
        <v>22</v>
      </c>
      <c r="D2" s="10" t="s">
        <v>5</v>
      </c>
      <c r="E2" s="10" t="s">
        <v>13</v>
      </c>
      <c r="F2" s="10" t="s">
        <v>14</v>
      </c>
      <c r="G2" s="10" t="s">
        <v>6</v>
      </c>
      <c r="H2" s="10" t="s">
        <v>56</v>
      </c>
      <c r="I2" s="7" t="s">
        <v>23</v>
      </c>
      <c r="J2" s="10"/>
    </row>
    <row r="4" spans="1:10" x14ac:dyDescent="0.2">
      <c r="A4" s="87">
        <v>120</v>
      </c>
      <c r="C4" s="6" t="s">
        <v>480</v>
      </c>
    </row>
    <row r="5" spans="1:10" x14ac:dyDescent="0.2">
      <c r="A5" s="87">
        <v>75</v>
      </c>
      <c r="C5" s="6" t="s">
        <v>481</v>
      </c>
    </row>
    <row r="6" spans="1:10" x14ac:dyDescent="0.2">
      <c r="A6" s="87">
        <v>110</v>
      </c>
      <c r="C6" s="6" t="s">
        <v>482</v>
      </c>
    </row>
    <row r="7" spans="1:10" x14ac:dyDescent="0.2">
      <c r="A7" s="87">
        <v>0</v>
      </c>
      <c r="C7" s="6" t="s">
        <v>377</v>
      </c>
      <c r="D7" s="5" t="s">
        <v>25</v>
      </c>
      <c r="E7" s="5" t="s">
        <v>68</v>
      </c>
      <c r="F7" s="5" t="s">
        <v>378</v>
      </c>
      <c r="G7" s="12" t="s">
        <v>71</v>
      </c>
      <c r="H7" s="5" t="s">
        <v>391</v>
      </c>
      <c r="I7" s="1" t="s">
        <v>379</v>
      </c>
    </row>
    <row r="8" spans="1:10" x14ac:dyDescent="0.2">
      <c r="A8" s="87">
        <v>100</v>
      </c>
      <c r="C8" s="6" t="s">
        <v>483</v>
      </c>
    </row>
    <row r="9" spans="1:10" x14ac:dyDescent="0.2">
      <c r="A9" s="87">
        <v>30</v>
      </c>
      <c r="C9" s="6" t="s">
        <v>484</v>
      </c>
    </row>
    <row r="10" spans="1:10" x14ac:dyDescent="0.2">
      <c r="A10" s="87">
        <v>20</v>
      </c>
      <c r="C10" s="6" t="s">
        <v>575</v>
      </c>
    </row>
    <row r="11" spans="1:10" x14ac:dyDescent="0.2">
      <c r="A11" s="87">
        <v>90</v>
      </c>
      <c r="C11" s="6" t="s">
        <v>485</v>
      </c>
    </row>
    <row r="12" spans="1:10" x14ac:dyDescent="0.2">
      <c r="A12" s="87">
        <v>145</v>
      </c>
      <c r="C12" s="6" t="s">
        <v>486</v>
      </c>
    </row>
    <row r="14" spans="1:10" x14ac:dyDescent="0.2">
      <c r="B14" s="87">
        <v>6</v>
      </c>
      <c r="C14" s="6" t="s">
        <v>490</v>
      </c>
    </row>
    <row r="16" spans="1:10" x14ac:dyDescent="0.2">
      <c r="A16" s="87">
        <v>15</v>
      </c>
      <c r="C16" s="14" t="s">
        <v>553</v>
      </c>
      <c r="H16" s="5" t="s">
        <v>554</v>
      </c>
    </row>
    <row r="17" spans="1:8" x14ac:dyDescent="0.2">
      <c r="C17" s="14"/>
    </row>
    <row r="18" spans="1:8" x14ac:dyDescent="0.2">
      <c r="C18" s="14"/>
    </row>
    <row r="19" spans="1:8" x14ac:dyDescent="0.2">
      <c r="A19" s="87">
        <v>10</v>
      </c>
      <c r="C19" s="14" t="s">
        <v>693</v>
      </c>
      <c r="H19" s="5" t="s">
        <v>555</v>
      </c>
    </row>
    <row r="20" spans="1:8" x14ac:dyDescent="0.2">
      <c r="A20" s="87">
        <v>20</v>
      </c>
      <c r="C20" s="14" t="s">
        <v>732</v>
      </c>
      <c r="H20" s="5" t="s">
        <v>555</v>
      </c>
    </row>
    <row r="21" spans="1:8" x14ac:dyDescent="0.2">
      <c r="A21" s="87">
        <v>10</v>
      </c>
      <c r="C21" s="14" t="s">
        <v>694</v>
      </c>
      <c r="H21" s="5" t="s">
        <v>555</v>
      </c>
    </row>
    <row r="22" spans="1:8" x14ac:dyDescent="0.2">
      <c r="C22" s="14"/>
    </row>
    <row r="23" spans="1:8" x14ac:dyDescent="0.2">
      <c r="A23" s="87">
        <v>5</v>
      </c>
      <c r="C23" s="14" t="s">
        <v>556</v>
      </c>
      <c r="H23" s="5" t="s">
        <v>557</v>
      </c>
    </row>
    <row r="24" spans="1:8" x14ac:dyDescent="0.2">
      <c r="A24" s="87">
        <v>10</v>
      </c>
      <c r="C24" s="14" t="s">
        <v>558</v>
      </c>
      <c r="H24" s="5" t="s">
        <v>557</v>
      </c>
    </row>
    <row r="25" spans="1:8" x14ac:dyDescent="0.2">
      <c r="A25" s="87">
        <v>10</v>
      </c>
      <c r="C25" s="14" t="s">
        <v>559</v>
      </c>
      <c r="H25" s="5" t="s">
        <v>560</v>
      </c>
    </row>
    <row r="26" spans="1:8" x14ac:dyDescent="0.2">
      <c r="C26" s="14"/>
    </row>
    <row r="27" spans="1:8" x14ac:dyDescent="0.2">
      <c r="A27" s="87">
        <v>10</v>
      </c>
      <c r="C27" s="14" t="s">
        <v>561</v>
      </c>
      <c r="H27" s="5" t="s">
        <v>562</v>
      </c>
    </row>
    <row r="28" spans="1:8" x14ac:dyDescent="0.2">
      <c r="A28" s="87">
        <v>15</v>
      </c>
      <c r="C28" s="14" t="s">
        <v>564</v>
      </c>
      <c r="H28" s="5" t="s">
        <v>563</v>
      </c>
    </row>
    <row r="29" spans="1:8" x14ac:dyDescent="0.2">
      <c r="A29" s="87">
        <v>15</v>
      </c>
      <c r="C29" s="14" t="s">
        <v>565</v>
      </c>
      <c r="H29" s="5" t="s">
        <v>562</v>
      </c>
    </row>
    <row r="30" spans="1:8" x14ac:dyDescent="0.2">
      <c r="C30" s="14"/>
    </row>
    <row r="31" spans="1:8" x14ac:dyDescent="0.2">
      <c r="A31" s="87">
        <v>15</v>
      </c>
      <c r="C31" s="14" t="s">
        <v>568</v>
      </c>
      <c r="H31" s="5" t="s">
        <v>566</v>
      </c>
    </row>
    <row r="32" spans="1:8" x14ac:dyDescent="0.2">
      <c r="A32" s="87">
        <v>10</v>
      </c>
      <c r="C32" s="14" t="s">
        <v>569</v>
      </c>
      <c r="H32" s="5" t="s">
        <v>567</v>
      </c>
    </row>
    <row r="33" spans="1:9" x14ac:dyDescent="0.2">
      <c r="A33" s="87">
        <v>15</v>
      </c>
      <c r="C33" s="14" t="s">
        <v>570</v>
      </c>
      <c r="H33" s="5" t="s">
        <v>567</v>
      </c>
    </row>
    <row r="34" spans="1:9" x14ac:dyDescent="0.2">
      <c r="C34" s="14"/>
    </row>
    <row r="35" spans="1:9" x14ac:dyDescent="0.2">
      <c r="A35" s="87">
        <v>5</v>
      </c>
      <c r="C35" s="14" t="s">
        <v>571</v>
      </c>
      <c r="H35" s="5" t="s">
        <v>572</v>
      </c>
    </row>
    <row r="36" spans="1:9" x14ac:dyDescent="0.2">
      <c r="A36" s="87">
        <v>10</v>
      </c>
      <c r="C36" s="14" t="s">
        <v>574</v>
      </c>
      <c r="H36" s="5" t="s">
        <v>573</v>
      </c>
    </row>
    <row r="37" spans="1:9" x14ac:dyDescent="0.2">
      <c r="A37" s="87">
        <v>20</v>
      </c>
      <c r="C37" s="14" t="s">
        <v>733</v>
      </c>
      <c r="H37" s="5" t="s">
        <v>573</v>
      </c>
    </row>
    <row r="38" spans="1:9" x14ac:dyDescent="0.2">
      <c r="C38" s="14"/>
    </row>
    <row r="39" spans="1:9" x14ac:dyDescent="0.2">
      <c r="A39" s="87">
        <v>10</v>
      </c>
      <c r="C39" s="14" t="s">
        <v>695</v>
      </c>
      <c r="H39" s="5" t="s">
        <v>696</v>
      </c>
    </row>
    <row r="44" spans="1:9" x14ac:dyDescent="0.2">
      <c r="A44" s="87">
        <v>5</v>
      </c>
      <c r="C44" s="6" t="s">
        <v>301</v>
      </c>
      <c r="D44" s="5" t="s">
        <v>63</v>
      </c>
      <c r="E44" s="5" t="s">
        <v>99</v>
      </c>
      <c r="G44" s="12" t="s">
        <v>368</v>
      </c>
    </row>
    <row r="45" spans="1:9" x14ac:dyDescent="0.2">
      <c r="A45" s="87">
        <v>8</v>
      </c>
      <c r="C45" s="6" t="s">
        <v>366</v>
      </c>
      <c r="D45" s="5" t="s">
        <v>63</v>
      </c>
      <c r="E45" s="5" t="s">
        <v>178</v>
      </c>
      <c r="F45" s="5" t="s">
        <v>371</v>
      </c>
      <c r="I45" s="2" t="s">
        <v>372</v>
      </c>
    </row>
    <row r="46" spans="1:9" x14ac:dyDescent="0.2">
      <c r="A46" s="87">
        <v>25</v>
      </c>
      <c r="C46" s="6" t="s">
        <v>588</v>
      </c>
      <c r="D46" s="5" t="s">
        <v>63</v>
      </c>
      <c r="E46" s="5" t="s">
        <v>211</v>
      </c>
      <c r="F46" s="5" t="s">
        <v>373</v>
      </c>
      <c r="G46" s="12" t="s">
        <v>95</v>
      </c>
      <c r="H46" s="5" t="s">
        <v>59</v>
      </c>
      <c r="I46" s="2" t="s">
        <v>374</v>
      </c>
    </row>
    <row r="47" spans="1:9" x14ac:dyDescent="0.2">
      <c r="A47" s="87">
        <v>6</v>
      </c>
      <c r="C47" s="6" t="s">
        <v>30</v>
      </c>
      <c r="D47" s="5" t="s">
        <v>25</v>
      </c>
      <c r="E47" s="5" t="s">
        <v>64</v>
      </c>
      <c r="F47" s="5" t="s">
        <v>65</v>
      </c>
      <c r="G47" s="12" t="s">
        <v>65</v>
      </c>
      <c r="H47" s="5" t="s">
        <v>65</v>
      </c>
      <c r="I47" s="2" t="s">
        <v>66</v>
      </c>
    </row>
    <row r="48" spans="1:9" x14ac:dyDescent="0.2">
      <c r="A48" s="87">
        <v>10</v>
      </c>
      <c r="C48" s="6" t="s">
        <v>36</v>
      </c>
      <c r="D48" s="5" t="s">
        <v>63</v>
      </c>
      <c r="E48" s="5" t="s">
        <v>87</v>
      </c>
      <c r="F48" s="5" t="s">
        <v>88</v>
      </c>
      <c r="G48" s="12" t="s">
        <v>60</v>
      </c>
      <c r="I48" s="2" t="s">
        <v>89</v>
      </c>
    </row>
    <row r="49" spans="1:9" x14ac:dyDescent="0.2">
      <c r="A49" s="87">
        <v>10</v>
      </c>
      <c r="C49" s="6" t="s">
        <v>33</v>
      </c>
      <c r="D49" s="5" t="s">
        <v>73</v>
      </c>
      <c r="E49" s="5" t="s">
        <v>74</v>
      </c>
      <c r="F49" s="5" t="s">
        <v>77</v>
      </c>
      <c r="G49" s="12" t="s">
        <v>79</v>
      </c>
      <c r="I49" s="1" t="s">
        <v>78</v>
      </c>
    </row>
    <row r="50" spans="1:9" x14ac:dyDescent="0.2">
      <c r="A50" s="87">
        <v>15</v>
      </c>
      <c r="C50" s="6" t="s">
        <v>650</v>
      </c>
      <c r="D50" s="5" t="s">
        <v>73</v>
      </c>
      <c r="E50" s="5" t="s">
        <v>74</v>
      </c>
      <c r="F50" s="5" t="s">
        <v>92</v>
      </c>
      <c r="G50" s="12" t="s">
        <v>80</v>
      </c>
      <c r="I50" s="2" t="s">
        <v>81</v>
      </c>
    </row>
    <row r="51" spans="1:9" x14ac:dyDescent="0.2">
      <c r="A51" s="87">
        <v>50</v>
      </c>
      <c r="C51" s="6" t="s">
        <v>687</v>
      </c>
      <c r="D51" s="5" t="s">
        <v>63</v>
      </c>
      <c r="E51" s="5" t="s">
        <v>91</v>
      </c>
      <c r="F51" s="5" t="s">
        <v>83</v>
      </c>
      <c r="G51" s="12" t="s">
        <v>375</v>
      </c>
      <c r="I51" s="2" t="s">
        <v>376</v>
      </c>
    </row>
    <row r="52" spans="1:9" x14ac:dyDescent="0.2">
      <c r="A52" s="87">
        <v>30</v>
      </c>
      <c r="C52" s="6" t="s">
        <v>730</v>
      </c>
      <c r="D52" s="5" t="s">
        <v>63</v>
      </c>
      <c r="E52" s="5" t="s">
        <v>74</v>
      </c>
      <c r="F52" s="5" t="s">
        <v>219</v>
      </c>
      <c r="G52" s="12" t="s">
        <v>97</v>
      </c>
      <c r="I52" s="1" t="s">
        <v>98</v>
      </c>
    </row>
    <row r="53" spans="1:9" x14ac:dyDescent="0.2">
      <c r="A53" s="87">
        <v>55</v>
      </c>
      <c r="C53" s="6" t="s">
        <v>652</v>
      </c>
      <c r="D53" s="5" t="s">
        <v>63</v>
      </c>
      <c r="E53" s="5" t="s">
        <v>99</v>
      </c>
      <c r="F53" s="5" t="s">
        <v>220</v>
      </c>
      <c r="G53" s="12" t="s">
        <v>100</v>
      </c>
      <c r="I53" s="2" t="s">
        <v>101</v>
      </c>
    </row>
    <row r="54" spans="1:9" x14ac:dyDescent="0.2">
      <c r="B54" s="87">
        <v>3</v>
      </c>
      <c r="C54" s="6" t="s">
        <v>610</v>
      </c>
      <c r="D54" s="5" t="s">
        <v>25</v>
      </c>
      <c r="E54" s="5" t="s">
        <v>99</v>
      </c>
      <c r="F54" s="5" t="s">
        <v>313</v>
      </c>
      <c r="G54" s="12" t="s">
        <v>302</v>
      </c>
      <c r="I54" s="2" t="s">
        <v>314</v>
      </c>
    </row>
    <row r="56" spans="1:9" x14ac:dyDescent="0.2">
      <c r="A56" s="87">
        <v>0</v>
      </c>
      <c r="C56" s="6" t="s">
        <v>105</v>
      </c>
      <c r="D56" s="5" t="s">
        <v>106</v>
      </c>
      <c r="E56" s="5" t="s">
        <v>9</v>
      </c>
      <c r="F56" s="5" t="s">
        <v>107</v>
      </c>
      <c r="G56" s="12" t="s">
        <v>65</v>
      </c>
      <c r="I56" s="2" t="s">
        <v>108</v>
      </c>
    </row>
    <row r="57" spans="1:9" x14ac:dyDescent="0.2">
      <c r="A57" s="87">
        <v>1</v>
      </c>
      <c r="C57" s="6" t="s">
        <v>38</v>
      </c>
      <c r="D57" s="5" t="s">
        <v>25</v>
      </c>
      <c r="E57" s="5" t="s">
        <v>9</v>
      </c>
      <c r="F57" s="5" t="s">
        <v>109</v>
      </c>
      <c r="G57" s="12" t="s">
        <v>65</v>
      </c>
      <c r="I57" s="2" t="s">
        <v>110</v>
      </c>
    </row>
    <row r="58" spans="1:9" x14ac:dyDescent="0.2">
      <c r="A58" s="87">
        <v>3</v>
      </c>
      <c r="C58" s="6" t="s">
        <v>40</v>
      </c>
      <c r="D58" s="5" t="s">
        <v>25</v>
      </c>
      <c r="E58" s="5" t="s">
        <v>9</v>
      </c>
      <c r="F58" s="5" t="s">
        <v>65</v>
      </c>
      <c r="G58" s="12" t="s">
        <v>65</v>
      </c>
    </row>
    <row r="59" spans="1:9" x14ac:dyDescent="0.2">
      <c r="A59" s="87">
        <v>4</v>
      </c>
      <c r="C59" s="6" t="s">
        <v>41</v>
      </c>
      <c r="D59" s="5" t="s">
        <v>25</v>
      </c>
      <c r="E59" s="5" t="s">
        <v>9</v>
      </c>
      <c r="F59" s="5" t="s">
        <v>65</v>
      </c>
      <c r="G59" s="12" t="s">
        <v>113</v>
      </c>
    </row>
    <row r="60" spans="1:9" x14ac:dyDescent="0.2">
      <c r="A60" s="87">
        <v>7</v>
      </c>
      <c r="C60" s="6" t="s">
        <v>42</v>
      </c>
      <c r="D60" s="5" t="s">
        <v>63</v>
      </c>
      <c r="E60" s="5" t="s">
        <v>9</v>
      </c>
      <c r="F60" s="5" t="s">
        <v>114</v>
      </c>
      <c r="G60" s="12" t="s">
        <v>111</v>
      </c>
      <c r="I60" s="2" t="s">
        <v>119</v>
      </c>
    </row>
    <row r="61" spans="1:9" x14ac:dyDescent="0.2">
      <c r="A61" s="87">
        <v>10</v>
      </c>
      <c r="C61" s="6" t="s">
        <v>43</v>
      </c>
      <c r="D61" s="5" t="s">
        <v>63</v>
      </c>
      <c r="E61" s="5" t="s">
        <v>9</v>
      </c>
      <c r="F61" s="5" t="s">
        <v>115</v>
      </c>
      <c r="G61" s="12" t="s">
        <v>95</v>
      </c>
      <c r="I61" s="1" t="s">
        <v>116</v>
      </c>
    </row>
    <row r="62" spans="1:9" x14ac:dyDescent="0.2">
      <c r="A62" s="87">
        <v>12</v>
      </c>
      <c r="C62" s="6" t="s">
        <v>44</v>
      </c>
      <c r="D62" s="5" t="s">
        <v>63</v>
      </c>
      <c r="E62" s="5" t="s">
        <v>9</v>
      </c>
      <c r="F62" s="5" t="s">
        <v>117</v>
      </c>
      <c r="G62" s="12" t="s">
        <v>102</v>
      </c>
      <c r="I62" s="2" t="s">
        <v>118</v>
      </c>
    </row>
    <row r="63" spans="1:9" x14ac:dyDescent="0.2">
      <c r="A63" s="87">
        <v>8</v>
      </c>
      <c r="C63" s="6" t="s">
        <v>367</v>
      </c>
      <c r="D63" s="5" t="s">
        <v>63</v>
      </c>
      <c r="E63" s="5" t="s">
        <v>9</v>
      </c>
      <c r="F63" s="5" t="s">
        <v>380</v>
      </c>
      <c r="I63" s="2" t="s">
        <v>381</v>
      </c>
    </row>
    <row r="64" spans="1:9" x14ac:dyDescent="0.2">
      <c r="A64" s="87">
        <v>15</v>
      </c>
      <c r="C64" s="6" t="s">
        <v>688</v>
      </c>
      <c r="D64" s="5" t="s">
        <v>25</v>
      </c>
      <c r="E64" s="5" t="s">
        <v>9</v>
      </c>
      <c r="F64" s="5" t="s">
        <v>382</v>
      </c>
      <c r="I64" s="2" t="s">
        <v>383</v>
      </c>
    </row>
    <row r="65" spans="1:9" x14ac:dyDescent="0.2">
      <c r="A65" s="87">
        <v>15</v>
      </c>
      <c r="C65" s="6" t="s">
        <v>731</v>
      </c>
      <c r="D65" s="5" t="s">
        <v>63</v>
      </c>
      <c r="E65" s="5" t="s">
        <v>9</v>
      </c>
      <c r="F65" s="5" t="s">
        <v>117</v>
      </c>
      <c r="G65" s="12" t="s">
        <v>97</v>
      </c>
      <c r="I65" s="2" t="s">
        <v>384</v>
      </c>
    </row>
    <row r="66" spans="1:9" x14ac:dyDescent="0.2">
      <c r="A66" s="87">
        <v>45</v>
      </c>
      <c r="C66" s="6" t="s">
        <v>689</v>
      </c>
      <c r="D66" s="5" t="s">
        <v>63</v>
      </c>
      <c r="E66" s="5" t="s">
        <v>9</v>
      </c>
      <c r="F66" s="5" t="s">
        <v>386</v>
      </c>
      <c r="G66" s="12" t="s">
        <v>95</v>
      </c>
      <c r="I66" s="2" t="s">
        <v>385</v>
      </c>
    </row>
    <row r="68" spans="1:9" x14ac:dyDescent="0.2">
      <c r="A68" s="87">
        <v>15</v>
      </c>
      <c r="C68" s="6" t="s">
        <v>47</v>
      </c>
      <c r="D68" s="5" t="s">
        <v>126</v>
      </c>
      <c r="E68" s="5" t="s">
        <v>127</v>
      </c>
      <c r="F68" s="5" t="s">
        <v>125</v>
      </c>
    </row>
    <row r="69" spans="1:9" x14ac:dyDescent="0.2">
      <c r="A69" s="87">
        <v>40</v>
      </c>
      <c r="C69" s="6" t="s">
        <v>48</v>
      </c>
      <c r="D69" s="5" t="s">
        <v>126</v>
      </c>
      <c r="E69" s="5" t="s">
        <v>127</v>
      </c>
      <c r="F69" s="5" t="s">
        <v>128</v>
      </c>
    </row>
    <row r="70" spans="1:9" x14ac:dyDescent="0.2">
      <c r="A70" s="87">
        <v>50</v>
      </c>
      <c r="C70" s="6" t="s">
        <v>691</v>
      </c>
      <c r="D70" s="5" t="s">
        <v>126</v>
      </c>
      <c r="E70" s="5" t="s">
        <v>127</v>
      </c>
      <c r="F70" s="5" t="s">
        <v>387</v>
      </c>
      <c r="H70" s="5" t="s">
        <v>690</v>
      </c>
      <c r="I70" s="2" t="s">
        <v>388</v>
      </c>
    </row>
    <row r="71" spans="1:9" x14ac:dyDescent="0.2">
      <c r="A71" s="87">
        <v>15</v>
      </c>
      <c r="C71" s="6" t="s">
        <v>49</v>
      </c>
      <c r="D71" s="5" t="s">
        <v>25</v>
      </c>
      <c r="E71" s="5" t="s">
        <v>127</v>
      </c>
      <c r="F71" s="5" t="s">
        <v>125</v>
      </c>
    </row>
    <row r="73" spans="1:9" x14ac:dyDescent="0.2">
      <c r="A73" s="87">
        <v>5</v>
      </c>
      <c r="C73" s="6" t="s">
        <v>50</v>
      </c>
      <c r="D73" s="5" t="s">
        <v>141</v>
      </c>
      <c r="E73" s="5" t="s">
        <v>127</v>
      </c>
      <c r="F73" s="5" t="s">
        <v>129</v>
      </c>
      <c r="I73" s="2" t="s">
        <v>130</v>
      </c>
    </row>
    <row r="74" spans="1:9" x14ac:dyDescent="0.2">
      <c r="A74" s="87">
        <v>5</v>
      </c>
      <c r="C74" s="6" t="s">
        <v>51</v>
      </c>
      <c r="D74" s="5" t="s">
        <v>142</v>
      </c>
      <c r="E74" s="5" t="s">
        <v>127</v>
      </c>
      <c r="F74" s="5" t="s">
        <v>131</v>
      </c>
      <c r="I74" s="2" t="s">
        <v>132</v>
      </c>
    </row>
    <row r="75" spans="1:9" x14ac:dyDescent="0.2">
      <c r="A75" s="87">
        <v>5</v>
      </c>
      <c r="C75" s="6" t="s">
        <v>54</v>
      </c>
      <c r="D75" s="5" t="s">
        <v>133</v>
      </c>
      <c r="E75" s="5" t="s">
        <v>329</v>
      </c>
      <c r="F75" s="5" t="s">
        <v>152</v>
      </c>
      <c r="H75" s="5" t="s">
        <v>369</v>
      </c>
      <c r="I75" s="2" t="s">
        <v>138</v>
      </c>
    </row>
    <row r="76" spans="1:9" x14ac:dyDescent="0.2">
      <c r="A76" s="87">
        <v>15</v>
      </c>
      <c r="C76" s="6" t="s">
        <v>52</v>
      </c>
      <c r="D76" s="5" t="s">
        <v>133</v>
      </c>
      <c r="E76" s="5" t="s">
        <v>127</v>
      </c>
      <c r="F76" s="5" t="s">
        <v>151</v>
      </c>
      <c r="G76" s="12" t="s">
        <v>62</v>
      </c>
      <c r="I76" s="2" t="s">
        <v>134</v>
      </c>
    </row>
    <row r="77" spans="1:9" x14ac:dyDescent="0.2">
      <c r="A77" s="87">
        <v>30</v>
      </c>
      <c r="C77" s="6" t="s">
        <v>53</v>
      </c>
      <c r="D77" s="5" t="s">
        <v>133</v>
      </c>
      <c r="E77" s="5" t="s">
        <v>127</v>
      </c>
      <c r="F77" s="5" t="s">
        <v>135</v>
      </c>
      <c r="H77" s="5" t="s">
        <v>204</v>
      </c>
      <c r="I77" s="2" t="s">
        <v>136</v>
      </c>
    </row>
    <row r="78" spans="1:9" x14ac:dyDescent="0.2">
      <c r="A78" s="87">
        <v>15</v>
      </c>
      <c r="C78" s="6" t="s">
        <v>597</v>
      </c>
      <c r="D78" s="5" t="s">
        <v>133</v>
      </c>
      <c r="E78" s="5" t="s">
        <v>329</v>
      </c>
      <c r="F78" s="5" t="s">
        <v>330</v>
      </c>
      <c r="G78" s="12" t="s">
        <v>62</v>
      </c>
      <c r="I78" s="2" t="s">
        <v>137</v>
      </c>
    </row>
    <row r="79" spans="1:9" x14ac:dyDescent="0.2">
      <c r="B79" s="87">
        <v>1</v>
      </c>
      <c r="C79" s="6" t="s">
        <v>598</v>
      </c>
      <c r="D79" s="5" t="s">
        <v>25</v>
      </c>
      <c r="E79" s="5" t="s">
        <v>127</v>
      </c>
      <c r="F79" s="5" t="s">
        <v>143</v>
      </c>
      <c r="I79" s="2" t="s">
        <v>144</v>
      </c>
    </row>
    <row r="80" spans="1:9" x14ac:dyDescent="0.2">
      <c r="A80" s="87">
        <v>15</v>
      </c>
      <c r="C80" s="6" t="s">
        <v>692</v>
      </c>
      <c r="D80" s="5" t="s">
        <v>133</v>
      </c>
      <c r="E80" s="5" t="s">
        <v>127</v>
      </c>
      <c r="F80" s="5" t="s">
        <v>389</v>
      </c>
      <c r="H80" s="5" t="s">
        <v>370</v>
      </c>
      <c r="I80" s="2" t="s">
        <v>390</v>
      </c>
    </row>
    <row r="81" spans="1:9" x14ac:dyDescent="0.2">
      <c r="A81" s="87">
        <v>15</v>
      </c>
      <c r="C81" s="6" t="s">
        <v>599</v>
      </c>
      <c r="D81" s="5" t="s">
        <v>25</v>
      </c>
      <c r="E81" s="5" t="s">
        <v>127</v>
      </c>
      <c r="F81" s="5" t="s">
        <v>145</v>
      </c>
      <c r="I81" s="2" t="s">
        <v>146</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Warband Sheet</vt:lpstr>
      <vt:lpstr>Reserve Wargear</vt:lpstr>
      <vt:lpstr>Glorious Deeds</vt:lpstr>
      <vt:lpstr>Heretic Troops</vt:lpstr>
      <vt:lpstr>Heretic Equipment</vt:lpstr>
      <vt:lpstr>Pilgrim Troops</vt:lpstr>
      <vt:lpstr>Pilgrim Equipment</vt:lpstr>
      <vt:lpstr>Sultanate Troops</vt:lpstr>
      <vt:lpstr>Sultanate Equipment</vt:lpstr>
      <vt:lpstr>Antioch Equipment</vt:lpstr>
      <vt:lpstr>Grail Equipment</vt:lpstr>
      <vt:lpstr>Court Equipment</vt:lpstr>
      <vt:lpstr>faction</vt:lpstr>
      <vt:lpstr>heretic_elite</vt:lpstr>
      <vt:lpstr>heretic_equip</vt:lpstr>
      <vt:lpstr>heretic_troop</vt:lpstr>
      <vt:lpstr>pilgrim_elite</vt:lpstr>
      <vt:lpstr>pilgrim_equip</vt:lpstr>
      <vt:lpstr>pilgrim_troop</vt:lpstr>
      <vt:lpstr>reserve_wargear</vt:lpstr>
      <vt:lpstr>sultanate_elite</vt:lpstr>
      <vt:lpstr>sultanate_equip</vt:lpstr>
      <vt:lpstr>sultanate_troop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Saenz</dc:creator>
  <cp:lastModifiedBy>Sergio Saenz</cp:lastModifiedBy>
  <dcterms:created xsi:type="dcterms:W3CDTF">2024-10-09T06:42:24Z</dcterms:created>
  <dcterms:modified xsi:type="dcterms:W3CDTF">2024-12-28T17:44:01Z</dcterms:modified>
</cp:coreProperties>
</file>