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ac\Dropbox\UC_Opt_Eng\Material para parte prática\Aula 3 - Diferenciação e Excel\"/>
    </mc:Choice>
  </mc:AlternateContent>
  <xr:revisionPtr revIDLastSave="0" documentId="13_ncr:1_{27848A35-1AC4-48AF-B56A-8514B202891C}" xr6:coauthVersionLast="45" xr6:coauthVersionMax="45" xr10:uidLastSave="{00000000-0000-0000-0000-000000000000}"/>
  <bookViews>
    <workbookView xWindow="3612" yWindow="24" windowWidth="17316" windowHeight="12180" activeTab="1" xr2:uid="{00000000-000D-0000-FFFF-FFFF00000000}"/>
  </bookViews>
  <sheets>
    <sheet name="Abstract" sheetId="1" r:id="rId1"/>
    <sheet name="Problem" sheetId="3" r:id="rId2"/>
    <sheet name="Calculation" sheetId="2" r:id="rId3"/>
    <sheet name="Answer Report 1" sheetId="4" r:id="rId4"/>
    <sheet name="Sensitivity Report 1" sheetId="5" r:id="rId5"/>
  </sheets>
  <definedNames>
    <definedName name="solver_adj" localSheetId="2" hidden="1">Calculation!$B$4:$B$6</definedName>
    <definedName name="solver_adj" localSheetId="1" hidden="1">Problem!$C$3:$C$5</definedName>
    <definedName name="solver_cvg" localSheetId="2" hidden="1">0.0001</definedName>
    <definedName name="solver_cvg" localSheetId="1" hidden="1">0.0001</definedName>
    <definedName name="solver_drv" localSheetId="2" hidden="1">2</definedName>
    <definedName name="solver_drv" localSheetId="1" hidden="1">2</definedName>
    <definedName name="solver_eng" localSheetId="2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100</definedName>
    <definedName name="solver_lhs1" localSheetId="2" hidden="1">Calculation!$B$25</definedName>
    <definedName name="solver_lhs1" localSheetId="1" hidden="1">Problem!$F$5</definedName>
    <definedName name="solver_lhs2" localSheetId="2" hidden="1">Calculation!$B$4</definedName>
    <definedName name="solver_lhs2" localSheetId="1" hidden="1">Problem!$F$5</definedName>
    <definedName name="solver_lhs3" localSheetId="2" hidden="1">Calculation!$B$5</definedName>
    <definedName name="solver_lhs4" localSheetId="2" hidden="1">Calculation!$B$6</definedName>
    <definedName name="solver_lhs5" localSheetId="2" hidden="1">Calculation!$E$25</definedName>
    <definedName name="solver_lhs6" localSheetId="2" hidden="1">Calculation!$H$25</definedName>
    <definedName name="solver_lin" localSheetId="1" hidden="1">2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"""""""0,075"""""""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6</definedName>
    <definedName name="solver_num" localSheetId="1" hidden="1">1</definedName>
    <definedName name="solver_nwt" localSheetId="2" hidden="1">1</definedName>
    <definedName name="solver_nwt" localSheetId="1" hidden="1">1</definedName>
    <definedName name="solver_opt" localSheetId="2" hidden="1">Calculation!$E$4</definedName>
    <definedName name="solver_opt" localSheetId="1" hidden="1">Problem!$F$3</definedName>
    <definedName name="solver_pre" localSheetId="2" hidden="1">0.000001</definedName>
    <definedName name="solver_pre" localSheetId="1" hidden="1">0.000001</definedName>
    <definedName name="solver_rbv" localSheetId="2" hidden="1">2</definedName>
    <definedName name="solver_rbv" localSheetId="1" hidden="1">2</definedName>
    <definedName name="solver_rel1" localSheetId="2" hidden="1">1</definedName>
    <definedName name="solver_rel1" localSheetId="1" hidden="1">1</definedName>
    <definedName name="solver_rel2" localSheetId="2" hidden="1">3</definedName>
    <definedName name="solver_rel2" localSheetId="1" hidden="1">1</definedName>
    <definedName name="solver_rel3" localSheetId="2" hidden="1">3</definedName>
    <definedName name="solver_rel4" localSheetId="2" hidden="1">3</definedName>
    <definedName name="solver_rel5" localSheetId="2" hidden="1">1</definedName>
    <definedName name="solver_rel6" localSheetId="2" hidden="1">1</definedName>
    <definedName name="solver_rhs1" localSheetId="2" hidden="1">1</definedName>
    <definedName name="solver_rhs1" localSheetId="1" hidden="1">1</definedName>
    <definedName name="solver_rhs2" localSheetId="2" hidden="1">0</definedName>
    <definedName name="solver_rhs2" localSheetId="1" hidden="1">1</definedName>
    <definedName name="solver_rhs3" localSheetId="2" hidden="1">0</definedName>
    <definedName name="solver_rhs4" localSheetId="2" hidden="1">0</definedName>
    <definedName name="solver_rhs5" localSheetId="2" hidden="1">1</definedName>
    <definedName name="solver_rhs6" localSheetId="2" hidden="1">1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2</definedName>
    <definedName name="solver_scl" localSheetId="1" hidden="1">2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100</definedName>
    <definedName name="solver_tol" localSheetId="2" hidden="1">0.01</definedName>
    <definedName name="solver_tol" localSheetId="1" hidden="1">0.01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" l="1"/>
  <c r="D11" i="2" s="1"/>
  <c r="B5" i="2"/>
  <c r="C10" i="2" s="1"/>
  <c r="B4" i="2"/>
  <c r="B9" i="2" s="1"/>
  <c r="L11" i="2"/>
  <c r="K11" i="2"/>
  <c r="H9" i="2"/>
  <c r="K10" i="2" s="1"/>
  <c r="K9" i="2"/>
  <c r="H10" i="2" l="1"/>
  <c r="L10" i="2" s="1"/>
  <c r="E4" i="2"/>
  <c r="F3" i="3" s="1"/>
  <c r="C17" i="2" a="1"/>
  <c r="E18" i="2" l="1"/>
  <c r="D18" i="2"/>
  <c r="D19" i="2"/>
  <c r="E19" i="2"/>
  <c r="E17" i="2"/>
  <c r="C17" i="2"/>
  <c r="C18" i="2"/>
  <c r="C19" i="2"/>
  <c r="D17" i="2"/>
  <c r="G17" i="2" l="1" a="1"/>
  <c r="H18" i="2" s="1"/>
  <c r="H17" i="2" l="1"/>
  <c r="G17" i="2"/>
  <c r="G18" i="2"/>
  <c r="K17" i="2" l="1" a="1"/>
  <c r="K17" i="2" s="1"/>
  <c r="L18" i="2" l="1"/>
  <c r="K18" i="2"/>
  <c r="L17" i="2"/>
  <c r="E21" i="2" l="1" a="1"/>
  <c r="E22" i="2" s="1"/>
  <c r="H21" i="2" a="1"/>
  <c r="H22" i="2" s="1"/>
  <c r="B21" i="2" a="1"/>
  <c r="B21" i="2" s="1"/>
  <c r="E21" i="2" l="1"/>
  <c r="E25" i="2" s="1"/>
  <c r="H21" i="2"/>
  <c r="H25" i="2" s="1"/>
  <c r="B22" i="2"/>
  <c r="B25" i="2" s="1"/>
  <c r="E6" i="2" l="1"/>
  <c r="F5" i="3" s="1"/>
  <c r="H5" i="3" s="1"/>
</calcChain>
</file>

<file path=xl/sharedStrings.xml><?xml version="1.0" encoding="utf-8"?>
<sst xmlns="http://schemas.openxmlformats.org/spreadsheetml/2006/main" count="167" uniqueCount="117">
  <si>
    <t>mininimize x1+x2+x3</t>
  </si>
  <si>
    <t>Three bar truss problem</t>
  </si>
  <si>
    <t xml:space="preserve">  subject to:</t>
  </si>
  <si>
    <t xml:space="preserve">      pi'*ui(x) &lt;= 1, for i=1,2,3</t>
  </si>
  <si>
    <t xml:space="preserve">    0.001 &lt;= xj &lt;= 2, for j=1,2,3.</t>
  </si>
  <si>
    <t xml:space="preserve">  where</t>
  </si>
  <si>
    <t xml:space="preserve">  xj = volume of the j:th bar,</t>
  </si>
  <si>
    <t xml:space="preserve">  pi'*ui(x) = compliance for the i:th loadcase,</t>
  </si>
  <si>
    <t xml:space="preserve">  (Since the length of each bar is = 1,</t>
  </si>
  <si>
    <t xml:space="preserve">  xj is also the cross section area of the j:the bar.)</t>
  </si>
  <si>
    <t xml:space="preserve">  </t>
  </si>
  <si>
    <t xml:space="preserve">  Bar 1 connects the nodes 1 and 4.</t>
  </si>
  <si>
    <t xml:space="preserve">  Bar 2 connects the nodes 2 and 4.</t>
  </si>
  <si>
    <t xml:space="preserve">  Bar 3 connects the nodes 3 and 4.</t>
  </si>
  <si>
    <t xml:space="preserve">  The coordinates of node 1 are (-1,0).</t>
  </si>
  <si>
    <t xml:space="preserve">  The coordinates of node 2 are (-1/sqrt(2),-1/sqrt(2)).</t>
  </si>
  <si>
    <t xml:space="preserve">  The coordinates of node 3 are (0,-1).</t>
  </si>
  <si>
    <t xml:space="preserve">  The coordinates of node 4 are (0,0).</t>
  </si>
  <si>
    <t xml:space="preserve">  The nodes 1,2,3 are fixed, while the load vectors for</t>
  </si>
  <si>
    <t xml:space="preserve">  the different loadcases are applied at node 4.</t>
  </si>
  <si>
    <t xml:space="preserve">  The load vector p1 = (1,0)' (loadcase 1).</t>
  </si>
  <si>
    <t xml:space="preserve">  The load vector p2 = (1,1)' (loadcase 2).</t>
  </si>
  <si>
    <t xml:space="preserve">  The load vector p3 = (0,1)' (loadcase 3).</t>
  </si>
  <si>
    <t xml:space="preserve">  The displacement vector ui is obtained from the system</t>
  </si>
  <si>
    <t xml:space="preserve">  K(x)*ui = pi, i=1,2,3, where K(x) is the stiffness matrix</t>
  </si>
  <si>
    <t xml:space="preserve">  and pi is the load vector.</t>
  </si>
  <si>
    <t xml:space="preserve">  The stiffness matrix is given by K(x) = R*D(x)*R',</t>
  </si>
  <si>
    <t xml:space="preserve">  where D(x) is a diagonal matrix with diagonal elements x1,x2,x3.</t>
  </si>
  <si>
    <t>x=</t>
  </si>
  <si>
    <t>Fobj=</t>
  </si>
  <si>
    <t>D=</t>
  </si>
  <si>
    <t>R=</t>
  </si>
  <si>
    <t>p1=</t>
  </si>
  <si>
    <t>p2=</t>
  </si>
  <si>
    <t>p3=</t>
  </si>
  <si>
    <t>u1=</t>
  </si>
  <si>
    <t>u2=</t>
  </si>
  <si>
    <t>u3=</t>
  </si>
  <si>
    <t>RT=</t>
  </si>
  <si>
    <t>kinv=</t>
  </si>
  <si>
    <t>&lt;=1</t>
  </si>
  <si>
    <t>bar volume=</t>
  </si>
  <si>
    <t xml:space="preserve">      Plastic energy &lt;= 1, for i=1,2,3</t>
  </si>
  <si>
    <t>Constraint=</t>
  </si>
  <si>
    <t>min x1+x2+x3</t>
  </si>
  <si>
    <t>subject to:</t>
  </si>
  <si>
    <t>Problem abstract by K. Svanberg</t>
  </si>
  <si>
    <t>Solution</t>
  </si>
  <si>
    <t>k=R*D*RT=</t>
  </si>
  <si>
    <t>R*D=</t>
  </si>
  <si>
    <t>c1=p1u1=</t>
  </si>
  <si>
    <t>c2=p2u2=</t>
  </si>
  <si>
    <t>c3=p3u3=</t>
  </si>
  <si>
    <t>Deslocamento no nó 1</t>
  </si>
  <si>
    <t>Deslocamento no nó 2</t>
  </si>
  <si>
    <t>Deslocamento no nó 3</t>
  </si>
  <si>
    <t>Matriz rigidez</t>
  </si>
  <si>
    <t>Matriz rigidez invertida</t>
  </si>
  <si>
    <t>Matriz de elasticidade</t>
  </si>
  <si>
    <t>Matriz R transposta</t>
  </si>
  <si>
    <t>Matriz de coordenadas (matriz rotação)</t>
  </si>
  <si>
    <t>max{c1,c2,c3}=</t>
  </si>
  <si>
    <t>Energia de defomação (caso 1)</t>
  </si>
  <si>
    <t>Energia de defomação (caso 2)</t>
  </si>
  <si>
    <t>Energia de defomação (caso 3)</t>
  </si>
  <si>
    <t>Problema da minimização do peso de uma estrutura de três barras</t>
  </si>
  <si>
    <t>Microsoft Excel 14.0 Answer Report</t>
  </si>
  <si>
    <t>Worksheet: [3TrussProblem.xls]Calculation</t>
  </si>
  <si>
    <t>Report Created: 19-07-2012 12:12:29</t>
  </si>
  <si>
    <t>Result: Solver found a solution.  All Constraints and optimality conditions are satisfied.</t>
  </si>
  <si>
    <t>Solver Engine</t>
  </si>
  <si>
    <t>Engine: GRG Nonlinear</t>
  </si>
  <si>
    <t>Solution Time: 0.063 Seconds.</t>
  </si>
  <si>
    <t>Iterations: 6 Subproblems: 0</t>
  </si>
  <si>
    <t>Solver Options</t>
  </si>
  <si>
    <t>Max Time Unlimited,  Iterations Unlimited, Precision 0.000001</t>
  </si>
  <si>
    <t xml:space="preserve"> Convergence 0.0001, Population Size 100, Random Seed 0, Derivatives Central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</si>
  <si>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</si>
  <si>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</si>
  <si>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</si>
  <si>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</si>
  <si>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</si>
  <si>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</si>
  <si>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</si>
  <si>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</si>
  <si>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</si>
  <si>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</si>
  <si>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</si>
  <si>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</si>
  <si>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</si>
  <si>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$E$4</t>
  </si>
  <si>
    <t>$B$4</t>
  </si>
  <si>
    <t>Contin</t>
  </si>
  <si>
    <t>$B$5</t>
  </si>
  <si>
    <t>$B$6</t>
  </si>
  <si>
    <t>$B$25</t>
  </si>
  <si>
    <t>c1=p1u1= R*D=</t>
  </si>
  <si>
    <t>$B$25&lt;=1</t>
  </si>
  <si>
    <t>Binding</t>
  </si>
  <si>
    <t>$E$25</t>
  </si>
  <si>
    <t>$E$25&lt;=1</t>
  </si>
  <si>
    <t>$H$25</t>
  </si>
  <si>
    <t>$H$25&lt;=1</t>
  </si>
  <si>
    <t>$B$4&gt;=0</t>
  </si>
  <si>
    <t>Not Binding</t>
  </si>
  <si>
    <t>$B$5&gt;=0</t>
  </si>
  <si>
    <t>$B$6&gt;=0</t>
  </si>
  <si>
    <t>$B$4:$B$6</t>
  </si>
  <si>
    <t>Microsoft Excel 14.0 Sensitivity Report</t>
  </si>
  <si>
    <t>Final</t>
  </si>
  <si>
    <t>Value</t>
  </si>
  <si>
    <t>Reduced</t>
  </si>
  <si>
    <t>Gradient</t>
  </si>
  <si>
    <t>Lagrange</t>
  </si>
  <si>
    <t>Multiplier</t>
  </si>
  <si>
    <t>Função-objetivo</t>
  </si>
  <si>
    <t>Variáveis de projecto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</si>
</sst>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Green]#;[Red]#;[Red]#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color indexed="62"/>
      <name val="Arial"/>
      <family val="2"/>
    </font>
    <font>
      <b/>
      <sz val="10"/>
      <color indexed="52"/>
      <name val="Arial"/>
      <family val="2"/>
    </font>
    <font>
      <b/>
      <sz val="12"/>
      <color indexed="2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18"/>
      <name val="Arial"/>
      <family val="2"/>
    </font>
    <font>
      <sz val="10"/>
      <color theme="0" tint="-0.34998626667073579"/>
      <name val="Arial"/>
      <family val="2"/>
    </font>
    <font>
      <sz val="8"/>
      <color theme="0" tint="-0.3499862666707357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Border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right"/>
    </xf>
    <xf numFmtId="0" fontId="0" fillId="2" borderId="2" xfId="0" applyFill="1" applyBorder="1"/>
    <xf numFmtId="164" fontId="2" fillId="2" borderId="0" xfId="0" applyNumberFormat="1" applyFont="1" applyFill="1"/>
    <xf numFmtId="0" fontId="2" fillId="2" borderId="0" xfId="0" applyFont="1" applyFill="1"/>
    <xf numFmtId="0" fontId="4" fillId="2" borderId="3" xfId="0" applyFont="1" applyFill="1" applyBorder="1"/>
    <xf numFmtId="0" fontId="1" fillId="0" borderId="0" xfId="0" applyFont="1"/>
    <xf numFmtId="0" fontId="0" fillId="2" borderId="4" xfId="0" applyFill="1" applyBorder="1"/>
    <xf numFmtId="0" fontId="5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2" fillId="2" borderId="0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5" fillId="2" borderId="0" xfId="0" applyFont="1" applyFill="1" applyBorder="1"/>
    <xf numFmtId="0" fontId="2" fillId="3" borderId="3" xfId="0" applyNumberFormat="1" applyFont="1" applyFill="1" applyBorder="1"/>
    <xf numFmtId="0" fontId="6" fillId="0" borderId="0" xfId="0" applyFont="1"/>
    <xf numFmtId="0" fontId="6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Fill="1" applyBorder="1"/>
    <xf numFmtId="0" fontId="2" fillId="0" borderId="0" xfId="0" applyFont="1"/>
    <xf numFmtId="0" fontId="0" fillId="0" borderId="0" xfId="0" applyFill="1"/>
    <xf numFmtId="0" fontId="2" fillId="0" borderId="0" xfId="0" applyFont="1" applyAlignment="1">
      <alignment horizontal="right"/>
    </xf>
    <xf numFmtId="0" fontId="7" fillId="0" borderId="0" xfId="0" applyFont="1"/>
    <xf numFmtId="0" fontId="8" fillId="4" borderId="1" xfId="0" applyFont="1" applyFill="1" applyBorder="1"/>
    <xf numFmtId="0" fontId="8" fillId="4" borderId="12" xfId="0" applyFont="1" applyFill="1" applyBorder="1"/>
    <xf numFmtId="0" fontId="8" fillId="4" borderId="2" xfId="0" applyFont="1" applyFill="1" applyBorder="1"/>
    <xf numFmtId="0" fontId="9" fillId="0" borderId="3" xfId="0" applyFont="1" applyBorder="1"/>
    <xf numFmtId="0" fontId="8" fillId="4" borderId="4" xfId="0" applyFont="1" applyFill="1" applyBorder="1"/>
    <xf numFmtId="0" fontId="8" fillId="4" borderId="5" xfId="0" applyFont="1" applyFill="1" applyBorder="1"/>
    <xf numFmtId="0" fontId="8" fillId="4" borderId="6" xfId="0" applyFont="1" applyFill="1" applyBorder="1"/>
    <xf numFmtId="0" fontId="8" fillId="4" borderId="7" xfId="0" applyFont="1" applyFill="1" applyBorder="1"/>
    <xf numFmtId="0" fontId="8" fillId="4" borderId="0" xfId="0" applyFont="1" applyFill="1" applyBorder="1"/>
    <xf numFmtId="0" fontId="8" fillId="4" borderId="8" xfId="0" applyFont="1" applyFill="1" applyBorder="1"/>
    <xf numFmtId="0" fontId="8" fillId="4" borderId="9" xfId="0" applyFont="1" applyFill="1" applyBorder="1"/>
    <xf numFmtId="0" fontId="8" fillId="4" borderId="10" xfId="0" applyFont="1" applyFill="1" applyBorder="1"/>
    <xf numFmtId="0" fontId="8" fillId="4" borderId="11" xfId="0" applyFont="1" applyFill="1" applyBorder="1"/>
    <xf numFmtId="0" fontId="8" fillId="5" borderId="1" xfId="0" applyFont="1" applyFill="1" applyBorder="1"/>
    <xf numFmtId="0" fontId="8" fillId="5" borderId="2" xfId="0" applyFont="1" applyFill="1" applyBorder="1"/>
    <xf numFmtId="0" fontId="8" fillId="6" borderId="1" xfId="0" applyFont="1" applyFill="1" applyBorder="1"/>
    <xf numFmtId="0" fontId="8" fillId="6" borderId="2" xfId="0" applyFont="1" applyFill="1" applyBorder="1"/>
    <xf numFmtId="0" fontId="12" fillId="0" borderId="0" xfId="0" applyFont="1" applyBorder="1"/>
    <xf numFmtId="0" fontId="8" fillId="7" borderId="0" xfId="0" applyFont="1" applyFill="1"/>
    <xf numFmtId="0" fontId="8" fillId="8" borderId="4" xfId="0" applyFont="1" applyFill="1" applyBorder="1"/>
    <xf numFmtId="0" fontId="8" fillId="8" borderId="5" xfId="0" applyFont="1" applyFill="1" applyBorder="1"/>
    <xf numFmtId="0" fontId="8" fillId="8" borderId="6" xfId="0" applyFont="1" applyFill="1" applyBorder="1"/>
    <xf numFmtId="0" fontId="8" fillId="8" borderId="9" xfId="0" applyFont="1" applyFill="1" applyBorder="1"/>
    <xf numFmtId="0" fontId="8" fillId="8" borderId="10" xfId="0" applyFont="1" applyFill="1" applyBorder="1"/>
    <xf numFmtId="0" fontId="8" fillId="8" borderId="11" xfId="0" applyFont="1" applyFill="1" applyBorder="1"/>
    <xf numFmtId="0" fontId="2" fillId="0" borderId="0" xfId="0" applyFont="1" applyAlignment="1">
      <alignment horizontal="left"/>
    </xf>
    <xf numFmtId="0" fontId="0" fillId="0" borderId="13" xfId="0" applyFill="1" applyBorder="1" applyAlignment="1"/>
    <xf numFmtId="0" fontId="10" fillId="0" borderId="14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5" xfId="0" applyFill="1" applyBorder="1" applyAlignment="1"/>
    <xf numFmtId="0" fontId="0" fillId="0" borderId="13" xfId="0" applyNumberFormat="1" applyFill="1" applyBorder="1" applyAlignment="1"/>
    <xf numFmtId="0" fontId="0" fillId="0" borderId="15" xfId="0" applyNumberFormat="1" applyFill="1" applyBorder="1" applyAlignment="1"/>
    <xf numFmtId="0" fontId="0" fillId="0" borderId="0" xfId="0" applyNumberFormat="1" applyFill="1" applyBorder="1" applyAlignment="1"/>
    <xf numFmtId="0" fontId="1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center"/>
    </xf>
    <xf numFmtId="0" fontId="10" fillId="0" borderId="17" xfId="0" applyFont="1" applyFill="1" applyBorder="1" applyAlignment="1">
      <alignment horizontal="center"/>
    </xf>
    <xf numFmtId="3" fontId="0" fillId="2" borderId="12" xfId="0" applyNumberFormat="1" applyFill="1" applyBorder="1"/>
    <xf numFmtId="0" fontId="6" fillId="2" borderId="1" xfId="0" applyFont="1" applyFill="1" applyBorder="1"/>
  </cellXfs>
  <cellStyles count="1">
    <cellStyle name="Normal" xfId="0" builtinId="0"/>
  </cellStyles>
  <dxfs count="1">
    <dxf>
      <fill>
        <patternFill>
          <bgColor indexed="1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961272440825435E-2"/>
          <c:y val="5.9440660922238514E-2"/>
          <c:w val="0.8684522369212665"/>
          <c:h val="0.8146867055812691"/>
        </c:manualLayout>
      </c:layout>
      <c:barChart>
        <c:barDir val="col"/>
        <c:grouping val="clustered"/>
        <c:varyColors val="0"/>
        <c:ser>
          <c:idx val="0"/>
          <c:order val="0"/>
          <c:tx>
            <c:v>x1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FFFF" mc:Ignorable="a14" a14:legacySpreadsheetColorIndex="9"/>
                </a:gs>
                <a:gs pos="100000">
                  <a:srgbClr xmlns:mc="http://schemas.openxmlformats.org/markup-compatibility/2006" xmlns:a14="http://schemas.microsoft.com/office/drawing/2010/main" val="767676" mc:Ignorable="a14" a14:legacySpreadsheetColorIndex="9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Problem!$C$3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7-469D-9E9D-ACDBAE1B7C1B}"/>
            </c:ext>
          </c:extLst>
        </c:ser>
        <c:ser>
          <c:idx val="1"/>
          <c:order val="1"/>
          <c:tx>
            <c:v>x2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FFFF" mc:Ignorable="a14" a14:legacySpreadsheetColorIndex="9"/>
                </a:gs>
                <a:gs pos="100000">
                  <a:srgbClr xmlns:mc="http://schemas.openxmlformats.org/markup-compatibility/2006" xmlns:a14="http://schemas.microsoft.com/office/drawing/2010/main" val="767676" mc:Ignorable="a14" a14:legacySpreadsheetColorIndex="9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Problem!$C$4</c:f>
              <c:numCache>
                <c:formatCode>#,##0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B7-469D-9E9D-ACDBAE1B7C1B}"/>
            </c:ext>
          </c:extLst>
        </c:ser>
        <c:ser>
          <c:idx val="2"/>
          <c:order val="2"/>
          <c:tx>
            <c:v>x3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FFFF" mc:Ignorable="a14" a14:legacySpreadsheetColorIndex="9"/>
                </a:gs>
                <a:gs pos="100000">
                  <a:srgbClr xmlns:mc="http://schemas.openxmlformats.org/markup-compatibility/2006" xmlns:a14="http://schemas.microsoft.com/office/drawing/2010/main" val="767676" mc:Ignorable="a14" a14:legacySpreadsheetColorIndex="9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Problem!$C$5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B7-469D-9E9D-ACDBAE1B7C1B}"/>
            </c:ext>
          </c:extLst>
        </c:ser>
        <c:ser>
          <c:idx val="3"/>
          <c:order val="3"/>
          <c:tx>
            <c:v>Constraint</c:v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Problem!$F$5</c:f>
              <c:numCache>
                <c:formatCode>General</c:formatCode>
                <c:ptCount val="1"/>
                <c:pt idx="0">
                  <c:v>0.35294117647058826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B7-469D-9E9D-ACDBAE1B7C1B}"/>
            </c:ext>
          </c:extLst>
        </c:ser>
        <c:ser>
          <c:idx val="4"/>
          <c:order val="4"/>
          <c:tx>
            <c:v>Objective Function</c:v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Problem!$F$3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B7-469D-9E9D-ACDBAE1B7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3381247"/>
        <c:axId val="1"/>
      </c:barChart>
      <c:catAx>
        <c:axId val="1943381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1943381247"/>
        <c:crosses val="autoZero"/>
        <c:crossBetween val="between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100000">
              <a:srgbClr xmlns:mc="http://schemas.openxmlformats.org/markup-compatibility/2006" xmlns:a14="http://schemas.microsoft.com/office/drawing/2010/main" val="E3E3E3" mc:Ignorable="a14" a14:legacySpreadsheetColorIndex="22">
                <a:gamma/>
                <a:tint val="43922"/>
                <a:invGamma/>
              </a:srgbClr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280309830977968"/>
          <c:y val="6.3631958592588522E-2"/>
          <c:w val="0.5187196388725025"/>
          <c:h val="0.324010058183286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PT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6</xdr:row>
      <xdr:rowOff>133350</xdr:rowOff>
    </xdr:from>
    <xdr:to>
      <xdr:col>4</xdr:col>
      <xdr:colOff>342900</xdr:colOff>
      <xdr:row>20</xdr:row>
      <xdr:rowOff>66675</xdr:rowOff>
    </xdr:to>
    <xdr:grpSp>
      <xdr:nvGrpSpPr>
        <xdr:cNvPr id="1366" name="Group 17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GrpSpPr>
          <a:grpSpLocks/>
        </xdr:cNvGrpSpPr>
      </xdr:nvGrpSpPr>
      <xdr:grpSpPr bwMode="auto">
        <a:xfrm>
          <a:off x="187902" y="1193223"/>
          <a:ext cx="2115416" cy="2260888"/>
          <a:chOff x="151" y="164"/>
          <a:chExt cx="225" cy="231"/>
        </a:xfrm>
      </xdr:grpSpPr>
      <xdr:grpSp>
        <xdr:nvGrpSpPr>
          <xdr:cNvPr id="1371" name="Group 9">
            <a:extLst>
              <a:ext uri="{FF2B5EF4-FFF2-40B4-BE49-F238E27FC236}">
                <a16:creationId xmlns:a16="http://schemas.microsoft.com/office/drawing/2014/main" id="{00000000-0008-0000-0100-00005B050000}"/>
              </a:ext>
            </a:extLst>
          </xdr:cNvPr>
          <xdr:cNvGrpSpPr>
            <a:grpSpLocks/>
          </xdr:cNvGrpSpPr>
        </xdr:nvGrpSpPr>
        <xdr:grpSpPr bwMode="auto">
          <a:xfrm>
            <a:off x="175" y="190"/>
            <a:ext cx="191" cy="191"/>
            <a:chOff x="175" y="190"/>
            <a:chExt cx="191" cy="191"/>
          </a:xfrm>
        </xdr:grpSpPr>
        <xdr:sp macro="" textlink="">
          <xdr:nvSpPr>
            <xdr:cNvPr id="1383" name="Line 5">
              <a:extLst>
                <a:ext uri="{FF2B5EF4-FFF2-40B4-BE49-F238E27FC236}">
                  <a16:creationId xmlns:a16="http://schemas.microsoft.com/office/drawing/2014/main" id="{00000000-0008-0000-0100-00006705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75" y="190"/>
              <a:ext cx="191" cy="0"/>
            </a:xfrm>
            <a:prstGeom prst="line">
              <a:avLst/>
            </a:prstGeom>
            <a:noFill/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4" name="Line 6">
              <a:extLst>
                <a:ext uri="{FF2B5EF4-FFF2-40B4-BE49-F238E27FC236}">
                  <a16:creationId xmlns:a16="http://schemas.microsoft.com/office/drawing/2014/main" id="{00000000-0008-0000-0100-00006805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66" y="190"/>
              <a:ext cx="0" cy="191"/>
            </a:xfrm>
            <a:prstGeom prst="line">
              <a:avLst/>
            </a:prstGeom>
            <a:noFill/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5" name="Line 7">
              <a:extLst>
                <a:ext uri="{FF2B5EF4-FFF2-40B4-BE49-F238E27FC236}">
                  <a16:creationId xmlns:a16="http://schemas.microsoft.com/office/drawing/2014/main" id="{00000000-0008-0000-0100-00006905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231" y="192"/>
              <a:ext cx="133" cy="133"/>
            </a:xfrm>
            <a:prstGeom prst="line">
              <a:avLst/>
            </a:prstGeom>
            <a:noFill/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72" name="Oval 1">
            <a:extLst>
              <a:ext uri="{FF2B5EF4-FFF2-40B4-BE49-F238E27FC236}">
                <a16:creationId xmlns:a16="http://schemas.microsoft.com/office/drawing/2014/main" id="{00000000-0008-0000-0100-00005C050000}"/>
              </a:ext>
            </a:extLst>
          </xdr:cNvPr>
          <xdr:cNvSpPr>
            <a:spLocks noChangeArrowheads="1"/>
          </xdr:cNvSpPr>
        </xdr:nvSpPr>
        <xdr:spPr bwMode="auto">
          <a:xfrm>
            <a:off x="165" y="181"/>
            <a:ext cx="19" cy="19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373" name="Oval 2">
            <a:extLst>
              <a:ext uri="{FF2B5EF4-FFF2-40B4-BE49-F238E27FC236}">
                <a16:creationId xmlns:a16="http://schemas.microsoft.com/office/drawing/2014/main" id="{00000000-0008-0000-0100-00005D050000}"/>
              </a:ext>
            </a:extLst>
          </xdr:cNvPr>
          <xdr:cNvSpPr>
            <a:spLocks noChangeArrowheads="1"/>
          </xdr:cNvSpPr>
        </xdr:nvSpPr>
        <xdr:spPr bwMode="auto">
          <a:xfrm>
            <a:off x="356" y="369"/>
            <a:ext cx="19" cy="19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374" name="Oval 3">
            <a:extLst>
              <a:ext uri="{FF2B5EF4-FFF2-40B4-BE49-F238E27FC236}">
                <a16:creationId xmlns:a16="http://schemas.microsoft.com/office/drawing/2014/main" id="{00000000-0008-0000-0100-00005E050000}"/>
              </a:ext>
            </a:extLst>
          </xdr:cNvPr>
          <xdr:cNvSpPr>
            <a:spLocks noChangeArrowheads="1"/>
          </xdr:cNvSpPr>
        </xdr:nvSpPr>
        <xdr:spPr bwMode="auto">
          <a:xfrm>
            <a:off x="357" y="181"/>
            <a:ext cx="19" cy="19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375" name="Oval 4">
            <a:extLst>
              <a:ext uri="{FF2B5EF4-FFF2-40B4-BE49-F238E27FC236}">
                <a16:creationId xmlns:a16="http://schemas.microsoft.com/office/drawing/2014/main" id="{00000000-0008-0000-0100-00005F050000}"/>
              </a:ext>
            </a:extLst>
          </xdr:cNvPr>
          <xdr:cNvSpPr>
            <a:spLocks noChangeArrowheads="1"/>
          </xdr:cNvSpPr>
        </xdr:nvSpPr>
        <xdr:spPr bwMode="auto">
          <a:xfrm>
            <a:off x="221" y="315"/>
            <a:ext cx="19" cy="19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034" name="Text Box 10">
            <a:extLst>
              <a:ext uri="{FF2B5EF4-FFF2-40B4-BE49-F238E27FC236}">
                <a16:creationId xmlns:a16="http://schemas.microsoft.com/office/drawing/2014/main" id="{00000000-0008-0000-0100-00000A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1" y="172"/>
            <a:ext cx="25" cy="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PT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</a:t>
            </a:r>
            <a:endParaRPr lang="pt-PT"/>
          </a:p>
        </xdr:txBody>
      </xdr:sp>
      <xdr:sp macro="" textlink="">
        <xdr:nvSpPr>
          <xdr:cNvPr id="1035" name="Text Box 11">
            <a:extLst>
              <a:ext uri="{FF2B5EF4-FFF2-40B4-BE49-F238E27FC236}">
                <a16:creationId xmlns:a16="http://schemas.microsoft.com/office/drawing/2014/main" id="{00000000-0008-0000-0100-00000B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" y="323"/>
            <a:ext cx="25" cy="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PT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2</a:t>
            </a:r>
            <a:endParaRPr lang="pt-PT"/>
          </a:p>
        </xdr:txBody>
      </xdr:sp>
      <xdr:sp macro="" textlink="">
        <xdr:nvSpPr>
          <xdr:cNvPr id="1036" name="Text Box 12">
            <a:extLst>
              <a:ext uri="{FF2B5EF4-FFF2-40B4-BE49-F238E27FC236}">
                <a16:creationId xmlns:a16="http://schemas.microsoft.com/office/drawing/2014/main" id="{00000000-0008-0000-0100-00000C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40" y="370"/>
            <a:ext cx="25" cy="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PT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3</a:t>
            </a:r>
            <a:endParaRPr lang="pt-PT"/>
          </a:p>
        </xdr:txBody>
      </xdr:sp>
      <xdr:sp macro="" textlink="">
        <xdr:nvSpPr>
          <xdr:cNvPr id="1037" name="Text Box 13">
            <a:extLst>
              <a:ext uri="{FF2B5EF4-FFF2-40B4-BE49-F238E27FC236}">
                <a16:creationId xmlns:a16="http://schemas.microsoft.com/office/drawing/2014/main" id="{00000000-0008-0000-0100-00000D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45" y="170"/>
            <a:ext cx="25" cy="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PT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4</a:t>
            </a:r>
            <a:endParaRPr lang="pt-PT"/>
          </a:p>
        </xdr:txBody>
      </xdr:sp>
      <xdr:sp macro="" textlink="">
        <xdr:nvSpPr>
          <xdr:cNvPr id="1038" name="Text Box 14">
            <a:extLst>
              <a:ext uri="{FF2B5EF4-FFF2-40B4-BE49-F238E27FC236}">
                <a16:creationId xmlns:a16="http://schemas.microsoft.com/office/drawing/2014/main" id="{00000000-0008-0000-0100-00000E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4" y="164"/>
            <a:ext cx="27" cy="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32004" rIns="0" bIns="0" anchor="t" upright="1"/>
          <a:lstStyle/>
          <a:p>
            <a:pPr algn="l" rtl="0">
              <a:defRPr sz="1000"/>
            </a:pPr>
            <a:r>
              <a:rPr lang="pt-PT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</a:t>
            </a:r>
            <a:endParaRPr lang="pt-PT"/>
          </a:p>
        </xdr:txBody>
      </xdr:sp>
      <xdr:sp macro="" textlink="">
        <xdr:nvSpPr>
          <xdr:cNvPr id="1039" name="Text Box 15">
            <a:extLst>
              <a:ext uri="{FF2B5EF4-FFF2-40B4-BE49-F238E27FC236}">
                <a16:creationId xmlns:a16="http://schemas.microsoft.com/office/drawing/2014/main" id="{00000000-0008-0000-0100-00000F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3" y="239"/>
            <a:ext cx="28" cy="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32004" rIns="0" bIns="0" anchor="t" upright="1"/>
          <a:lstStyle/>
          <a:p>
            <a:pPr algn="l" rtl="0">
              <a:defRPr sz="1000"/>
            </a:pPr>
            <a:r>
              <a:rPr lang="pt-PT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2</a:t>
            </a:r>
            <a:endParaRPr lang="pt-PT"/>
          </a:p>
        </xdr:txBody>
      </xdr:sp>
      <xdr:sp macro="" textlink="">
        <xdr:nvSpPr>
          <xdr:cNvPr id="1040" name="Text Box 16">
            <a:extLst>
              <a:ext uri="{FF2B5EF4-FFF2-40B4-BE49-F238E27FC236}">
                <a16:creationId xmlns:a16="http://schemas.microsoft.com/office/drawing/2014/main" id="{00000000-0008-0000-0100-000010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44" y="278"/>
            <a:ext cx="25" cy="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32004" rIns="0" bIns="0" anchor="t" upright="1"/>
          <a:lstStyle/>
          <a:p>
            <a:pPr algn="l" rtl="0">
              <a:defRPr sz="1000"/>
            </a:pPr>
            <a:r>
              <a:rPr lang="pt-PT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3</a:t>
            </a:r>
            <a:endParaRPr lang="pt-PT"/>
          </a:p>
        </xdr:txBody>
      </xdr:sp>
    </xdr:grpSp>
    <xdr:clientData/>
  </xdr:twoCellAnchor>
  <xdr:twoCellAnchor>
    <xdr:from>
      <xdr:col>5</xdr:col>
      <xdr:colOff>9525</xdr:colOff>
      <xdr:row>9</xdr:row>
      <xdr:rowOff>152400</xdr:rowOff>
    </xdr:from>
    <xdr:to>
      <xdr:col>8</xdr:col>
      <xdr:colOff>542925</xdr:colOff>
      <xdr:row>26</xdr:row>
      <xdr:rowOff>123825</xdr:rowOff>
    </xdr:to>
    <xdr:graphicFrame macro="">
      <xdr:nvGraphicFramePr>
        <xdr:cNvPr id="1367" name="Gráfico 18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257175</xdr:colOff>
      <xdr:row>8</xdr:row>
      <xdr:rowOff>57150</xdr:rowOff>
    </xdr:from>
    <xdr:to>
      <xdr:col>5</xdr:col>
      <xdr:colOff>66675</xdr:colOff>
      <xdr:row>8</xdr:row>
      <xdr:rowOff>57150</xdr:rowOff>
    </xdr:to>
    <xdr:sp macro="" textlink="">
      <xdr:nvSpPr>
        <xdr:cNvPr id="1368" name="Line 19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>
          <a:spLocks noChangeShapeType="1"/>
        </xdr:cNvSpPr>
      </xdr:nvSpPr>
      <xdr:spPr bwMode="auto">
        <a:xfrm>
          <a:off x="2190750" y="1428750"/>
          <a:ext cx="495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247650</xdr:colOff>
      <xdr:row>5</xdr:row>
      <xdr:rowOff>104775</xdr:rowOff>
    </xdr:from>
    <xdr:to>
      <xdr:col>5</xdr:col>
      <xdr:colOff>38100</xdr:colOff>
      <xdr:row>8</xdr:row>
      <xdr:rowOff>57150</xdr:rowOff>
    </xdr:to>
    <xdr:sp macro="" textlink="">
      <xdr:nvSpPr>
        <xdr:cNvPr id="1369" name="Line 20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>
          <a:spLocks noChangeShapeType="1"/>
        </xdr:cNvSpPr>
      </xdr:nvSpPr>
      <xdr:spPr bwMode="auto">
        <a:xfrm flipV="1">
          <a:off x="2181225" y="990600"/>
          <a:ext cx="47625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247650</xdr:colOff>
      <xdr:row>5</xdr:row>
      <xdr:rowOff>85725</xdr:rowOff>
    </xdr:from>
    <xdr:to>
      <xdr:col>4</xdr:col>
      <xdr:colOff>247650</xdr:colOff>
      <xdr:row>8</xdr:row>
      <xdr:rowOff>57150</xdr:rowOff>
    </xdr:to>
    <xdr:sp macro="" textlink="">
      <xdr:nvSpPr>
        <xdr:cNvPr id="1370" name="Line 21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>
          <a:spLocks noChangeShapeType="1"/>
        </xdr:cNvSpPr>
      </xdr:nvSpPr>
      <xdr:spPr bwMode="auto">
        <a:xfrm flipV="1">
          <a:off x="2181225" y="97155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"/>
  <sheetViews>
    <sheetView workbookViewId="0">
      <selection activeCell="G22" sqref="G22"/>
    </sheetView>
  </sheetViews>
  <sheetFormatPr defaultRowHeight="13.2" x14ac:dyDescent="0.25"/>
  <sheetData>
    <row r="1" spans="1:24" x14ac:dyDescent="0.25">
      <c r="A1" s="3"/>
      <c r="B1" s="3"/>
      <c r="C1" s="3"/>
      <c r="D1" s="3"/>
      <c r="E1" s="3"/>
      <c r="F1" s="3"/>
      <c r="G1" s="3"/>
      <c r="H1" s="16"/>
      <c r="I1" s="16"/>
      <c r="J1" s="16"/>
      <c r="K1" s="16"/>
      <c r="L1" s="16"/>
      <c r="M1" s="16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6" x14ac:dyDescent="0.3">
      <c r="A2" s="3"/>
      <c r="B2" s="4" t="s">
        <v>1</v>
      </c>
      <c r="C2" s="3"/>
      <c r="D2" s="3"/>
      <c r="E2" s="3"/>
      <c r="F2" s="3"/>
      <c r="G2" s="3"/>
      <c r="H2" s="16"/>
      <c r="I2" s="16"/>
      <c r="J2" s="22"/>
      <c r="K2" s="16"/>
      <c r="L2" s="16"/>
      <c r="M2" s="16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s="3"/>
      <c r="B3" s="3"/>
      <c r="C3" s="3"/>
      <c r="D3" s="3"/>
      <c r="E3" s="3"/>
      <c r="F3" s="3"/>
      <c r="G3" s="3"/>
      <c r="H3" s="16"/>
      <c r="I3" s="16"/>
      <c r="J3" s="16"/>
      <c r="K3" s="16"/>
      <c r="L3" s="16"/>
      <c r="M3" s="16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3"/>
      <c r="B4" s="8" t="s">
        <v>0</v>
      </c>
      <c r="C4" s="3"/>
      <c r="D4" s="3"/>
      <c r="E4" s="3"/>
      <c r="F4" s="3"/>
      <c r="G4" s="3"/>
      <c r="H4" s="16"/>
      <c r="I4" s="16"/>
      <c r="J4" s="18"/>
      <c r="K4" s="16"/>
      <c r="L4" s="16"/>
      <c r="M4" s="16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3"/>
      <c r="B5" s="3" t="s">
        <v>2</v>
      </c>
      <c r="C5" s="3"/>
      <c r="D5" s="3"/>
      <c r="E5" s="3"/>
      <c r="F5" s="3"/>
      <c r="G5" s="3"/>
      <c r="H5" s="16"/>
      <c r="I5" s="16"/>
      <c r="J5" s="16"/>
      <c r="K5" s="16"/>
      <c r="L5" s="16"/>
      <c r="M5" s="16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3"/>
      <c r="B6" s="3" t="s">
        <v>3</v>
      </c>
      <c r="C6" s="3"/>
      <c r="D6" s="3"/>
      <c r="E6" s="3"/>
      <c r="F6" s="3"/>
      <c r="G6" s="3"/>
      <c r="H6" s="16"/>
      <c r="I6" s="16"/>
      <c r="J6" s="18"/>
      <c r="K6" s="16"/>
      <c r="L6" s="16"/>
      <c r="M6" s="16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3"/>
      <c r="B7" s="3" t="s">
        <v>4</v>
      </c>
      <c r="C7" s="3"/>
      <c r="D7" s="3"/>
      <c r="E7" s="3"/>
      <c r="F7" s="3"/>
      <c r="G7" s="3"/>
      <c r="H7" s="16"/>
      <c r="I7" s="16"/>
      <c r="J7" s="16"/>
      <c r="K7" s="16"/>
      <c r="L7" s="16"/>
      <c r="M7" s="16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3"/>
      <c r="B8" s="3"/>
      <c r="C8" s="3"/>
      <c r="D8" s="3"/>
      <c r="E8" s="3"/>
      <c r="F8" s="3"/>
      <c r="G8" s="3"/>
      <c r="H8" s="16"/>
      <c r="I8" s="16"/>
      <c r="J8" s="16"/>
      <c r="K8" s="16"/>
      <c r="L8" s="16"/>
      <c r="M8" s="16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3"/>
      <c r="B9" s="3" t="s">
        <v>5</v>
      </c>
      <c r="C9" s="3"/>
      <c r="D9" s="3"/>
      <c r="E9" s="3"/>
      <c r="F9" s="3"/>
      <c r="G9" s="3"/>
      <c r="H9" s="16"/>
      <c r="I9" s="16"/>
      <c r="J9" s="16"/>
      <c r="K9" s="16"/>
      <c r="L9" s="16"/>
      <c r="M9" s="16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s="3"/>
      <c r="B10" s="3" t="s">
        <v>6</v>
      </c>
      <c r="C10" s="3"/>
      <c r="D10" s="3"/>
      <c r="E10" s="3"/>
      <c r="F10" s="3"/>
      <c r="G10" s="3"/>
      <c r="H10" s="16"/>
      <c r="I10" s="16"/>
      <c r="J10" s="16"/>
      <c r="K10" s="16"/>
      <c r="L10" s="16"/>
      <c r="M10" s="1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3"/>
      <c r="B11" s="3" t="s">
        <v>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 s="3"/>
      <c r="B13" s="3" t="s">
        <v>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3"/>
      <c r="B14" s="3" t="s">
        <v>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 s="3"/>
      <c r="B15" s="3" t="s">
        <v>10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3"/>
      <c r="B16" s="3" t="s">
        <v>11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3"/>
      <c r="B17" s="3" t="s">
        <v>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 s="3"/>
      <c r="B18" s="3" t="s">
        <v>13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3"/>
      <c r="B19" s="3" t="s">
        <v>14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3"/>
      <c r="B20" s="3" t="s">
        <v>15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3"/>
      <c r="B21" s="3" t="s">
        <v>16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 s="3"/>
      <c r="B22" s="3" t="s">
        <v>17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3"/>
      <c r="B23" s="3" t="s">
        <v>18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 s="3"/>
      <c r="B24" s="3" t="s">
        <v>19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A25" s="3"/>
      <c r="B25" s="3" t="s">
        <v>20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5">
      <c r="A26" s="3"/>
      <c r="B26" s="3" t="s">
        <v>21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3"/>
      <c r="B27" s="3" t="s">
        <v>22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 s="3"/>
      <c r="B29" s="3" t="s">
        <v>23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 s="3"/>
      <c r="B30" s="3" t="s">
        <v>24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3"/>
      <c r="B31" s="3" t="s">
        <v>25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3"/>
      <c r="B32" s="3" t="s">
        <v>26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3"/>
      <c r="B33" s="3" t="s">
        <v>27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B37" s="10" t="s">
        <v>46</v>
      </c>
    </row>
    <row r="39" spans="1:24" ht="13.8" thickBot="1" x14ac:dyDescent="0.3">
      <c r="B39" s="3"/>
      <c r="C39" s="3"/>
      <c r="D39" s="3"/>
      <c r="E39" s="3"/>
      <c r="F39" s="3"/>
      <c r="G39" s="3"/>
    </row>
    <row r="40" spans="1:24" ht="15.6" x14ac:dyDescent="0.3">
      <c r="B40" s="3"/>
      <c r="C40" s="11"/>
      <c r="D40" s="12" t="s">
        <v>47</v>
      </c>
      <c r="E40" s="13"/>
      <c r="F40" s="14"/>
      <c r="G40" s="3"/>
    </row>
    <row r="41" spans="1:24" x14ac:dyDescent="0.25">
      <c r="B41" s="3"/>
      <c r="C41" s="15"/>
      <c r="D41" s="16"/>
      <c r="E41" s="16"/>
      <c r="F41" s="17"/>
      <c r="G41" s="3"/>
    </row>
    <row r="42" spans="1:24" x14ac:dyDescent="0.25">
      <c r="B42" s="3"/>
      <c r="C42" s="15"/>
      <c r="D42" s="18" t="s">
        <v>29</v>
      </c>
      <c r="E42" s="16">
        <v>2.6666666000000001</v>
      </c>
      <c r="F42" s="17"/>
      <c r="G42" s="3"/>
    </row>
    <row r="43" spans="1:24" x14ac:dyDescent="0.25">
      <c r="B43" s="3"/>
      <c r="C43" s="15"/>
      <c r="D43" s="16"/>
      <c r="E43" s="16"/>
      <c r="F43" s="17"/>
      <c r="G43" s="3"/>
    </row>
    <row r="44" spans="1:24" x14ac:dyDescent="0.25">
      <c r="B44" s="3"/>
      <c r="C44" s="15"/>
      <c r="D44" s="18" t="s">
        <v>28</v>
      </c>
      <c r="E44" s="16">
        <v>0.66666668535593998</v>
      </c>
      <c r="F44" s="17"/>
      <c r="G44" s="3"/>
    </row>
    <row r="45" spans="1:24" x14ac:dyDescent="0.25">
      <c r="B45" s="3"/>
      <c r="C45" s="15"/>
      <c r="D45" s="16"/>
      <c r="E45" s="16">
        <v>1.33333332681205</v>
      </c>
      <c r="F45" s="17"/>
      <c r="G45" s="3"/>
    </row>
    <row r="46" spans="1:24" x14ac:dyDescent="0.25">
      <c r="B46" s="3"/>
      <c r="C46" s="15"/>
      <c r="D46" s="16"/>
      <c r="E46" s="16">
        <v>0.66666668535593998</v>
      </c>
      <c r="F46" s="17"/>
      <c r="G46" s="3"/>
    </row>
    <row r="47" spans="1:24" ht="13.8" thickBot="1" x14ac:dyDescent="0.3">
      <c r="B47" s="3"/>
      <c r="C47" s="19"/>
      <c r="D47" s="20"/>
      <c r="E47" s="20"/>
      <c r="F47" s="21"/>
      <c r="G47" s="3"/>
    </row>
    <row r="48" spans="1:24" x14ac:dyDescent="0.25">
      <c r="B48" s="3"/>
      <c r="C48" s="3"/>
      <c r="D48" s="3"/>
      <c r="E48" s="3"/>
      <c r="F48" s="3"/>
      <c r="G48" s="3"/>
    </row>
  </sheetData>
  <phoneticPr fontId="1" type="noConversion"/>
  <pageMargins left="0.75" right="0.75" top="1" bottom="1" header="0" footer="0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2"/>
  <sheetViews>
    <sheetView tabSelected="1" zoomScale="110" zoomScaleNormal="110" workbookViewId="0">
      <selection activeCell="F5" sqref="F5"/>
    </sheetView>
  </sheetViews>
  <sheetFormatPr defaultRowHeight="13.2" x14ac:dyDescent="0.25"/>
  <cols>
    <col min="1" max="1" width="2.33203125" customWidth="1"/>
    <col min="2" max="2" width="8.44140625" customWidth="1"/>
    <col min="5" max="5" width="10.33203125" customWidth="1"/>
    <col min="6" max="6" width="22.33203125" bestFit="1" customWidth="1"/>
    <col min="7" max="7" width="4.44140625" customWidth="1"/>
  </cols>
  <sheetData>
    <row r="1" spans="1:28" ht="15.6" x14ac:dyDescent="0.3">
      <c r="A1" s="3"/>
      <c r="B1" s="4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3.8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3.8" thickBot="1" x14ac:dyDescent="0.3">
      <c r="A3" s="3"/>
      <c r="B3" s="5" t="s">
        <v>41</v>
      </c>
      <c r="C3" s="70">
        <v>4</v>
      </c>
      <c r="D3" s="3"/>
      <c r="E3" s="5" t="s">
        <v>29</v>
      </c>
      <c r="F3" s="9">
        <f>Calculation!E4</f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3.8" thickBot="1" x14ac:dyDescent="0.3">
      <c r="A4" s="3"/>
      <c r="B4" s="3"/>
      <c r="C4" s="69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3.8" thickBot="1" x14ac:dyDescent="0.3">
      <c r="A5" s="3"/>
      <c r="B5" s="3"/>
      <c r="C5" s="6">
        <v>2</v>
      </c>
      <c r="D5" s="3"/>
      <c r="E5" s="3" t="s">
        <v>43</v>
      </c>
      <c r="F5" s="23">
        <f>Calculation!E6</f>
        <v>0.35294117647058826</v>
      </c>
      <c r="G5" s="3" t="s">
        <v>40</v>
      </c>
      <c r="H5" s="7" t="str">
        <f>IF(F5&gt;1,"Constraint violated","Admissible value")</f>
        <v>Admissible value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5">
      <c r="A22" s="3"/>
      <c r="B22" s="8" t="s">
        <v>44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5">
      <c r="A24" s="3"/>
      <c r="B24" s="3" t="s">
        <v>45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5">
      <c r="A26" s="3"/>
      <c r="B26" s="3" t="s">
        <v>42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25">
      <c r="A27" s="3"/>
      <c r="B27" s="3" t="s">
        <v>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</sheetData>
  <phoneticPr fontId="1" type="noConversion"/>
  <conditionalFormatting sqref="H5 F5">
    <cfRule type="cellIs" dxfId="0" priority="1" stopIfTrue="1" operator="between">
      <formula>0</formula>
      <formula>1</formula>
    </cfRule>
  </conditionalFormatting>
  <pageMargins left="0.75" right="0.75" top="1" bottom="1" header="0" footer="0"/>
  <pageSetup paperSize="9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zoomScale="120" zoomScaleNormal="120" workbookViewId="0">
      <selection activeCell="E6" sqref="E6"/>
    </sheetView>
  </sheetViews>
  <sheetFormatPr defaultRowHeight="13.2" x14ac:dyDescent="0.25"/>
  <cols>
    <col min="2" max="2" width="12.88671875" customWidth="1"/>
    <col min="3" max="3" width="12.109375" customWidth="1"/>
    <col min="4" max="4" width="11.5546875" customWidth="1"/>
    <col min="5" max="5" width="12.5546875" bestFit="1" customWidth="1"/>
    <col min="6" max="6" width="12.6640625" customWidth="1"/>
    <col min="7" max="7" width="12.109375" bestFit="1" customWidth="1"/>
    <col min="8" max="8" width="12.6640625" bestFit="1" customWidth="1"/>
    <col min="11" max="12" width="11" bestFit="1" customWidth="1"/>
  </cols>
  <sheetData>
    <row r="1" spans="1:12" ht="15.6" x14ac:dyDescent="0.3">
      <c r="A1" s="31" t="s">
        <v>65</v>
      </c>
    </row>
    <row r="3" spans="1:12" ht="13.8" thickBot="1" x14ac:dyDescent="0.3">
      <c r="A3" s="28" t="s">
        <v>116</v>
      </c>
      <c r="D3" s="28" t="s">
        <v>115</v>
      </c>
    </row>
    <row r="4" spans="1:12" ht="13.8" thickBot="1" x14ac:dyDescent="0.3">
      <c r="A4" s="1" t="s">
        <v>28</v>
      </c>
      <c r="B4" s="32">
        <f>Problem!C3</f>
        <v>4</v>
      </c>
      <c r="D4" s="1" t="s">
        <v>29</v>
      </c>
      <c r="E4" s="35">
        <f>SUM(B4:B6)</f>
        <v>9</v>
      </c>
    </row>
    <row r="5" spans="1:12" ht="13.8" thickBot="1" x14ac:dyDescent="0.3">
      <c r="B5" s="33">
        <f>Problem!C4</f>
        <v>3</v>
      </c>
    </row>
    <row r="6" spans="1:12" ht="13.8" thickBot="1" x14ac:dyDescent="0.3">
      <c r="B6" s="34">
        <f>Problem!C5</f>
        <v>2</v>
      </c>
      <c r="D6" s="25" t="s">
        <v>61</v>
      </c>
      <c r="E6" s="35">
        <f>MAX(B25,E25,H25)</f>
        <v>0.35294117647058826</v>
      </c>
      <c r="F6" t="s">
        <v>40</v>
      </c>
    </row>
    <row r="8" spans="1:12" ht="13.8" thickBot="1" x14ac:dyDescent="0.3">
      <c r="A8" s="28" t="s">
        <v>58</v>
      </c>
      <c r="F8" s="57" t="s">
        <v>60</v>
      </c>
      <c r="J8" s="28" t="s">
        <v>59</v>
      </c>
    </row>
    <row r="9" spans="1:12" x14ac:dyDescent="0.25">
      <c r="A9" s="1" t="s">
        <v>30</v>
      </c>
      <c r="B9" s="36">
        <f>B4</f>
        <v>4</v>
      </c>
      <c r="C9" s="37">
        <v>0</v>
      </c>
      <c r="D9" s="38">
        <v>0</v>
      </c>
      <c r="F9" s="1" t="s">
        <v>31</v>
      </c>
      <c r="G9" s="36">
        <v>1</v>
      </c>
      <c r="H9" s="37">
        <f>1/SQRT(2)</f>
        <v>0.70710678118654746</v>
      </c>
      <c r="I9" s="38">
        <v>0</v>
      </c>
      <c r="J9" s="25" t="s">
        <v>38</v>
      </c>
      <c r="K9" s="36">
        <f>G9</f>
        <v>1</v>
      </c>
      <c r="L9" s="38">
        <v>0</v>
      </c>
    </row>
    <row r="10" spans="1:12" ht="13.8" thickBot="1" x14ac:dyDescent="0.3">
      <c r="B10" s="39">
        <v>0</v>
      </c>
      <c r="C10" s="40">
        <f>B5</f>
        <v>3</v>
      </c>
      <c r="D10" s="41">
        <v>0</v>
      </c>
      <c r="G10" s="42">
        <v>0</v>
      </c>
      <c r="H10" s="43">
        <f>H9</f>
        <v>0.70710678118654746</v>
      </c>
      <c r="I10" s="44">
        <v>1</v>
      </c>
      <c r="K10" s="39">
        <f>H9</f>
        <v>0.70710678118654746</v>
      </c>
      <c r="L10" s="41">
        <f>H10</f>
        <v>0.70710678118654746</v>
      </c>
    </row>
    <row r="11" spans="1:12" ht="13.8" thickBot="1" x14ac:dyDescent="0.3">
      <c r="B11" s="42">
        <v>0</v>
      </c>
      <c r="C11" s="43">
        <v>0</v>
      </c>
      <c r="D11" s="44">
        <f>B6</f>
        <v>2</v>
      </c>
      <c r="K11" s="42">
        <f>I9</f>
        <v>0</v>
      </c>
      <c r="L11" s="44">
        <f>I10</f>
        <v>1</v>
      </c>
    </row>
    <row r="12" spans="1:12" ht="13.8" thickBot="1" x14ac:dyDescent="0.3"/>
    <row r="13" spans="1:12" x14ac:dyDescent="0.25">
      <c r="A13" s="1" t="s">
        <v>32</v>
      </c>
      <c r="B13" s="45">
        <v>1</v>
      </c>
      <c r="C13" s="26">
        <v>0</v>
      </c>
      <c r="D13" s="1" t="s">
        <v>33</v>
      </c>
      <c r="E13" s="45">
        <v>1</v>
      </c>
      <c r="F13" s="27">
        <v>1</v>
      </c>
      <c r="G13" s="1" t="s">
        <v>34</v>
      </c>
      <c r="H13" s="45">
        <v>0</v>
      </c>
      <c r="I13" s="27">
        <v>1</v>
      </c>
    </row>
    <row r="14" spans="1:12" ht="13.8" thickBot="1" x14ac:dyDescent="0.3">
      <c r="B14" s="46">
        <v>0</v>
      </c>
      <c r="E14" s="46">
        <v>1</v>
      </c>
      <c r="H14" s="46">
        <v>1</v>
      </c>
    </row>
    <row r="15" spans="1:12" s="29" customFormat="1" x14ac:dyDescent="0.25">
      <c r="B15" s="2"/>
      <c r="E15" s="2"/>
      <c r="H15" s="2"/>
    </row>
    <row r="16" spans="1:12" ht="13.8" thickBot="1" x14ac:dyDescent="0.3">
      <c r="F16" s="30" t="s">
        <v>56</v>
      </c>
      <c r="J16" s="28" t="s">
        <v>57</v>
      </c>
    </row>
    <row r="17" spans="1:12" x14ac:dyDescent="0.25">
      <c r="A17" s="1"/>
      <c r="B17" s="25" t="s">
        <v>49</v>
      </c>
      <c r="C17" s="51">
        <f t="array" ref="C17:E19">MMULT(G9:I10,B9:D11)</f>
        <v>4</v>
      </c>
      <c r="D17" s="52">
        <v>2.1213203435596424</v>
      </c>
      <c r="E17" s="53">
        <v>0</v>
      </c>
      <c r="F17" s="25" t="s">
        <v>48</v>
      </c>
      <c r="G17" s="51">
        <f t="array" ref="G17:H18">MMULT(C17:E18,K9:L11)</f>
        <v>5.5</v>
      </c>
      <c r="H17" s="53">
        <v>1.4999999999999998</v>
      </c>
      <c r="J17" s="1" t="s">
        <v>39</v>
      </c>
      <c r="K17" s="51">
        <f t="array" ref="K17:L18">MINVERSE(G17:H18)</f>
        <v>0.20588235294117646</v>
      </c>
      <c r="L17" s="53">
        <v>-8.8235294117647051E-2</v>
      </c>
    </row>
    <row r="18" spans="1:12" ht="13.8" thickBot="1" x14ac:dyDescent="0.3">
      <c r="C18" s="54">
        <v>0</v>
      </c>
      <c r="D18" s="55">
        <v>2.1213203435596424</v>
      </c>
      <c r="E18" s="56">
        <v>2</v>
      </c>
      <c r="G18" s="54">
        <v>1.4999999999999998</v>
      </c>
      <c r="H18" s="56">
        <v>3.5</v>
      </c>
      <c r="K18" s="54">
        <v>-8.8235294117647051E-2</v>
      </c>
      <c r="L18" s="56">
        <v>0.3235294117647059</v>
      </c>
    </row>
    <row r="19" spans="1:12" x14ac:dyDescent="0.25">
      <c r="C19" s="49" t="e">
        <v>#N/A</v>
      </c>
      <c r="D19" s="49" t="e">
        <v>#N/A</v>
      </c>
      <c r="E19" s="49" t="e">
        <v>#N/A</v>
      </c>
    </row>
    <row r="20" spans="1:12" ht="13.8" thickBot="1" x14ac:dyDescent="0.3">
      <c r="A20" s="28" t="s">
        <v>53</v>
      </c>
      <c r="D20" s="28" t="s">
        <v>54</v>
      </c>
      <c r="G20" s="28" t="s">
        <v>55</v>
      </c>
    </row>
    <row r="21" spans="1:12" x14ac:dyDescent="0.25">
      <c r="A21" s="1" t="s">
        <v>35</v>
      </c>
      <c r="B21" s="47">
        <f t="array" ref="B21:B22">MMULT(K17:L18,B13:B14)</f>
        <v>0.20588235294117646</v>
      </c>
      <c r="D21" s="1" t="s">
        <v>36</v>
      </c>
      <c r="E21" s="47">
        <f t="array" ref="E21:E22">MMULT(K17:L18,E13:E14)</f>
        <v>0.11764705882352941</v>
      </c>
      <c r="G21" s="1" t="s">
        <v>37</v>
      </c>
      <c r="H21" s="47">
        <f t="array" ref="H21:H22">MMULT(K17:L18,H13:H14)</f>
        <v>-8.8235294117647051E-2</v>
      </c>
    </row>
    <row r="22" spans="1:12" ht="13.8" thickBot="1" x14ac:dyDescent="0.3">
      <c r="B22" s="48">
        <v>-8.8235294117647051E-2</v>
      </c>
      <c r="E22" s="48">
        <v>0.23529411764705885</v>
      </c>
      <c r="H22" s="48">
        <v>0.3235294117647059</v>
      </c>
    </row>
    <row r="23" spans="1:12" s="29" customFormat="1" x14ac:dyDescent="0.25">
      <c r="B23" s="2"/>
      <c r="E23" s="2"/>
      <c r="H23" s="2"/>
    </row>
    <row r="24" spans="1:12" x14ac:dyDescent="0.25">
      <c r="A24" s="28" t="s">
        <v>62</v>
      </c>
      <c r="D24" s="28" t="s">
        <v>63</v>
      </c>
      <c r="G24" s="28" t="s">
        <v>64</v>
      </c>
    </row>
    <row r="25" spans="1:12" x14ac:dyDescent="0.25">
      <c r="A25" s="25" t="s">
        <v>50</v>
      </c>
      <c r="B25" s="50">
        <f>MMULT(B13:C13,B21:B22)</f>
        <v>0.20588235294117646</v>
      </c>
      <c r="C25" s="24" t="s">
        <v>40</v>
      </c>
      <c r="D25" s="25" t="s">
        <v>51</v>
      </c>
      <c r="E25" s="50">
        <f>MMULT(E13:F13,E21:E22)</f>
        <v>0.35294117647058826</v>
      </c>
      <c r="F25" s="24" t="s">
        <v>40</v>
      </c>
      <c r="G25" s="25" t="s">
        <v>52</v>
      </c>
      <c r="H25" s="50">
        <f>MMULT(H13:I13,H21:H22)</f>
        <v>0.3235294117647059</v>
      </c>
      <c r="I25" s="24" t="s">
        <v>40</v>
      </c>
    </row>
    <row r="28" spans="1:12" x14ac:dyDescent="0.25">
      <c r="F28" s="24"/>
    </row>
  </sheetData>
  <phoneticPr fontId="1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"/>
  <sheetViews>
    <sheetView showGridLines="0" workbookViewId="0">
      <selection activeCell="P36" sqref="P36"/>
    </sheetView>
  </sheetViews>
  <sheetFormatPr defaultRowHeight="13.2" outlineLevelRow="1" x14ac:dyDescent="0.25"/>
  <cols>
    <col min="1" max="1" width="2.33203125" customWidth="1"/>
    <col min="2" max="2" width="6.33203125" customWidth="1"/>
    <col min="3" max="3" width="14.44140625" customWidth="1"/>
    <col min="4" max="4" width="14.33203125" bestFit="1" customWidth="1"/>
    <col min="5" max="5" width="12" bestFit="1" customWidth="1"/>
    <col min="6" max="6" width="10.5546875" customWidth="1"/>
    <col min="7" max="7" width="12" bestFit="1" customWidth="1"/>
  </cols>
  <sheetData>
    <row r="1" spans="1:5" x14ac:dyDescent="0.25">
      <c r="A1" s="28" t="s">
        <v>66</v>
      </c>
    </row>
    <row r="2" spans="1:5" x14ac:dyDescent="0.25">
      <c r="A2" s="28" t="s">
        <v>67</v>
      </c>
    </row>
    <row r="3" spans="1:5" x14ac:dyDescent="0.25">
      <c r="A3" s="28" t="s">
        <v>68</v>
      </c>
    </row>
    <row r="4" spans="1:5" x14ac:dyDescent="0.25">
      <c r="A4" s="28" t="s">
        <v>69</v>
      </c>
    </row>
    <row r="5" spans="1:5" x14ac:dyDescent="0.25">
      <c r="A5" s="28" t="s">
        <v>70</v>
      </c>
    </row>
    <row r="6" spans="1:5" hidden="1" outlineLevel="1" x14ac:dyDescent="0.25">
      <c r="A6" s="28"/>
      <c r="B6" t="s">
        <v>71</v>
      </c>
    </row>
    <row r="7" spans="1:5" hidden="1" outlineLevel="1" x14ac:dyDescent="0.25">
      <c r="A7" s="28"/>
      <c r="B7" t="s">
        <v>72</v>
      </c>
    </row>
    <row r="8" spans="1:5" hidden="1" outlineLevel="1" x14ac:dyDescent="0.25">
      <c r="A8" s="28"/>
      <c r="B8" t="s">
        <v>73</v>
      </c>
    </row>
    <row r="9" spans="1:5" collapsed="1" x14ac:dyDescent="0.25">
      <c r="A9" s="28" t="s">
        <v>74</v>
      </c>
    </row>
    <row r="10" spans="1:5" hidden="1" outlineLevel="1" x14ac:dyDescent="0.25">
      <c r="B10" t="s">
        <v>75</v>
      </c>
    </row>
    <row r="11" spans="1:5" hidden="1" outlineLevel="1" x14ac:dyDescent="0.25">
      <c r="B11" t="s">
        <v>76</v>
      </c>
    </row>
    <row r="12" spans="1:5" hidden="1" outlineLevel="1" x14ac:dyDescent="0.25">
      <c r="B12" t="s">
        <v>77</v>
      </c>
    </row>
    <row r="13" spans="1:5" collapsed="1" x14ac:dyDescent="0.25"/>
    <row r="14" spans="1:5" ht="13.8" thickBot="1" x14ac:dyDescent="0.3">
      <c r="A14" t="s">
        <v>78</v>
      </c>
    </row>
    <row r="15" spans="1:5" ht="13.8" thickBot="1" x14ac:dyDescent="0.3">
      <c r="B15" s="59" t="s">
        <v>79</v>
      </c>
      <c r="C15" s="59" t="s">
        <v>80</v>
      </c>
      <c r="D15" s="59" t="s">
        <v>81</v>
      </c>
      <c r="E15" s="59" t="s">
        <v>82</v>
      </c>
    </row>
    <row r="16" spans="1:5" ht="13.8" thickBot="1" x14ac:dyDescent="0.3">
      <c r="B16" s="58" t="s">
        <v>90</v>
      </c>
      <c r="C16" s="58" t="s">
        <v>29</v>
      </c>
      <c r="D16" s="62">
        <v>4.5</v>
      </c>
      <c r="E16" s="62">
        <v>2.6666670246195876</v>
      </c>
    </row>
    <row r="19" spans="1:7" ht="13.8" thickBot="1" x14ac:dyDescent="0.3">
      <c r="A19" t="s">
        <v>83</v>
      </c>
    </row>
    <row r="20" spans="1:7" ht="13.8" thickBot="1" x14ac:dyDescent="0.3">
      <c r="B20" s="59" t="s">
        <v>79</v>
      </c>
      <c r="C20" s="59" t="s">
        <v>80</v>
      </c>
      <c r="D20" s="59" t="s">
        <v>81</v>
      </c>
      <c r="E20" s="59" t="s">
        <v>82</v>
      </c>
      <c r="F20" s="59" t="s">
        <v>84</v>
      </c>
    </row>
    <row r="21" spans="1:7" x14ac:dyDescent="0.25">
      <c r="B21" s="66" t="s">
        <v>107</v>
      </c>
      <c r="C21" s="65"/>
      <c r="D21" s="65"/>
      <c r="E21" s="65"/>
      <c r="F21" s="65"/>
    </row>
    <row r="22" spans="1:7" hidden="1" outlineLevel="1" x14ac:dyDescent="0.25">
      <c r="B22" s="61" t="s">
        <v>91</v>
      </c>
      <c r="C22" s="61" t="s">
        <v>28</v>
      </c>
      <c r="D22" s="63">
        <v>1.5</v>
      </c>
      <c r="E22" s="63">
        <v>0.66666702458758431</v>
      </c>
      <c r="F22" s="61" t="s">
        <v>92</v>
      </c>
    </row>
    <row r="23" spans="1:7" hidden="1" outlineLevel="1" x14ac:dyDescent="0.25">
      <c r="B23" s="61" t="s">
        <v>93</v>
      </c>
      <c r="C23" s="61"/>
      <c r="D23" s="63">
        <v>2</v>
      </c>
      <c r="E23" s="63">
        <v>1.3333333333552777</v>
      </c>
      <c r="F23" s="61" t="s">
        <v>92</v>
      </c>
    </row>
    <row r="24" spans="1:7" ht="13.8" hidden="1" outlineLevel="1" thickBot="1" x14ac:dyDescent="0.3">
      <c r="B24" s="58" t="s">
        <v>94</v>
      </c>
      <c r="C24" s="58"/>
      <c r="D24" s="62">
        <v>1</v>
      </c>
      <c r="E24" s="62">
        <v>0.66666666667672581</v>
      </c>
      <c r="F24" s="58" t="s">
        <v>92</v>
      </c>
    </row>
    <row r="25" spans="1:7" collapsed="1" x14ac:dyDescent="0.25">
      <c r="B25" s="60"/>
      <c r="C25" s="60"/>
      <c r="D25" s="64"/>
      <c r="E25" s="64"/>
      <c r="F25" s="60"/>
    </row>
    <row r="28" spans="1:7" ht="13.8" thickBot="1" x14ac:dyDescent="0.3">
      <c r="A28" t="s">
        <v>85</v>
      </c>
    </row>
    <row r="29" spans="1:7" ht="13.8" thickBot="1" x14ac:dyDescent="0.3">
      <c r="B29" s="59" t="s">
        <v>79</v>
      </c>
      <c r="C29" s="59" t="s">
        <v>80</v>
      </c>
      <c r="D29" s="59" t="s">
        <v>86</v>
      </c>
      <c r="E29" s="59" t="s">
        <v>87</v>
      </c>
      <c r="F29" s="59" t="s">
        <v>88</v>
      </c>
      <c r="G29" s="59" t="s">
        <v>89</v>
      </c>
    </row>
    <row r="30" spans="1:7" x14ac:dyDescent="0.25">
      <c r="B30" s="61" t="s">
        <v>95</v>
      </c>
      <c r="C30" s="61" t="s">
        <v>96</v>
      </c>
      <c r="D30" s="63">
        <v>0.99999964207395264</v>
      </c>
      <c r="E30" s="61" t="s">
        <v>97</v>
      </c>
      <c r="F30" s="61" t="s">
        <v>98</v>
      </c>
      <c r="G30" s="61">
        <v>0</v>
      </c>
    </row>
    <row r="31" spans="1:7" x14ac:dyDescent="0.25">
      <c r="B31" s="61" t="s">
        <v>99</v>
      </c>
      <c r="C31" s="61" t="s">
        <v>51</v>
      </c>
      <c r="D31" s="63">
        <v>0.99999991050631565</v>
      </c>
      <c r="E31" s="61" t="s">
        <v>100</v>
      </c>
      <c r="F31" s="61" t="s">
        <v>98</v>
      </c>
      <c r="G31" s="61">
        <v>0</v>
      </c>
    </row>
    <row r="32" spans="1:7" x14ac:dyDescent="0.25">
      <c r="B32" s="61" t="s">
        <v>101</v>
      </c>
      <c r="C32" s="61" t="s">
        <v>52</v>
      </c>
      <c r="D32" s="63">
        <v>0.99999991050700032</v>
      </c>
      <c r="E32" s="61" t="s">
        <v>102</v>
      </c>
      <c r="F32" s="61" t="s">
        <v>98</v>
      </c>
      <c r="G32" s="61">
        <v>0</v>
      </c>
    </row>
    <row r="33" spans="2:7" x14ac:dyDescent="0.25">
      <c r="B33" s="61" t="s">
        <v>91</v>
      </c>
      <c r="C33" s="61" t="s">
        <v>28</v>
      </c>
      <c r="D33" s="63">
        <v>0.66666702458758431</v>
      </c>
      <c r="E33" s="61" t="s">
        <v>103</v>
      </c>
      <c r="F33" s="61" t="s">
        <v>104</v>
      </c>
      <c r="G33" s="63">
        <v>0.66666702458758431</v>
      </c>
    </row>
    <row r="34" spans="2:7" x14ac:dyDescent="0.25">
      <c r="B34" s="61" t="s">
        <v>93</v>
      </c>
      <c r="C34" s="61"/>
      <c r="D34" s="63">
        <v>1.3333333333552777</v>
      </c>
      <c r="E34" s="61" t="s">
        <v>105</v>
      </c>
      <c r="F34" s="61" t="s">
        <v>104</v>
      </c>
      <c r="G34" s="63">
        <v>1.3333333333552777</v>
      </c>
    </row>
    <row r="35" spans="2:7" ht="13.8" thickBot="1" x14ac:dyDescent="0.3">
      <c r="B35" s="58" t="s">
        <v>94</v>
      </c>
      <c r="C35" s="58"/>
      <c r="D35" s="62">
        <v>0.66666666667672581</v>
      </c>
      <c r="E35" s="58" t="s">
        <v>106</v>
      </c>
      <c r="F35" s="58" t="s">
        <v>104</v>
      </c>
      <c r="G35" s="62">
        <v>0.66666666667672581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showGridLines="0" workbookViewId="0">
      <selection activeCell="K30" sqref="K30"/>
    </sheetView>
  </sheetViews>
  <sheetFormatPr defaultRowHeight="13.2" outlineLevelRow="1" x14ac:dyDescent="0.25"/>
  <cols>
    <col min="1" max="1" width="2.33203125" customWidth="1"/>
    <col min="2" max="2" width="6.33203125" bestFit="1" customWidth="1"/>
    <col min="3" max="3" width="14.44140625" bestFit="1" customWidth="1"/>
    <col min="4" max="4" width="12" bestFit="1" customWidth="1"/>
    <col min="5" max="5" width="12.5546875" bestFit="1" customWidth="1"/>
  </cols>
  <sheetData>
    <row r="1" spans="1:5" x14ac:dyDescent="0.25">
      <c r="A1" s="28" t="s">
        <v>108</v>
      </c>
    </row>
    <row r="2" spans="1:5" x14ac:dyDescent="0.25">
      <c r="A2" s="28" t="s">
        <v>67</v>
      </c>
    </row>
    <row r="3" spans="1:5" x14ac:dyDescent="0.25">
      <c r="A3" s="28" t="s">
        <v>68</v>
      </c>
    </row>
    <row r="6" spans="1:5" ht="13.8" thickBot="1" x14ac:dyDescent="0.3">
      <c r="A6" t="s">
        <v>83</v>
      </c>
    </row>
    <row r="7" spans="1:5" x14ac:dyDescent="0.25">
      <c r="B7" s="67"/>
      <c r="C7" s="67"/>
      <c r="D7" s="67" t="s">
        <v>109</v>
      </c>
      <c r="E7" s="67" t="s">
        <v>111</v>
      </c>
    </row>
    <row r="8" spans="1:5" ht="13.8" thickBot="1" x14ac:dyDescent="0.3">
      <c r="B8" s="68" t="s">
        <v>79</v>
      </c>
      <c r="C8" s="68" t="s">
        <v>80</v>
      </c>
      <c r="D8" s="68" t="s">
        <v>110</v>
      </c>
      <c r="E8" s="68" t="s">
        <v>112</v>
      </c>
    </row>
    <row r="9" spans="1:5" x14ac:dyDescent="0.25">
      <c r="B9" s="66" t="s">
        <v>107</v>
      </c>
      <c r="C9" s="65"/>
      <c r="D9" s="65"/>
      <c r="E9" s="65"/>
    </row>
    <row r="10" spans="1:5" outlineLevel="1" x14ac:dyDescent="0.25">
      <c r="B10" s="61" t="s">
        <v>91</v>
      </c>
      <c r="C10" s="61" t="s">
        <v>28</v>
      </c>
      <c r="D10" s="61">
        <v>0.66666666666666596</v>
      </c>
      <c r="E10" s="61">
        <v>0</v>
      </c>
    </row>
    <row r="11" spans="1:5" outlineLevel="1" x14ac:dyDescent="0.25">
      <c r="B11" s="61" t="s">
        <v>93</v>
      </c>
      <c r="C11" s="61"/>
      <c r="D11" s="61">
        <v>1.3333333333333299</v>
      </c>
      <c r="E11" s="61">
        <v>0</v>
      </c>
    </row>
    <row r="12" spans="1:5" ht="13.8" outlineLevel="1" thickBot="1" x14ac:dyDescent="0.3">
      <c r="B12" s="58" t="s">
        <v>94</v>
      </c>
      <c r="C12" s="58"/>
      <c r="D12" s="58">
        <v>0.66666666666666596</v>
      </c>
      <c r="E12" s="58">
        <v>0</v>
      </c>
    </row>
    <row r="13" spans="1:5" x14ac:dyDescent="0.25">
      <c r="B13" s="60"/>
      <c r="C13" s="60"/>
      <c r="D13" s="60"/>
      <c r="E13" s="60"/>
    </row>
    <row r="15" spans="1:5" ht="13.8" thickBot="1" x14ac:dyDescent="0.3">
      <c r="A15" t="s">
        <v>85</v>
      </c>
    </row>
    <row r="16" spans="1:5" x14ac:dyDescent="0.25">
      <c r="B16" s="67"/>
      <c r="C16" s="67"/>
      <c r="D16" s="67" t="s">
        <v>109</v>
      </c>
      <c r="E16" s="67" t="s">
        <v>113</v>
      </c>
    </row>
    <row r="17" spans="2:5" ht="13.8" thickBot="1" x14ac:dyDescent="0.3">
      <c r="B17" s="68" t="s">
        <v>79</v>
      </c>
      <c r="C17" s="68" t="s">
        <v>80</v>
      </c>
      <c r="D17" s="68" t="s">
        <v>110</v>
      </c>
      <c r="E17" s="68" t="s">
        <v>114</v>
      </c>
    </row>
    <row r="18" spans="2:5" x14ac:dyDescent="0.25">
      <c r="B18" s="61" t="s">
        <v>95</v>
      </c>
      <c r="C18" s="61" t="s">
        <v>96</v>
      </c>
      <c r="D18" s="61">
        <v>0.999999999999999</v>
      </c>
      <c r="E18" s="61">
        <v>-0.44444</v>
      </c>
    </row>
    <row r="19" spans="2:5" x14ac:dyDescent="0.25">
      <c r="B19" s="61" t="s">
        <v>99</v>
      </c>
      <c r="C19" s="61" t="s">
        <v>51</v>
      </c>
      <c r="D19" s="61">
        <v>0.999999999999999</v>
      </c>
      <c r="E19" s="61">
        <v>-1.7777700000000001</v>
      </c>
    </row>
    <row r="20" spans="2:5" ht="13.8" thickBot="1" x14ac:dyDescent="0.3">
      <c r="B20" s="58" t="s">
        <v>101</v>
      </c>
      <c r="C20" s="58" t="s">
        <v>52</v>
      </c>
      <c r="D20" s="58">
        <v>0.999999999999999</v>
      </c>
      <c r="E20" s="58">
        <v>-0.44444400000000001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589E6D7CAD1D47BD3E77FD941263FA" ma:contentTypeVersion="7" ma:contentTypeDescription="Criar um novo documento." ma:contentTypeScope="" ma:versionID="8de55174f2eff0265cc1fc908dae2c4b">
  <xsd:schema xmlns:xsd="http://www.w3.org/2001/XMLSchema" xmlns:xs="http://www.w3.org/2001/XMLSchema" xmlns:p="http://schemas.microsoft.com/office/2006/metadata/properties" xmlns:ns2="987e5766-57f3-4737-be3d-6bfe0566c805" targetNamespace="http://schemas.microsoft.com/office/2006/metadata/properties" ma:root="true" ma:fieldsID="0d62a92a9f6c4e60be2dd5d20bd628cd" ns2:_="">
    <xsd:import namespace="987e5766-57f3-4737-be3d-6bfe0566c8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7e5766-57f3-4737-be3d-6bfe0566c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15BEDD-B3AF-4B72-AE2A-E9099F40BA1B}"/>
</file>

<file path=customXml/itemProps2.xml><?xml version="1.0" encoding="utf-8"?>
<ds:datastoreItem xmlns:ds="http://schemas.openxmlformats.org/officeDocument/2006/customXml" ds:itemID="{59B642CB-1A2E-4CD4-B207-5B1BAB00FAEC}"/>
</file>

<file path=customXml/itemProps3.xml><?xml version="1.0" encoding="utf-8"?>
<ds:datastoreItem xmlns:ds="http://schemas.openxmlformats.org/officeDocument/2006/customXml" ds:itemID="{C5AFE2DD-E18E-44E5-B006-857F9C4464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Abstract</vt:lpstr>
      <vt:lpstr>Problem</vt:lpstr>
      <vt:lpstr>Calculation</vt:lpstr>
      <vt:lpstr>Answer Report 1</vt:lpstr>
      <vt:lpstr>Sensitivity 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Andrade-Campos</dc:creator>
  <cp:keywords>ONLEng</cp:keywords>
  <cp:lastModifiedBy>A. Gil Andrade-Campos</cp:lastModifiedBy>
  <dcterms:created xsi:type="dcterms:W3CDTF">2010-02-01T17:40:54Z</dcterms:created>
  <dcterms:modified xsi:type="dcterms:W3CDTF">2020-10-30T15:47:00Z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0x0101006E589E6D7CAD1D47BD3E77FD941263FA</vt:lpwstr>
  </property>
</Properties>
</file>