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und.fossum\Documents\Internside\src\data\"/>
    </mc:Choice>
  </mc:AlternateContent>
  <xr:revisionPtr revIDLastSave="0" documentId="13_ncr:1_{1D7977F0-343B-48B6-93EA-2D674DC2D49E}" xr6:coauthVersionLast="47" xr6:coauthVersionMax="47" xr10:uidLastSave="{00000000-0000-0000-0000-000000000000}"/>
  <bookViews>
    <workbookView xWindow="-108" yWindow="-108" windowWidth="23256" windowHeight="13896" xr2:uid="{6FA07EE8-6DA0-4D58-82CD-6C71EA6AED72}"/>
  </bookViews>
  <sheets>
    <sheet name="Privatkunde" sheetId="3" r:id="rId1"/>
    <sheet name="Mindre næringskunde" sheetId="4" r:id="rId2"/>
    <sheet name="Større næringskund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T8" i="3"/>
  <c r="S8" i="3"/>
  <c r="R8" i="3"/>
  <c r="Q8" i="3"/>
  <c r="B7" i="1"/>
  <c r="B5" i="1"/>
  <c r="B3" i="1"/>
  <c r="T3" i="3"/>
  <c r="S3" i="3"/>
  <c r="R3" i="3"/>
  <c r="Q3" i="3"/>
  <c r="B9" i="1"/>
  <c r="T9" i="3"/>
  <c r="S9" i="3"/>
  <c r="Q9" i="3"/>
  <c r="R9" i="3"/>
</calcChain>
</file>

<file path=xl/sharedStrings.xml><?xml version="1.0" encoding="utf-8"?>
<sst xmlns="http://schemas.openxmlformats.org/spreadsheetml/2006/main" count="258" uniqueCount="98">
  <si>
    <t>Glitre</t>
  </si>
  <si>
    <t>BKK</t>
  </si>
  <si>
    <t>Lede</t>
  </si>
  <si>
    <t>Link</t>
  </si>
  <si>
    <t>Dato oppdatert</t>
  </si>
  <si>
    <t>Enhet</t>
  </si>
  <si>
    <t>kr/mnd</t>
  </si>
  <si>
    <t>øre/kWh</t>
  </si>
  <si>
    <t>kr/kW/mnd</t>
  </si>
  <si>
    <t>kr/år</t>
  </si>
  <si>
    <t>-</t>
  </si>
  <si>
    <t>Energiledd 
sommer (apr-sep) 
ekskl. mva.</t>
  </si>
  <si>
    <t>Energiledd 
vinter (okt-mar) 
ekskl. mva.</t>
  </si>
  <si>
    <t>Effektledd/kapasitetsledd 
sommer (apr-sep) 
ekskl. mva.</t>
  </si>
  <si>
    <t>Effektledd/kapasitetsledd
vinter (okt-mar) 
ekskl. mva.</t>
  </si>
  <si>
    <t>Enovaavgift/
energifondsavgift</t>
  </si>
  <si>
    <t>Merknad</t>
  </si>
  <si>
    <t>Gjelder lavspent, ikke uprioritert</t>
  </si>
  <si>
    <t>Fastledd
ekskl. mva. og 
ekskl. enovaavgift</t>
  </si>
  <si>
    <t>Elvia</t>
  </si>
  <si>
    <t>Gjelder lavspent. Mangler reaktiv effekt</t>
  </si>
  <si>
    <t>Gjelder lavspent, hovedsikring større enn 160 A/230 V eller 100 A/400 V. Mangler reaktiv effekt</t>
  </si>
  <si>
    <t>Kapasitetsledd/effektledd inkl. mva. 0-2 kW</t>
  </si>
  <si>
    <t>Kapasitetsledd/effektledd inkl. mva. 2-5 kW</t>
  </si>
  <si>
    <t>Kapasitetsledd/effektledd inkl. mva. 5-10 kW</t>
  </si>
  <si>
    <t>Kapasitetsledd/effektledd inkl. mva. 10-15 kW</t>
  </si>
  <si>
    <t>Kapasitetsledd/effektledd inkl. mva. 15-20 kW</t>
  </si>
  <si>
    <t>Kapasitetsledd/effektledd inkl. mva. 20-25 kW</t>
  </si>
  <si>
    <t>Kapasitetsledd/effektledd inkl. mva. 25-50 kW</t>
  </si>
  <si>
    <t>Kapasitetsledd/effektledd inkl. mva. 50-75 kW</t>
  </si>
  <si>
    <t>Kapasitetsledd/effektledd inkl. mva. 75-100 kW</t>
  </si>
  <si>
    <t>Kapasitetsledd/effektledd inkl. mva. 100-150 kW</t>
  </si>
  <si>
    <t>Kapasitetsledd/effektledd inkl. mva. 150-200 kW</t>
  </si>
  <si>
    <t>Kapasitetsledd/effektledd inkl. mva. 200-300 kW</t>
  </si>
  <si>
    <t>Kapasitetsledd/effektledd inkl. mva. 300-400 kW</t>
  </si>
  <si>
    <t>Kapasitetsledd/effektledd inkl. mva. 400-500 kW</t>
  </si>
  <si>
    <t>Kapasitetsledd/
effektledd inkl. mva. over 500 kW</t>
  </si>
  <si>
    <t>Forbruksavgift/elavgift 
(jan-mar) inkl. mva. 
Er også inkl. i energiledd</t>
  </si>
  <si>
    <t>Forbruksavgift/elavgift 
(apr-des) inkl. mva. 
Er også inkl. i energiledd</t>
  </si>
  <si>
    <t>Enovaavgift/
energifondsavgift 
inkl. mva. 
Er også inkl. i energiledd</t>
  </si>
  <si>
    <t>Nattpriser på energiledd gjelder hele døgnet i helger/helligdager?</t>
  </si>
  <si>
    <t>Kapasitetsledd/
effektledd 
ekskl. mva. 0-2 kW</t>
  </si>
  <si>
    <t>Kapasitetsledd/
effektledd 
ekskl. mva. 2-5 kW</t>
  </si>
  <si>
    <t>Kapasitetsledd/
effektledd 
ekskl. mva. 5-10 kW</t>
  </si>
  <si>
    <t>Kapasitetsledd/
effektledd 
ekskl. mva. 10-15 kW</t>
  </si>
  <si>
    <t>Kapasitetsledd/
effektledd 
ekskl. mva. 15-20 kW</t>
  </si>
  <si>
    <t>Kapasitetsledd/
effektledd 
ekskl. mva. 20-25 kW</t>
  </si>
  <si>
    <t>Kapasitetsledd/
effektledd 
ekskl. mva. 25-50 kW</t>
  </si>
  <si>
    <t>Kapasitetsledd/
effektledd 
ekskl. mva. 50-75 kW</t>
  </si>
  <si>
    <t>Kapasitetsledd/
effektledd 
ekskl. mva. 75-100 kW</t>
  </si>
  <si>
    <t>Kapasitetsledd/
effektledd 
ekskl. mva. 100-150 kW</t>
  </si>
  <si>
    <t>Kapasitetsledd/
effektledd 
ekskl. mva. 150-200 kW</t>
  </si>
  <si>
    <t>Kapasitetsledd/
effektledd 
ekskl. mva. 200-300 kW</t>
  </si>
  <si>
    <t>Kapasitetsledd/
effektledd 
ekskl. mva. 300-400 kW</t>
  </si>
  <si>
    <t>Kapasitetsledd/
effektledd 
ekskl. mva. 400-500 kW</t>
  </si>
  <si>
    <t>Kapasitetsledd/
effektledd 
ekskl. mva. over 500 kW</t>
  </si>
  <si>
    <t>Energiledd 
dag (kl.  06.00-22.00) 
ekskl. mva., enovaavgift 
og forbruksavgift/elavgift</t>
  </si>
  <si>
    <t>Energiledd 
natt (kl.  22.00-06.00) 
ekskl. mva., enovaavgift 
og forbruksavgift/elavgift</t>
  </si>
  <si>
    <t xml:space="preserve">Forbruksavgift/elavgift 
(jan-mar) ekskl. mva. </t>
  </si>
  <si>
    <t xml:space="preserve">Forbruksavgift/elavgift 
(apr-des) ekskl. mva. </t>
  </si>
  <si>
    <t>Forbruksavgift/elavgift 
(jan-mar) ekskl. mva.</t>
  </si>
  <si>
    <t>Forbruksavgift/elavgift 
(apr-des) ekskl. mva.</t>
  </si>
  <si>
    <t>Forbruksavgift ved 
redusert sats ekskl. mva.</t>
  </si>
  <si>
    <t>Uklart om 800 kr/år er inkludert. Antatt ikke</t>
  </si>
  <si>
    <t>Nettsiden inkluderer 800 kr/år i kapledd</t>
  </si>
  <si>
    <t>Nettselskap</t>
  </si>
  <si>
    <t xml:space="preserve">Enovaavgift/
energifondsavgift </t>
  </si>
  <si>
    <t>https://www.tensio.no/no/kunde/nettleie/nettleiepriser-september-ts</t>
  </si>
  <si>
    <t>https://www.glitrenett.no/kunde/nettleie-og-priser/nettleiepriser-privatkunde</t>
  </si>
  <si>
    <t>https://www.bkk.no/alt-om-nettleie/nettleiepriser</t>
  </si>
  <si>
    <t>https://lede.no/priser/nettleie-privatkunder/</t>
  </si>
  <si>
    <t>https://www.elvia.no/nettleie/alt-om-nettleiepriser/nettleiepriser-for-privatkunder/</t>
  </si>
  <si>
    <t>https://www.tensio.no/no/kunde/nettleie/nettleiepriser-for-bedrift-fra-01092024-s</t>
  </si>
  <si>
    <t>https://www.glitrenett.no/kunde/nettleie-og-priser/nettleiepriser-mindre-bedriftskunder</t>
  </si>
  <si>
    <t>https://www.bkk.no/alt-om-nettleie/nettleie-for-bedriftskunder#6e1d5b1a5de2</t>
  </si>
  <si>
    <t>https://lede.no/priser/nettleie-naringskunder/</t>
  </si>
  <si>
    <t>https://www.elvia.no/nettleie/alt-om-nettleiepriser/nettleiepriser-for-bedrifter-og-naering/</t>
  </si>
  <si>
    <t>https://www.glitrenett.no/kunde/nettleie-og-priser/nettleiepriser-storre-bedriftskunder</t>
  </si>
  <si>
    <t>https://www.bkk.no/alt-om-nettleie/nettleie-for-bedriftskunder#2c344ad7c829</t>
  </si>
  <si>
    <t>https://www.elvia.no/nettleie/alt-om-nettleiepriser/nettleiepriser-og-effekttariff-for-bedrifter-med-arsforbruk-over-100000-kwh/</t>
  </si>
  <si>
    <t>1 = Ja / 0 = Nei</t>
  </si>
  <si>
    <t>https://www.l-nett.no/nettleie/priser-og-vilkar-privat/</t>
  </si>
  <si>
    <t>Lnett</t>
  </si>
  <si>
    <t>https://www.l-nett.no/nettleie/priser-og-vilkar-bedrift/</t>
  </si>
  <si>
    <t>Energiledd
dag (kl. 06.00-22.00)
(apr-des)
inkl. mva., Enove-avgift
og forbruksavgift/elavgift</t>
  </si>
  <si>
    <t>Energiledd 
natt (kl.  22.00-06.00)
(apr-des) 
inkl. mva., enovaavgift 
og forbruksavgift/elavgift</t>
  </si>
  <si>
    <t>Energiledd 
natt (kl.  22.00-06.00)
(jan-mar) 
inkl. mva., enovaavgift 
og forbruksavgift/elavgift</t>
  </si>
  <si>
    <t>Energiledd 
dag (kl.  06.00-22.00) 
(jan-mar)
inkl. mva., enovaavgift 
og forbruksavgift/elavgift</t>
  </si>
  <si>
    <t>Arva</t>
  </si>
  <si>
    <t>Antar at satser er oppgitt ekskl. mva, men uklart</t>
  </si>
  <si>
    <t>https://arva.no/ny-nettleie/Priser</t>
  </si>
  <si>
    <t>Antar at priser er oppgitt ekskl. mva., men uklart</t>
  </si>
  <si>
    <t>Gjelder lavspant. Antar at priser er oppgitt ekskl. mva, men uklart</t>
  </si>
  <si>
    <t>Tensio (Trondheim)</t>
  </si>
  <si>
    <t>Uklart om oppgitt energiledd inkluderer forbruksavgift eller ikke. Antar ikke</t>
  </si>
  <si>
    <t>Gjelder for 100-399 kW. Uklart om energiledd og fastledd er inkl. Enovaavgift. Antatt ikke</t>
  </si>
  <si>
    <t>Gjelder lavspent</t>
  </si>
  <si>
    <t>Uklart om oppgitt energiledd inkluderer forbruksavgift eller ikke. Antar ikke.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</si>
</sst>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2" xfId="1" applyBorder="1"/>
    <xf numFmtId="0" fontId="0" fillId="0" borderId="4" xfId="0" applyBorder="1"/>
    <xf numFmtId="0" fontId="1" fillId="3" borderId="5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14" fontId="0" fillId="0" borderId="2" xfId="0" applyNumberFormat="1" applyBorder="1"/>
    <xf numFmtId="0" fontId="2" fillId="0" borderId="0" xfId="1"/>
    <xf numFmtId="0" fontId="1" fillId="3" borderId="6" xfId="0" applyFont="1" applyFill="1" applyBorder="1" applyAlignment="1">
      <alignment wrapText="1"/>
    </xf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2" xfId="0" applyNumberFormat="1" applyBorder="1"/>
    <xf numFmtId="0" fontId="1" fillId="3" borderId="11" xfId="0" applyFont="1" applyFill="1" applyBorder="1"/>
    <xf numFmtId="0" fontId="1" fillId="3" borderId="12" xfId="0" applyFont="1" applyFill="1" applyBorder="1"/>
    <xf numFmtId="164" fontId="0" fillId="0" borderId="0" xfId="0" applyNumberFormat="1"/>
    <xf numFmtId="0" fontId="0" fillId="0" borderId="13" xfId="0" applyBorder="1"/>
    <xf numFmtId="164" fontId="0" fillId="0" borderId="13" xfId="0" applyNumberFormat="1" applyBorder="1"/>
    <xf numFmtId="0" fontId="0" fillId="0" borderId="14" xfId="0" applyBorder="1"/>
    <xf numFmtId="0" fontId="2" fillId="0" borderId="14" xfId="1" applyBorder="1"/>
    <xf numFmtId="0" fontId="1" fillId="3" borderId="4" xfId="0" applyFont="1" applyFill="1" applyBorder="1" applyAlignment="1">
      <alignment wrapText="1"/>
    </xf>
    <xf numFmtId="0" fontId="0" fillId="0" borderId="2" xfId="0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205740</xdr:colOff>
      <xdr:row>31</xdr:row>
      <xdr:rowOff>99060</xdr:rowOff>
    </xdr:from>
    <xdr:ext cx="184731" cy="264560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B1618C77-8BF8-B62C-FC14-DAF4ED55E76F}"/>
            </a:ext>
          </a:extLst>
        </xdr:cNvPr>
        <xdr:cNvSpPr txBox="1"/>
      </xdr:nvSpPr>
      <xdr:spPr>
        <a:xfrm>
          <a:off x="16238220" y="6499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b-NO" sz="1100" kern="1200"/>
        </a:p>
      </xdr:txBody>
    </xdr:sp>
    <xdr:clientData/>
  </xdr:oneCellAnchor>
  <xdr:oneCellAnchor>
    <xdr:from>
      <xdr:col>16</xdr:col>
      <xdr:colOff>15241</xdr:colOff>
      <xdr:row>30</xdr:row>
      <xdr:rowOff>45721</xdr:rowOff>
    </xdr:from>
    <xdr:ext cx="2964180" cy="1767840"/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6A1D4F83-7443-0A8D-63C2-EC5B664815AC}"/>
            </a:ext>
          </a:extLst>
        </xdr:cNvPr>
        <xdr:cNvSpPr txBox="1"/>
      </xdr:nvSpPr>
      <xdr:spPr>
        <a:xfrm>
          <a:off x="16047721" y="6263641"/>
          <a:ext cx="2964180" cy="176784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Dersom nettselskapet oppgir Energiledd inkl. avgifter og </a:t>
          </a:r>
          <a:r>
            <a:rPr lang="nb-NO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mva. for</a:t>
          </a:r>
          <a:r>
            <a:rPr lang="nb-NO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(jan-mar) og (apr-des) hver for seg:</a:t>
          </a: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Fyll inn kun verdiene for (apr-des) og sett Forbruksavgift/elavgift (jan-mar) lik den for apr-des, altså 20.55 i stedet for 11.89.</a:t>
          </a: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nb-NO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 beregnes alt riktig</a:t>
          </a:r>
        </a:p>
        <a:p>
          <a:endParaRPr lang="nb-NO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15240</xdr:colOff>
      <xdr:row>30</xdr:row>
      <xdr:rowOff>30480</xdr:rowOff>
    </xdr:from>
    <xdr:ext cx="1376082" cy="436786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11A87483-0FFA-C55F-D910-3D21087DB752}"/>
            </a:ext>
          </a:extLst>
        </xdr:cNvPr>
        <xdr:cNvSpPr txBox="1"/>
      </xdr:nvSpPr>
      <xdr:spPr>
        <a:xfrm>
          <a:off x="28956000" y="6248400"/>
          <a:ext cx="1376082" cy="436786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b-NO" sz="1100" kern="1200"/>
            <a:t>Skal IKKE inkluderes i</a:t>
          </a:r>
        </a:p>
        <a:p>
          <a:r>
            <a:rPr lang="nb-NO" sz="1100" kern="1200"/>
            <a:t>energiledd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bkk.no/alt-om-nettleie/nettleiepriser" TargetMode="External"/><Relationship Id="rId7" Type="http://schemas.openxmlformats.org/officeDocument/2006/relationships/hyperlink" Target="https://arva.no/ny-nettleie/Priser" TargetMode="External"/><Relationship Id="rId2" Type="http://schemas.openxmlformats.org/officeDocument/2006/relationships/hyperlink" Target="https://www.glitrenett.no/kunde/nettleie-og-priser/nettleiepriser-privatkunde" TargetMode="External"/><Relationship Id="rId1" Type="http://schemas.openxmlformats.org/officeDocument/2006/relationships/hyperlink" Target="https://www.tensio.no/no/kunde/nettleie/nettleiepriser-september-ts" TargetMode="External"/><Relationship Id="rId6" Type="http://schemas.openxmlformats.org/officeDocument/2006/relationships/hyperlink" Target="https://www.l-nett.no/nettleie/priser-og-vilkar-privat/" TargetMode="External"/><Relationship Id="rId5" Type="http://schemas.openxmlformats.org/officeDocument/2006/relationships/hyperlink" Target="https://www.elvia.no/nettleie/alt-om-nettleiepriser/nettleiepriser-for-privatkunder/" TargetMode="External"/><Relationship Id="rId4" Type="http://schemas.openxmlformats.org/officeDocument/2006/relationships/hyperlink" Target="https://lede.no/priser/nettleie-privatkund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glitrenett.no/kunde/nettleie-og-priser/nettleiepriser-mindre-bedriftskunder" TargetMode="External"/><Relationship Id="rId7" Type="http://schemas.openxmlformats.org/officeDocument/2006/relationships/hyperlink" Target="https://arva.no/ny-nettleie/Priser" TargetMode="External"/><Relationship Id="rId2" Type="http://schemas.openxmlformats.org/officeDocument/2006/relationships/hyperlink" Target="https://www.bkk.no/alt-om-nettleie/nettleie-for-bedriftskunder" TargetMode="External"/><Relationship Id="rId1" Type="http://schemas.openxmlformats.org/officeDocument/2006/relationships/hyperlink" Target="https://www.tensio.no/no/kunde/nettleie/nettleiepriser-for-bedrift-fra-01092024-s" TargetMode="External"/><Relationship Id="rId6" Type="http://schemas.openxmlformats.org/officeDocument/2006/relationships/hyperlink" Target="https://www.l-nett.no/nettleie/priser-og-vilkar-bedrift/" TargetMode="External"/><Relationship Id="rId5" Type="http://schemas.openxmlformats.org/officeDocument/2006/relationships/hyperlink" Target="https://www.elvia.no/nettleie/alt-om-nettleiepriser/nettleiepriser-for-bedrifter-og-naering/" TargetMode="External"/><Relationship Id="rId4" Type="http://schemas.openxmlformats.org/officeDocument/2006/relationships/hyperlink" Target="https://lede.no/priser/nettleie-naringskund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kk.no/alt-om-nettleie/nettleie-for-bedriftskunder" TargetMode="External"/><Relationship Id="rId7" Type="http://schemas.openxmlformats.org/officeDocument/2006/relationships/hyperlink" Target="https://arva.no/ny-nettleie/Priser" TargetMode="External"/><Relationship Id="rId2" Type="http://schemas.openxmlformats.org/officeDocument/2006/relationships/hyperlink" Target="https://www.glitrenett.no/kunde/nettleie-og-priser/nettleiepriser-storre-bedriftskunder" TargetMode="External"/><Relationship Id="rId1" Type="http://schemas.openxmlformats.org/officeDocument/2006/relationships/hyperlink" Target="https://www.tensio.no/no/kunde/nettleie/nettleiepriser-for-bedrift-fra-01092024-s" TargetMode="External"/><Relationship Id="rId6" Type="http://schemas.openxmlformats.org/officeDocument/2006/relationships/hyperlink" Target="https://www.l-nett.no/nettleie/priser-og-vilkar-bedrift/" TargetMode="External"/><Relationship Id="rId5" Type="http://schemas.openxmlformats.org/officeDocument/2006/relationships/hyperlink" Target="https://www.elvia.no/nettleie/alt-om-nettleiepriser/nettleiepriser-og-effekttariff-for-bedrifter-med-arsforbruk-over-100000-kwh/" TargetMode="External"/><Relationship Id="rId4" Type="http://schemas.openxmlformats.org/officeDocument/2006/relationships/hyperlink" Target="https://lede.no/priser/nettleie-naringsku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DA51-71C0-43EF-B7F9-1F75FC2FFE75}">
  <dimension ref="A1:AB31"/>
  <sheetViews>
    <sheetView tabSelected="1" workbookViewId="0">
      <pane xSplit="1" topLeftCell="B1" activePane="topRight" state="frozen"/>
      <selection pane="topRight"/>
    </sheetView>
  </sheetViews>
  <sheetFormatPr baseColWidth="10" defaultRowHeight="14.4" x14ac:dyDescent="0.3"/>
  <cols>
    <col min="1" max="1" width="17" bestFit="1" customWidth="1"/>
    <col min="2" max="10" width="14.5546875" customWidth="1"/>
    <col min="11" max="11" width="16.21875" customWidth="1"/>
    <col min="12" max="14" width="15" customWidth="1"/>
    <col min="15" max="15" width="14.88671875" customWidth="1"/>
    <col min="16" max="16" width="15.109375" customWidth="1"/>
    <col min="17" max="18" width="21.21875" customWidth="1"/>
    <col min="19" max="20" width="22.5546875" customWidth="1"/>
    <col min="21" max="21" width="22.77734375" customWidth="1"/>
    <col min="22" max="22" width="21" customWidth="1"/>
    <col min="23" max="23" width="20.88671875" customWidth="1"/>
    <col min="24" max="24" width="20.77734375" customWidth="1"/>
    <col min="25" max="25" width="28.44140625" bestFit="1" customWidth="1"/>
    <col min="26" max="26" width="12.88671875" bestFit="1" customWidth="1"/>
    <col min="27" max="27" width="66.6640625" customWidth="1"/>
  </cols>
  <sheetData>
    <row r="1" spans="1:28" ht="86.4" x14ac:dyDescent="0.3">
      <c r="A1" s="7" t="s">
        <v>65</v>
      </c>
      <c r="B1" s="5" t="s">
        <v>22</v>
      </c>
      <c r="C1" s="6" t="s">
        <v>23</v>
      </c>
      <c r="D1" s="5" t="s">
        <v>24</v>
      </c>
      <c r="E1" s="6" t="s">
        <v>25</v>
      </c>
      <c r="F1" s="5" t="s">
        <v>26</v>
      </c>
      <c r="G1" s="6" t="s">
        <v>27</v>
      </c>
      <c r="H1" s="5" t="s">
        <v>28</v>
      </c>
      <c r="I1" s="6" t="s">
        <v>29</v>
      </c>
      <c r="J1" s="5" t="s">
        <v>30</v>
      </c>
      <c r="K1" s="6" t="s">
        <v>31</v>
      </c>
      <c r="L1" s="5" t="s">
        <v>32</v>
      </c>
      <c r="M1" s="6" t="s">
        <v>33</v>
      </c>
      <c r="N1" s="5" t="s">
        <v>34</v>
      </c>
      <c r="O1" s="6" t="s">
        <v>35</v>
      </c>
      <c r="P1" s="5" t="s">
        <v>36</v>
      </c>
      <c r="Q1" s="18" t="s">
        <v>87</v>
      </c>
      <c r="R1" s="31" t="s">
        <v>84</v>
      </c>
      <c r="S1" s="6" t="s">
        <v>86</v>
      </c>
      <c r="T1" s="6" t="s">
        <v>85</v>
      </c>
      <c r="U1" s="5" t="s">
        <v>40</v>
      </c>
      <c r="V1" s="6" t="s">
        <v>37</v>
      </c>
      <c r="W1" s="5" t="s">
        <v>38</v>
      </c>
      <c r="X1" s="6" t="s">
        <v>39</v>
      </c>
      <c r="Y1" s="6" t="s">
        <v>16</v>
      </c>
      <c r="Z1" s="7" t="s">
        <v>4</v>
      </c>
      <c r="AA1" s="7" t="s">
        <v>3</v>
      </c>
    </row>
    <row r="2" spans="1:28" x14ac:dyDescent="0.3">
      <c r="A2" s="9" t="s">
        <v>5</v>
      </c>
      <c r="B2" s="8" t="s">
        <v>6</v>
      </c>
      <c r="C2" s="9" t="s">
        <v>6</v>
      </c>
      <c r="D2" s="8" t="s">
        <v>6</v>
      </c>
      <c r="E2" s="9" t="s">
        <v>6</v>
      </c>
      <c r="F2" s="8" t="s">
        <v>6</v>
      </c>
      <c r="G2" s="9" t="s">
        <v>6</v>
      </c>
      <c r="H2" s="8" t="s">
        <v>6</v>
      </c>
      <c r="I2" s="9" t="s">
        <v>6</v>
      </c>
      <c r="J2" s="8" t="s">
        <v>6</v>
      </c>
      <c r="K2" s="9" t="s">
        <v>6</v>
      </c>
      <c r="L2" s="8" t="s">
        <v>6</v>
      </c>
      <c r="M2" s="9" t="s">
        <v>6</v>
      </c>
      <c r="N2" s="8" t="s">
        <v>6</v>
      </c>
      <c r="O2" s="9" t="s">
        <v>6</v>
      </c>
      <c r="P2" s="8" t="s">
        <v>6</v>
      </c>
      <c r="Q2" s="19" t="s">
        <v>7</v>
      </c>
      <c r="R2" s="8" t="s">
        <v>7</v>
      </c>
      <c r="S2" s="9" t="s">
        <v>7</v>
      </c>
      <c r="T2" s="8" t="s">
        <v>7</v>
      </c>
      <c r="U2" s="8" t="s">
        <v>80</v>
      </c>
      <c r="V2" s="9" t="s">
        <v>7</v>
      </c>
      <c r="W2" s="8" t="s">
        <v>7</v>
      </c>
      <c r="X2" s="9" t="s">
        <v>7</v>
      </c>
      <c r="Y2" s="9" t="s">
        <v>10</v>
      </c>
      <c r="Z2" s="9" t="s">
        <v>10</v>
      </c>
      <c r="AA2" s="9" t="s">
        <v>10</v>
      </c>
    </row>
    <row r="3" spans="1:28" x14ac:dyDescent="0.3">
      <c r="A3" s="10" t="s">
        <v>93</v>
      </c>
      <c r="B3">
        <v>137</v>
      </c>
      <c r="C3" s="1">
        <v>244</v>
      </c>
      <c r="D3">
        <v>416</v>
      </c>
      <c r="E3" s="1">
        <v>613</v>
      </c>
      <c r="F3" s="1">
        <v>810</v>
      </c>
      <c r="G3" s="1">
        <v>1009</v>
      </c>
      <c r="H3" s="1">
        <v>1733</v>
      </c>
      <c r="I3" s="1">
        <v>2720</v>
      </c>
      <c r="J3" s="1">
        <v>3708</v>
      </c>
      <c r="K3" s="1">
        <v>5355</v>
      </c>
      <c r="L3" s="1">
        <v>7329</v>
      </c>
      <c r="M3" s="1">
        <v>10619</v>
      </c>
      <c r="N3" s="1">
        <v>14574</v>
      </c>
      <c r="O3" s="1">
        <v>18521</v>
      </c>
      <c r="P3" s="1">
        <v>22473</v>
      </c>
      <c r="Q3" s="20">
        <f>42.49+V3+X3</f>
        <v>55.980000000000004</v>
      </c>
      <c r="R3">
        <f>42.49+W3+X3</f>
        <v>64.900000000000006</v>
      </c>
      <c r="S3" s="1">
        <f>27.86+V3+X3</f>
        <v>41.35</v>
      </c>
      <c r="T3">
        <f>27.86+W3+X3</f>
        <v>50.269999999999996</v>
      </c>
      <c r="U3">
        <v>0</v>
      </c>
      <c r="V3" s="12">
        <v>12.24</v>
      </c>
      <c r="W3" s="13">
        <v>21.16</v>
      </c>
      <c r="X3" s="12">
        <v>1.25</v>
      </c>
      <c r="Y3" s="12" t="s">
        <v>94</v>
      </c>
      <c r="Z3" s="16">
        <v>45660</v>
      </c>
      <c r="AA3" s="3" t="s">
        <v>67</v>
      </c>
      <c r="AB3" s="17"/>
    </row>
    <row r="4" spans="1:28" x14ac:dyDescent="0.3">
      <c r="A4" s="10" t="s">
        <v>0</v>
      </c>
      <c r="B4">
        <v>170</v>
      </c>
      <c r="C4" s="1">
        <v>215</v>
      </c>
      <c r="D4">
        <v>370</v>
      </c>
      <c r="E4" s="1">
        <v>760</v>
      </c>
      <c r="F4" s="1">
        <v>990</v>
      </c>
      <c r="G4" s="1">
        <v>1240</v>
      </c>
      <c r="H4" s="1">
        <v>1920</v>
      </c>
      <c r="I4" s="1">
        <v>3040</v>
      </c>
      <c r="J4" s="1">
        <v>4050</v>
      </c>
      <c r="K4" s="1">
        <v>6580</v>
      </c>
      <c r="L4" s="1">
        <v>6580</v>
      </c>
      <c r="M4" s="1">
        <v>6580</v>
      </c>
      <c r="N4" s="1">
        <v>6580</v>
      </c>
      <c r="O4" s="1">
        <v>6580</v>
      </c>
      <c r="P4" s="1">
        <v>6580</v>
      </c>
      <c r="Q4" s="20">
        <v>44.69</v>
      </c>
      <c r="R4">
        <v>44.69</v>
      </c>
      <c r="S4" s="1">
        <v>32.69</v>
      </c>
      <c r="T4">
        <v>32.69</v>
      </c>
      <c r="U4">
        <v>0</v>
      </c>
      <c r="V4" s="12">
        <v>12.24</v>
      </c>
      <c r="W4" s="13">
        <v>21.16</v>
      </c>
      <c r="X4" s="12">
        <v>1.25</v>
      </c>
      <c r="Y4" s="12" t="s">
        <v>10</v>
      </c>
      <c r="Z4" s="16">
        <v>45660</v>
      </c>
      <c r="AA4" s="3" t="s">
        <v>68</v>
      </c>
    </row>
    <row r="5" spans="1:28" x14ac:dyDescent="0.3">
      <c r="A5" s="10" t="s">
        <v>1</v>
      </c>
      <c r="B5">
        <v>160</v>
      </c>
      <c r="C5" s="1">
        <v>260</v>
      </c>
      <c r="D5">
        <v>430</v>
      </c>
      <c r="E5" s="1">
        <v>620</v>
      </c>
      <c r="F5" s="1">
        <v>800</v>
      </c>
      <c r="G5" s="1">
        <v>975</v>
      </c>
      <c r="H5" s="1">
        <v>1870</v>
      </c>
      <c r="I5" s="1">
        <v>2760</v>
      </c>
      <c r="J5" s="1">
        <v>3650</v>
      </c>
      <c r="K5" s="1">
        <v>7200</v>
      </c>
      <c r="L5" s="1">
        <v>7200</v>
      </c>
      <c r="M5" s="1">
        <v>7200</v>
      </c>
      <c r="N5" s="1">
        <v>7200</v>
      </c>
      <c r="O5" s="1">
        <v>7200</v>
      </c>
      <c r="P5" s="1">
        <v>7200</v>
      </c>
      <c r="Q5" s="20">
        <v>50.94</v>
      </c>
      <c r="R5">
        <v>59.86</v>
      </c>
      <c r="S5" s="1">
        <v>38.21</v>
      </c>
      <c r="T5">
        <v>47.13</v>
      </c>
      <c r="U5">
        <v>1</v>
      </c>
      <c r="V5" s="12">
        <v>12.24</v>
      </c>
      <c r="W5" s="13">
        <v>21.16</v>
      </c>
      <c r="X5" s="12">
        <v>1.25</v>
      </c>
      <c r="Y5" s="12" t="s">
        <v>10</v>
      </c>
      <c r="Z5" s="16">
        <v>45660</v>
      </c>
      <c r="AA5" s="3" t="s">
        <v>69</v>
      </c>
    </row>
    <row r="6" spans="1:28" x14ac:dyDescent="0.3">
      <c r="A6" s="10" t="s">
        <v>2</v>
      </c>
      <c r="B6">
        <v>293.75</v>
      </c>
      <c r="C6" s="1">
        <v>293.75</v>
      </c>
      <c r="D6">
        <v>502.5</v>
      </c>
      <c r="E6" s="1">
        <v>707.5</v>
      </c>
      <c r="F6" s="1">
        <v>916.5</v>
      </c>
      <c r="G6" s="1">
        <v>1123.75</v>
      </c>
      <c r="H6" s="1">
        <v>1746.25</v>
      </c>
      <c r="I6" s="1">
        <v>2783.75</v>
      </c>
      <c r="J6" s="1">
        <v>3820</v>
      </c>
      <c r="K6" s="1">
        <v>5376.25</v>
      </c>
      <c r="L6" s="1">
        <v>7450</v>
      </c>
      <c r="M6" s="1">
        <v>10562.5</v>
      </c>
      <c r="N6" s="1">
        <v>10562.5</v>
      </c>
      <c r="O6" s="1">
        <v>10562.5</v>
      </c>
      <c r="P6" s="1">
        <v>10562.5</v>
      </c>
      <c r="Q6" s="20">
        <v>43.97</v>
      </c>
      <c r="R6">
        <v>52.89</v>
      </c>
      <c r="S6" s="1">
        <v>43.97</v>
      </c>
      <c r="T6">
        <v>52.89</v>
      </c>
      <c r="U6">
        <v>0</v>
      </c>
      <c r="V6" s="12">
        <v>12.24</v>
      </c>
      <c r="W6" s="13">
        <v>21.16</v>
      </c>
      <c r="X6" s="12">
        <v>1.25</v>
      </c>
      <c r="Y6" s="12" t="s">
        <v>10</v>
      </c>
      <c r="Z6" s="16">
        <v>45660</v>
      </c>
      <c r="AA6" s="3" t="s">
        <v>70</v>
      </c>
    </row>
    <row r="7" spans="1:28" x14ac:dyDescent="0.3">
      <c r="A7" s="10" t="s">
        <v>19</v>
      </c>
      <c r="B7">
        <v>135</v>
      </c>
      <c r="C7" s="1">
        <v>215</v>
      </c>
      <c r="D7">
        <v>350</v>
      </c>
      <c r="E7" s="1">
        <v>485</v>
      </c>
      <c r="F7" s="1">
        <v>620</v>
      </c>
      <c r="G7" s="1">
        <v>755</v>
      </c>
      <c r="H7" s="1">
        <v>1425</v>
      </c>
      <c r="I7" s="1">
        <v>2100</v>
      </c>
      <c r="J7" s="1">
        <v>2775</v>
      </c>
      <c r="K7" s="1">
        <v>5605</v>
      </c>
      <c r="L7" s="1">
        <v>5605</v>
      </c>
      <c r="M7" s="1">
        <v>5605</v>
      </c>
      <c r="N7" s="1">
        <v>5605</v>
      </c>
      <c r="O7" s="1">
        <v>5605</v>
      </c>
      <c r="P7" s="1">
        <v>5605</v>
      </c>
      <c r="Q7" s="20">
        <v>42.5</v>
      </c>
      <c r="R7">
        <v>42.5</v>
      </c>
      <c r="S7" s="1">
        <v>32.5</v>
      </c>
      <c r="T7">
        <v>32.5</v>
      </c>
      <c r="U7">
        <v>1</v>
      </c>
      <c r="V7" s="12">
        <v>12.24</v>
      </c>
      <c r="W7" s="13">
        <v>21.16</v>
      </c>
      <c r="X7" s="12">
        <v>1.25</v>
      </c>
      <c r="Y7" s="12" t="s">
        <v>10</v>
      </c>
      <c r="Z7" s="16">
        <v>45660</v>
      </c>
      <c r="AA7" s="3" t="s">
        <v>71</v>
      </c>
    </row>
    <row r="8" spans="1:28" x14ac:dyDescent="0.3">
      <c r="A8" s="10" t="s">
        <v>82</v>
      </c>
      <c r="B8">
        <v>170</v>
      </c>
      <c r="C8" s="1">
        <v>290</v>
      </c>
      <c r="D8">
        <v>465</v>
      </c>
      <c r="E8" s="1">
        <v>715</v>
      </c>
      <c r="F8" s="1">
        <v>965</v>
      </c>
      <c r="G8" s="1">
        <v>1215</v>
      </c>
      <c r="H8" s="1">
        <v>2215</v>
      </c>
      <c r="I8" s="1">
        <v>3215</v>
      </c>
      <c r="J8" s="1">
        <v>4215</v>
      </c>
      <c r="K8" s="1">
        <v>7000</v>
      </c>
      <c r="L8" s="1">
        <v>7000</v>
      </c>
      <c r="M8" s="1">
        <v>7000</v>
      </c>
      <c r="N8" s="1">
        <v>7000</v>
      </c>
      <c r="O8" s="1">
        <v>7000</v>
      </c>
      <c r="P8" s="1">
        <v>7000</v>
      </c>
      <c r="Q8" s="20">
        <f>38.71+V8</f>
        <v>50.95</v>
      </c>
      <c r="R8">
        <f>38.71+W8</f>
        <v>59.870000000000005</v>
      </c>
      <c r="S8" s="1">
        <f>30.71+V8</f>
        <v>42.95</v>
      </c>
      <c r="T8">
        <f>30.71+W8</f>
        <v>51.870000000000005</v>
      </c>
      <c r="U8">
        <v>1</v>
      </c>
      <c r="V8" s="12">
        <v>12.24</v>
      </c>
      <c r="W8" s="13">
        <v>21.16</v>
      </c>
      <c r="X8" s="12">
        <v>1.25</v>
      </c>
      <c r="Y8" s="12" t="s">
        <v>97</v>
      </c>
      <c r="Z8" s="16">
        <v>45660</v>
      </c>
      <c r="AA8" s="3" t="s">
        <v>81</v>
      </c>
    </row>
    <row r="9" spans="1:28" x14ac:dyDescent="0.3">
      <c r="A9" s="10" t="s">
        <v>88</v>
      </c>
      <c r="B9">
        <v>106.25</v>
      </c>
      <c r="C9" s="1">
        <v>251.25</v>
      </c>
      <c r="D9">
        <v>497.5</v>
      </c>
      <c r="E9" s="1">
        <v>743.75</v>
      </c>
      <c r="F9">
        <v>990</v>
      </c>
      <c r="G9" s="1">
        <v>1236.25</v>
      </c>
      <c r="H9">
        <v>2465</v>
      </c>
      <c r="I9" s="1">
        <v>3693.75</v>
      </c>
      <c r="J9">
        <v>4922.5</v>
      </c>
      <c r="K9" s="1">
        <v>7431.25</v>
      </c>
      <c r="L9">
        <v>7431.25</v>
      </c>
      <c r="M9" s="1">
        <v>7431.25</v>
      </c>
      <c r="N9">
        <v>7431.25</v>
      </c>
      <c r="O9" s="1">
        <v>7431.25</v>
      </c>
      <c r="P9">
        <v>7431.25</v>
      </c>
      <c r="Q9" s="20">
        <f>23.1*1.25+9.79*1.25+1.25</f>
        <v>42.362499999999997</v>
      </c>
      <c r="R9" s="20">
        <f>23.1*1.25+16.44*1.25+1.25</f>
        <v>50.674999999999997</v>
      </c>
      <c r="S9" s="1">
        <f>11.6*1.25+9.79*1.25+1.25</f>
        <v>27.987499999999997</v>
      </c>
      <c r="T9" s="1">
        <f>11.6*1.25+16.44*1.25+1.25</f>
        <v>36.299999999999997</v>
      </c>
      <c r="U9">
        <v>0</v>
      </c>
      <c r="V9" s="12">
        <v>12.24</v>
      </c>
      <c r="W9" s="13">
        <v>21.16</v>
      </c>
      <c r="X9" s="12">
        <v>1.25</v>
      </c>
      <c r="Y9" s="12" t="s">
        <v>91</v>
      </c>
      <c r="Z9" s="16">
        <v>45660</v>
      </c>
      <c r="AA9" s="3" t="s">
        <v>90</v>
      </c>
    </row>
    <row r="10" spans="1:28" x14ac:dyDescent="0.3">
      <c r="A10" s="10"/>
      <c r="Q10" s="20"/>
      <c r="S10" s="1"/>
      <c r="V10" s="12">
        <v>12.24</v>
      </c>
      <c r="W10" s="13">
        <v>21.16</v>
      </c>
      <c r="X10" s="12">
        <v>1.25</v>
      </c>
      <c r="Y10" s="12" t="s">
        <v>10</v>
      </c>
      <c r="Z10" s="1"/>
      <c r="AA10" s="1"/>
    </row>
    <row r="11" spans="1:28" x14ac:dyDescent="0.3">
      <c r="A11" s="10"/>
      <c r="C11" s="1"/>
      <c r="E11" s="1"/>
      <c r="G11" s="1"/>
      <c r="I11" s="1"/>
      <c r="K11" s="1"/>
      <c r="M11" s="1"/>
      <c r="O11" s="1"/>
      <c r="Q11" s="20"/>
      <c r="S11" s="1"/>
      <c r="V11" s="12">
        <v>12.24</v>
      </c>
      <c r="W11" s="13">
        <v>21.16</v>
      </c>
      <c r="X11" s="12">
        <v>1.25</v>
      </c>
      <c r="Y11" s="12" t="s">
        <v>10</v>
      </c>
      <c r="Z11" s="1"/>
      <c r="AA11" s="1"/>
    </row>
    <row r="12" spans="1:28" x14ac:dyDescent="0.3">
      <c r="A12" s="10"/>
      <c r="C12" s="1"/>
      <c r="E12" s="1"/>
      <c r="G12" s="1"/>
      <c r="I12" s="1"/>
      <c r="K12" s="1"/>
      <c r="M12" s="1"/>
      <c r="O12" s="1"/>
      <c r="Q12" s="20"/>
      <c r="S12" s="1"/>
      <c r="V12" s="12">
        <v>12.24</v>
      </c>
      <c r="W12" s="13">
        <v>21.16</v>
      </c>
      <c r="X12" s="12">
        <v>1.25</v>
      </c>
      <c r="Y12" s="12" t="s">
        <v>10</v>
      </c>
      <c r="Z12" s="1"/>
      <c r="AA12" s="1"/>
    </row>
    <row r="13" spans="1:28" x14ac:dyDescent="0.3">
      <c r="A13" s="10"/>
      <c r="C13" s="1"/>
      <c r="E13" s="1"/>
      <c r="G13" s="1"/>
      <c r="I13" s="1"/>
      <c r="K13" s="1"/>
      <c r="M13" s="1"/>
      <c r="O13" s="1"/>
      <c r="Q13" s="20"/>
      <c r="S13" s="1"/>
      <c r="V13" s="12">
        <v>12.24</v>
      </c>
      <c r="W13" s="13">
        <v>21.16</v>
      </c>
      <c r="X13" s="12">
        <v>1.25</v>
      </c>
      <c r="Y13" s="12" t="s">
        <v>10</v>
      </c>
      <c r="Z13" s="1"/>
      <c r="AA13" s="1"/>
    </row>
    <row r="14" spans="1:28" x14ac:dyDescent="0.3">
      <c r="A14" s="10"/>
      <c r="C14" s="1"/>
      <c r="E14" s="1"/>
      <c r="G14" s="1"/>
      <c r="I14" s="1"/>
      <c r="K14" s="1"/>
      <c r="M14" s="1"/>
      <c r="O14" s="1"/>
      <c r="Q14" s="20"/>
      <c r="S14" s="1"/>
      <c r="V14" s="12">
        <v>12.24</v>
      </c>
      <c r="W14" s="13">
        <v>21.16</v>
      </c>
      <c r="X14" s="12">
        <v>1.25</v>
      </c>
      <c r="Y14" s="12" t="s">
        <v>10</v>
      </c>
      <c r="Z14" s="1"/>
      <c r="AA14" s="1"/>
    </row>
    <row r="15" spans="1:28" x14ac:dyDescent="0.3">
      <c r="A15" s="10"/>
      <c r="C15" s="1"/>
      <c r="E15" s="1"/>
      <c r="G15" s="1"/>
      <c r="I15" s="1"/>
      <c r="K15" s="1"/>
      <c r="M15" s="1"/>
      <c r="O15" s="1"/>
      <c r="Q15" s="20"/>
      <c r="S15" s="1"/>
      <c r="V15" s="12">
        <v>12.24</v>
      </c>
      <c r="W15" s="13">
        <v>21.16</v>
      </c>
      <c r="X15" s="12">
        <v>1.25</v>
      </c>
      <c r="Y15" s="12" t="s">
        <v>10</v>
      </c>
      <c r="Z15" s="1"/>
      <c r="AA15" s="1"/>
    </row>
    <row r="16" spans="1:28" x14ac:dyDescent="0.3">
      <c r="A16" s="10"/>
      <c r="C16" s="1"/>
      <c r="E16" s="1"/>
      <c r="G16" s="1"/>
      <c r="I16" s="1"/>
      <c r="K16" s="1"/>
      <c r="M16" s="1"/>
      <c r="O16" s="1"/>
      <c r="Q16" s="20"/>
      <c r="S16" s="1"/>
      <c r="V16" s="12">
        <v>12.24</v>
      </c>
      <c r="W16" s="13">
        <v>21.16</v>
      </c>
      <c r="X16" s="12">
        <v>1.25</v>
      </c>
      <c r="Y16" s="12" t="s">
        <v>10</v>
      </c>
      <c r="Z16" s="1"/>
      <c r="AA16" s="1"/>
    </row>
    <row r="17" spans="1:27" x14ac:dyDescent="0.3">
      <c r="A17" s="10"/>
      <c r="C17" s="1"/>
      <c r="E17" s="1"/>
      <c r="G17" s="1"/>
      <c r="I17" s="1"/>
      <c r="K17" s="1"/>
      <c r="M17" s="1"/>
      <c r="O17" s="1"/>
      <c r="Q17" s="20"/>
      <c r="S17" s="1"/>
      <c r="V17" s="12">
        <v>12.24</v>
      </c>
      <c r="W17" s="13">
        <v>21.16</v>
      </c>
      <c r="X17" s="12">
        <v>1.25</v>
      </c>
      <c r="Y17" s="12" t="s">
        <v>10</v>
      </c>
      <c r="Z17" s="1"/>
      <c r="AA17" s="1"/>
    </row>
    <row r="18" spans="1:27" x14ac:dyDescent="0.3">
      <c r="A18" s="10"/>
      <c r="C18" s="1"/>
      <c r="E18" s="1"/>
      <c r="G18" s="1"/>
      <c r="I18" s="1"/>
      <c r="K18" s="1"/>
      <c r="M18" s="1"/>
      <c r="O18" s="1"/>
      <c r="Q18" s="20"/>
      <c r="S18" s="1"/>
      <c r="V18" s="12">
        <v>12.24</v>
      </c>
      <c r="W18" s="13">
        <v>21.16</v>
      </c>
      <c r="X18" s="12">
        <v>1.25</v>
      </c>
      <c r="Y18" s="12" t="s">
        <v>10</v>
      </c>
      <c r="Z18" s="1"/>
      <c r="AA18" s="1"/>
    </row>
    <row r="19" spans="1:27" x14ac:dyDescent="0.3">
      <c r="A19" s="10"/>
      <c r="C19" s="1"/>
      <c r="E19" s="1"/>
      <c r="G19" s="1"/>
      <c r="I19" s="1"/>
      <c r="K19" s="1"/>
      <c r="M19" s="1"/>
      <c r="O19" s="1"/>
      <c r="Q19" s="20"/>
      <c r="S19" s="1"/>
      <c r="V19" s="12">
        <v>12.24</v>
      </c>
      <c r="W19" s="13">
        <v>21.16</v>
      </c>
      <c r="X19" s="12">
        <v>1.25</v>
      </c>
      <c r="Y19" s="12" t="s">
        <v>10</v>
      </c>
      <c r="Z19" s="1"/>
      <c r="AA19" s="1"/>
    </row>
    <row r="20" spans="1:27" x14ac:dyDescent="0.3">
      <c r="A20" s="10"/>
      <c r="C20" s="1"/>
      <c r="E20" s="1"/>
      <c r="G20" s="1"/>
      <c r="I20" s="1"/>
      <c r="K20" s="1"/>
      <c r="M20" s="1"/>
      <c r="O20" s="1"/>
      <c r="Q20" s="20"/>
      <c r="S20" s="1"/>
      <c r="V20" s="12">
        <v>12.24</v>
      </c>
      <c r="W20" s="13">
        <v>21.16</v>
      </c>
      <c r="X20" s="12">
        <v>1.25</v>
      </c>
      <c r="Y20" s="12" t="s">
        <v>10</v>
      </c>
      <c r="Z20" s="1"/>
      <c r="AA20" s="1"/>
    </row>
    <row r="21" spans="1:27" x14ac:dyDescent="0.3">
      <c r="A21" s="10"/>
      <c r="C21" s="1"/>
      <c r="E21" s="1"/>
      <c r="G21" s="1"/>
      <c r="I21" s="1"/>
      <c r="K21" s="1"/>
      <c r="M21" s="1"/>
      <c r="O21" s="1"/>
      <c r="Q21" s="20"/>
      <c r="S21" s="1"/>
      <c r="V21" s="12">
        <v>12.24</v>
      </c>
      <c r="W21" s="13">
        <v>21.16</v>
      </c>
      <c r="X21" s="12">
        <v>1.25</v>
      </c>
      <c r="Y21" s="12" t="s">
        <v>10</v>
      </c>
      <c r="Z21" s="1"/>
      <c r="AA21" s="1"/>
    </row>
    <row r="22" spans="1:27" x14ac:dyDescent="0.3">
      <c r="A22" s="10"/>
      <c r="C22" s="1"/>
      <c r="E22" s="1"/>
      <c r="G22" s="1"/>
      <c r="I22" s="1"/>
      <c r="K22" s="1"/>
      <c r="M22" s="1"/>
      <c r="O22" s="1"/>
      <c r="Q22" s="20"/>
      <c r="S22" s="1"/>
      <c r="V22" s="12">
        <v>12.24</v>
      </c>
      <c r="W22" s="13">
        <v>21.16</v>
      </c>
      <c r="X22" s="12">
        <v>1.25</v>
      </c>
      <c r="Y22" s="12" t="s">
        <v>10</v>
      </c>
      <c r="Z22" s="1"/>
      <c r="AA22" s="1"/>
    </row>
    <row r="23" spans="1:27" x14ac:dyDescent="0.3">
      <c r="A23" s="10"/>
      <c r="C23" s="1"/>
      <c r="E23" s="1"/>
      <c r="G23" s="1"/>
      <c r="I23" s="1"/>
      <c r="K23" s="1"/>
      <c r="M23" s="1"/>
      <c r="O23" s="1"/>
      <c r="Q23" s="20"/>
      <c r="S23" s="1"/>
      <c r="V23" s="12">
        <v>12.24</v>
      </c>
      <c r="W23" s="13">
        <v>21.16</v>
      </c>
      <c r="X23" s="12">
        <v>1.25</v>
      </c>
      <c r="Y23" s="12" t="s">
        <v>10</v>
      </c>
      <c r="Z23" s="1"/>
      <c r="AA23" s="1"/>
    </row>
    <row r="24" spans="1:27" x14ac:dyDescent="0.3">
      <c r="A24" s="10"/>
      <c r="C24" s="1"/>
      <c r="E24" s="1"/>
      <c r="G24" s="1"/>
      <c r="I24" s="1"/>
      <c r="K24" s="1"/>
      <c r="M24" s="1"/>
      <c r="O24" s="1"/>
      <c r="Q24" s="20"/>
      <c r="S24" s="1"/>
      <c r="V24" s="12">
        <v>12.24</v>
      </c>
      <c r="W24" s="13">
        <v>21.16</v>
      </c>
      <c r="X24" s="12">
        <v>1.25</v>
      </c>
      <c r="Y24" s="12" t="s">
        <v>10</v>
      </c>
      <c r="Z24" s="1"/>
      <c r="AA24" s="1"/>
    </row>
    <row r="25" spans="1:27" x14ac:dyDescent="0.3">
      <c r="A25" s="10"/>
      <c r="C25" s="1"/>
      <c r="E25" s="1"/>
      <c r="G25" s="1"/>
      <c r="I25" s="1"/>
      <c r="K25" s="1"/>
      <c r="M25" s="1"/>
      <c r="O25" s="1"/>
      <c r="Q25" s="20"/>
      <c r="S25" s="1"/>
      <c r="V25" s="12">
        <v>12.24</v>
      </c>
      <c r="W25" s="13">
        <v>21.16</v>
      </c>
      <c r="X25" s="12">
        <v>1.25</v>
      </c>
      <c r="Y25" s="12" t="s">
        <v>10</v>
      </c>
      <c r="Z25" s="1"/>
      <c r="AA25" s="1"/>
    </row>
    <row r="26" spans="1:27" x14ac:dyDescent="0.3">
      <c r="A26" s="10"/>
      <c r="C26" s="1"/>
      <c r="E26" s="1"/>
      <c r="G26" s="1"/>
      <c r="I26" s="1"/>
      <c r="K26" s="1"/>
      <c r="M26" s="1"/>
      <c r="O26" s="1"/>
      <c r="Q26" s="20"/>
      <c r="S26" s="1"/>
      <c r="V26" s="12">
        <v>12.24</v>
      </c>
      <c r="W26" s="13">
        <v>21.16</v>
      </c>
      <c r="X26" s="12">
        <v>1.25</v>
      </c>
      <c r="Y26" s="12" t="s">
        <v>10</v>
      </c>
      <c r="Z26" s="1"/>
      <c r="AA26" s="1"/>
    </row>
    <row r="27" spans="1:27" x14ac:dyDescent="0.3">
      <c r="A27" s="10"/>
      <c r="C27" s="1"/>
      <c r="E27" s="1"/>
      <c r="G27" s="1"/>
      <c r="I27" s="1"/>
      <c r="K27" s="1"/>
      <c r="M27" s="1"/>
      <c r="O27" s="1"/>
      <c r="Q27" s="20"/>
      <c r="S27" s="1"/>
      <c r="V27" s="12">
        <v>12.24</v>
      </c>
      <c r="W27" s="13">
        <v>21.16</v>
      </c>
      <c r="X27" s="12">
        <v>1.25</v>
      </c>
      <c r="Y27" s="12" t="s">
        <v>10</v>
      </c>
      <c r="Z27" s="1"/>
      <c r="AA27" s="1"/>
    </row>
    <row r="28" spans="1:27" x14ac:dyDescent="0.3">
      <c r="A28" s="10"/>
      <c r="C28" s="1"/>
      <c r="E28" s="1"/>
      <c r="G28" s="1"/>
      <c r="I28" s="1"/>
      <c r="K28" s="1"/>
      <c r="M28" s="1"/>
      <c r="O28" s="1"/>
      <c r="Q28" s="20"/>
      <c r="S28" s="1"/>
      <c r="V28" s="12">
        <v>12.24</v>
      </c>
      <c r="W28" s="13">
        <v>21.16</v>
      </c>
      <c r="X28" s="12">
        <v>1.25</v>
      </c>
      <c r="Y28" s="12" t="s">
        <v>10</v>
      </c>
      <c r="Z28" s="1"/>
      <c r="AA28" s="1"/>
    </row>
    <row r="29" spans="1:27" x14ac:dyDescent="0.3">
      <c r="A29" s="10"/>
      <c r="C29" s="1"/>
      <c r="E29" s="1"/>
      <c r="G29" s="1"/>
      <c r="I29" s="1"/>
      <c r="K29" s="1"/>
      <c r="M29" s="1"/>
      <c r="O29" s="1"/>
      <c r="Q29" s="20"/>
      <c r="S29" s="1"/>
      <c r="V29" s="12">
        <v>12.24</v>
      </c>
      <c r="W29" s="13">
        <v>21.16</v>
      </c>
      <c r="X29" s="12">
        <v>1.25</v>
      </c>
      <c r="Y29" s="12" t="s">
        <v>10</v>
      </c>
      <c r="Z29" s="1"/>
      <c r="AA29" s="1"/>
    </row>
    <row r="30" spans="1:27" x14ac:dyDescent="0.3">
      <c r="A30" s="11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  <c r="O30" s="2"/>
      <c r="P30" s="4"/>
      <c r="Q30" s="20"/>
      <c r="S30" s="2"/>
      <c r="T30" s="4"/>
      <c r="U30" s="4"/>
      <c r="V30" s="12">
        <v>12.24</v>
      </c>
      <c r="W30" s="15">
        <v>21.16</v>
      </c>
      <c r="X30" s="14">
        <v>1.25</v>
      </c>
      <c r="Y30" s="14" t="s">
        <v>10</v>
      </c>
      <c r="Z30" s="2"/>
      <c r="AA30" s="2"/>
    </row>
    <row r="31" spans="1:27" x14ac:dyDescent="0.3">
      <c r="Q31" s="21"/>
    </row>
  </sheetData>
  <hyperlinks>
    <hyperlink ref="AA3" r:id="rId1" xr:uid="{79EC5AEA-3069-4848-A154-511759D1423B}"/>
    <hyperlink ref="AA4" r:id="rId2" xr:uid="{1B9A5B2E-6BE6-4CDC-BE34-3BFE7B202539}"/>
    <hyperlink ref="AA5" r:id="rId3" xr:uid="{BDEB75ED-6A66-464A-A5B6-CEC598C436BB}"/>
    <hyperlink ref="AA6" r:id="rId4" xr:uid="{2609C8B2-B939-4F18-A587-C1D6F1899843}"/>
    <hyperlink ref="AA7" r:id="rId5" xr:uid="{A687149B-F62A-49A2-AB98-24E19224A673}"/>
    <hyperlink ref="AA8" r:id="rId6" xr:uid="{98527C43-78E8-4437-B360-E5DF93B41A55}"/>
    <hyperlink ref="AA9" r:id="rId7" xr:uid="{1A3E4EFC-312E-4BD3-8019-32A47D8C9700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51E5-E144-4EB0-8D1B-0F591B3C3BE2}">
  <dimension ref="A1:Z30"/>
  <sheetViews>
    <sheetView workbookViewId="0">
      <pane xSplit="1" topLeftCell="B1" activePane="topRight" state="frozen"/>
      <selection pane="topRight"/>
    </sheetView>
  </sheetViews>
  <sheetFormatPr baseColWidth="10" defaultRowHeight="14.4" x14ac:dyDescent="0.3"/>
  <cols>
    <col min="1" max="1" width="17" bestFit="1" customWidth="1"/>
    <col min="2" max="2" width="16.5546875" customWidth="1"/>
    <col min="3" max="3" width="16.44140625" customWidth="1"/>
    <col min="4" max="4" width="17.21875" customWidth="1"/>
    <col min="5" max="5" width="18.21875" customWidth="1"/>
    <col min="6" max="6" width="19.21875" customWidth="1"/>
    <col min="7" max="7" width="18.5546875" customWidth="1"/>
    <col min="8" max="8" width="18.33203125" customWidth="1"/>
    <col min="9" max="9" width="18.5546875" customWidth="1"/>
    <col min="10" max="10" width="19.21875" customWidth="1"/>
    <col min="11" max="12" width="20.5546875" customWidth="1"/>
    <col min="13" max="14" width="20.44140625" customWidth="1"/>
    <col min="15" max="15" width="20.77734375" customWidth="1"/>
    <col min="16" max="16" width="20.5546875" customWidth="1"/>
    <col min="17" max="17" width="21.21875" customWidth="1"/>
    <col min="18" max="18" width="22.5546875" customWidth="1"/>
    <col min="19" max="19" width="22.77734375" customWidth="1"/>
    <col min="20" max="20" width="21" customWidth="1"/>
    <col min="21" max="21" width="20.88671875" customWidth="1"/>
    <col min="22" max="22" width="16.33203125" customWidth="1"/>
    <col min="23" max="23" width="20.77734375" customWidth="1"/>
    <col min="24" max="24" width="35.21875" bestFit="1" customWidth="1"/>
    <col min="25" max="25" width="12.88671875" bestFit="1" customWidth="1"/>
    <col min="26" max="26" width="73.21875" customWidth="1"/>
  </cols>
  <sheetData>
    <row r="1" spans="1:26" ht="72" x14ac:dyDescent="0.3">
      <c r="A1" s="7" t="s">
        <v>65</v>
      </c>
      <c r="B1" s="5" t="s">
        <v>41</v>
      </c>
      <c r="C1" s="6" t="s">
        <v>42</v>
      </c>
      <c r="D1" s="5" t="s">
        <v>43</v>
      </c>
      <c r="E1" s="6" t="s">
        <v>44</v>
      </c>
      <c r="F1" s="5" t="s">
        <v>45</v>
      </c>
      <c r="G1" s="6" t="s">
        <v>46</v>
      </c>
      <c r="H1" s="5" t="s">
        <v>47</v>
      </c>
      <c r="I1" s="6" t="s">
        <v>48</v>
      </c>
      <c r="J1" s="5" t="s">
        <v>49</v>
      </c>
      <c r="K1" s="6" t="s">
        <v>50</v>
      </c>
      <c r="L1" s="5" t="s">
        <v>51</v>
      </c>
      <c r="M1" s="6" t="s">
        <v>52</v>
      </c>
      <c r="N1" s="5" t="s">
        <v>53</v>
      </c>
      <c r="O1" s="6" t="s">
        <v>54</v>
      </c>
      <c r="P1" s="5" t="s">
        <v>55</v>
      </c>
      <c r="Q1" s="18" t="s">
        <v>56</v>
      </c>
      <c r="R1" s="6" t="s">
        <v>57</v>
      </c>
      <c r="S1" s="5" t="s">
        <v>40</v>
      </c>
      <c r="T1" s="6" t="s">
        <v>58</v>
      </c>
      <c r="U1" s="5" t="s">
        <v>59</v>
      </c>
      <c r="V1" s="6" t="s">
        <v>62</v>
      </c>
      <c r="W1" s="6" t="s">
        <v>66</v>
      </c>
      <c r="X1" s="6" t="s">
        <v>16</v>
      </c>
      <c r="Y1" s="7" t="s">
        <v>4</v>
      </c>
      <c r="Z1" s="7" t="s">
        <v>3</v>
      </c>
    </row>
    <row r="2" spans="1:26" x14ac:dyDescent="0.3">
      <c r="A2" s="9" t="s">
        <v>5</v>
      </c>
      <c r="B2" s="8" t="s">
        <v>6</v>
      </c>
      <c r="C2" s="9" t="s">
        <v>6</v>
      </c>
      <c r="D2" s="8" t="s">
        <v>6</v>
      </c>
      <c r="E2" s="9" t="s">
        <v>6</v>
      </c>
      <c r="F2" s="8" t="s">
        <v>6</v>
      </c>
      <c r="G2" s="9" t="s">
        <v>6</v>
      </c>
      <c r="H2" s="8" t="s">
        <v>6</v>
      </c>
      <c r="I2" s="9" t="s">
        <v>6</v>
      </c>
      <c r="J2" s="8" t="s">
        <v>6</v>
      </c>
      <c r="K2" s="9" t="s">
        <v>6</v>
      </c>
      <c r="L2" s="8" t="s">
        <v>6</v>
      </c>
      <c r="M2" s="9" t="s">
        <v>6</v>
      </c>
      <c r="N2" s="8" t="s">
        <v>6</v>
      </c>
      <c r="O2" s="9" t="s">
        <v>6</v>
      </c>
      <c r="P2" s="8" t="s">
        <v>6</v>
      </c>
      <c r="Q2" s="19" t="s">
        <v>7</v>
      </c>
      <c r="R2" s="9" t="s">
        <v>7</v>
      </c>
      <c r="S2" s="8" t="s">
        <v>80</v>
      </c>
      <c r="T2" s="9" t="s">
        <v>7</v>
      </c>
      <c r="U2" s="8" t="s">
        <v>7</v>
      </c>
      <c r="V2" s="9" t="s">
        <v>7</v>
      </c>
      <c r="W2" s="9" t="s">
        <v>9</v>
      </c>
      <c r="X2" s="9" t="s">
        <v>10</v>
      </c>
      <c r="Y2" s="9" t="s">
        <v>10</v>
      </c>
      <c r="Z2" s="9" t="s">
        <v>10</v>
      </c>
    </row>
    <row r="3" spans="1:26" x14ac:dyDescent="0.3">
      <c r="A3" s="24" t="s">
        <v>93</v>
      </c>
      <c r="B3" s="29">
        <v>109.6</v>
      </c>
      <c r="C3">
        <v>195.2</v>
      </c>
      <c r="D3" s="29">
        <v>332.8</v>
      </c>
      <c r="E3">
        <v>490.4</v>
      </c>
      <c r="F3" s="29">
        <v>648</v>
      </c>
      <c r="G3">
        <v>807.2</v>
      </c>
      <c r="H3" s="29">
        <v>1386.4</v>
      </c>
      <c r="I3">
        <v>2176</v>
      </c>
      <c r="J3" s="29">
        <v>2966.4</v>
      </c>
      <c r="K3">
        <v>4284</v>
      </c>
      <c r="L3" s="29">
        <v>5863.2</v>
      </c>
      <c r="M3">
        <v>8495.2000000000007</v>
      </c>
      <c r="N3" s="29">
        <v>11659.2</v>
      </c>
      <c r="O3" s="29">
        <v>14816.8</v>
      </c>
      <c r="P3" s="27">
        <v>17978.400000000001</v>
      </c>
      <c r="Q3" s="20">
        <v>23.2</v>
      </c>
      <c r="R3" s="1">
        <v>11.5</v>
      </c>
      <c r="S3">
        <v>0</v>
      </c>
      <c r="T3" s="12">
        <v>9.7899999999999991</v>
      </c>
      <c r="U3" s="13">
        <v>16.93</v>
      </c>
      <c r="V3" s="12">
        <v>0.6</v>
      </c>
      <c r="W3" s="12">
        <v>800</v>
      </c>
      <c r="X3" s="12" t="s">
        <v>63</v>
      </c>
      <c r="Y3" s="16">
        <v>45660</v>
      </c>
      <c r="Z3" s="30" t="s">
        <v>72</v>
      </c>
    </row>
    <row r="4" spans="1:26" x14ac:dyDescent="0.3">
      <c r="A4" s="24" t="s">
        <v>0</v>
      </c>
      <c r="B4" s="1">
        <v>136</v>
      </c>
      <c r="C4">
        <v>172</v>
      </c>
      <c r="D4" s="1">
        <v>296</v>
      </c>
      <c r="E4">
        <v>608</v>
      </c>
      <c r="F4" s="1">
        <v>792</v>
      </c>
      <c r="G4">
        <v>992</v>
      </c>
      <c r="H4" s="1">
        <v>1536</v>
      </c>
      <c r="I4">
        <v>2432</v>
      </c>
      <c r="J4" s="1">
        <v>3240</v>
      </c>
      <c r="K4">
        <v>5264</v>
      </c>
      <c r="L4" s="1">
        <v>5264</v>
      </c>
      <c r="M4">
        <v>5264</v>
      </c>
      <c r="N4" s="1">
        <v>5264</v>
      </c>
      <c r="O4" s="1">
        <v>5264</v>
      </c>
      <c r="P4" s="27">
        <v>5264</v>
      </c>
      <c r="Q4" s="20">
        <v>24.96</v>
      </c>
      <c r="R4" s="1">
        <v>15.36</v>
      </c>
      <c r="S4">
        <v>0</v>
      </c>
      <c r="T4" s="12">
        <v>9.7899999999999991</v>
      </c>
      <c r="U4" s="13">
        <v>16.93</v>
      </c>
      <c r="V4" s="12">
        <v>0.6</v>
      </c>
      <c r="W4" s="12">
        <v>800</v>
      </c>
      <c r="X4" s="12" t="s">
        <v>10</v>
      </c>
      <c r="Y4" s="16">
        <v>45660</v>
      </c>
      <c r="Z4" s="3" t="s">
        <v>73</v>
      </c>
    </row>
    <row r="5" spans="1:26" x14ac:dyDescent="0.3">
      <c r="A5" s="24" t="s">
        <v>1</v>
      </c>
      <c r="B5" s="1">
        <v>128</v>
      </c>
      <c r="C5">
        <v>208</v>
      </c>
      <c r="D5" s="1">
        <v>344</v>
      </c>
      <c r="E5">
        <v>496</v>
      </c>
      <c r="F5" s="1">
        <v>640</v>
      </c>
      <c r="G5">
        <v>780</v>
      </c>
      <c r="H5" s="1">
        <v>1496</v>
      </c>
      <c r="I5">
        <v>2208</v>
      </c>
      <c r="J5" s="1">
        <v>2920</v>
      </c>
      <c r="K5">
        <v>5760</v>
      </c>
      <c r="L5" s="1">
        <v>5760</v>
      </c>
      <c r="M5">
        <v>5760</v>
      </c>
      <c r="N5" s="1">
        <v>5760</v>
      </c>
      <c r="O5" s="1">
        <v>5760</v>
      </c>
      <c r="P5" s="27">
        <v>5760</v>
      </c>
      <c r="Q5" s="20">
        <v>29.96</v>
      </c>
      <c r="R5" s="1">
        <v>19.78</v>
      </c>
      <c r="S5">
        <v>1</v>
      </c>
      <c r="T5" s="12">
        <v>9.7899999999999991</v>
      </c>
      <c r="U5" s="13">
        <v>16.93</v>
      </c>
      <c r="V5" s="12">
        <v>0.6</v>
      </c>
      <c r="W5" s="12">
        <v>800</v>
      </c>
      <c r="X5" s="12" t="s">
        <v>10</v>
      </c>
      <c r="Y5" s="16">
        <v>45660</v>
      </c>
      <c r="Z5" s="3" t="s">
        <v>74</v>
      </c>
    </row>
    <row r="6" spans="1:26" x14ac:dyDescent="0.3">
      <c r="A6" s="24" t="s">
        <v>2</v>
      </c>
      <c r="B6" s="1">
        <v>235</v>
      </c>
      <c r="C6">
        <v>235</v>
      </c>
      <c r="D6" s="1">
        <v>402</v>
      </c>
      <c r="E6">
        <v>566</v>
      </c>
      <c r="F6" s="1">
        <v>733</v>
      </c>
      <c r="G6">
        <v>899</v>
      </c>
      <c r="H6" s="1">
        <v>1397</v>
      </c>
      <c r="I6">
        <v>2227</v>
      </c>
      <c r="J6" s="1">
        <v>3056</v>
      </c>
      <c r="K6">
        <v>4301</v>
      </c>
      <c r="L6" s="1">
        <v>5960</v>
      </c>
      <c r="M6">
        <v>8450</v>
      </c>
      <c r="N6" s="1">
        <v>8450</v>
      </c>
      <c r="O6" s="1">
        <v>8450</v>
      </c>
      <c r="P6" s="27">
        <v>8450</v>
      </c>
      <c r="Q6" s="20">
        <v>24.38</v>
      </c>
      <c r="R6" s="1">
        <v>24.38</v>
      </c>
      <c r="S6">
        <v>0</v>
      </c>
      <c r="T6" s="12">
        <v>9.7899999999999991</v>
      </c>
      <c r="U6" s="13">
        <v>16.93</v>
      </c>
      <c r="V6" s="12">
        <v>0.6</v>
      </c>
      <c r="W6" s="12">
        <v>800</v>
      </c>
      <c r="X6" s="12" t="s">
        <v>10</v>
      </c>
      <c r="Y6" s="16">
        <v>45660</v>
      </c>
      <c r="Z6" s="3" t="s">
        <v>75</v>
      </c>
    </row>
    <row r="7" spans="1:26" x14ac:dyDescent="0.3">
      <c r="A7" s="24" t="s">
        <v>19</v>
      </c>
      <c r="B7" s="23">
        <v>108.00333333333332</v>
      </c>
      <c r="C7" s="26">
        <v>172.00333333333333</v>
      </c>
      <c r="D7" s="23">
        <v>280.00333333333333</v>
      </c>
      <c r="E7" s="26">
        <v>388.00333333333333</v>
      </c>
      <c r="F7" s="23">
        <v>496.00333333333327</v>
      </c>
      <c r="G7" s="26">
        <v>604.00333333333333</v>
      </c>
      <c r="H7" s="23">
        <v>1140.0033333333333</v>
      </c>
      <c r="I7" s="26">
        <v>1680.0033333333333</v>
      </c>
      <c r="J7" s="23">
        <v>2220.0033333333336</v>
      </c>
      <c r="K7" s="26">
        <v>4484.0033333333331</v>
      </c>
      <c r="L7" s="23">
        <v>4484.0033333333331</v>
      </c>
      <c r="M7" s="26">
        <v>4484.0033333333331</v>
      </c>
      <c r="N7" s="23">
        <v>4484.0033333333331</v>
      </c>
      <c r="O7" s="23">
        <v>4484.0033333333331</v>
      </c>
      <c r="P7" s="28">
        <v>4484.0033333333331</v>
      </c>
      <c r="Q7" s="20">
        <v>23.21</v>
      </c>
      <c r="R7" s="1">
        <v>15.21</v>
      </c>
      <c r="S7">
        <v>1</v>
      </c>
      <c r="T7" s="12">
        <v>9.7899999999999991</v>
      </c>
      <c r="U7" s="13">
        <v>16.93</v>
      </c>
      <c r="V7" s="12">
        <v>0.6</v>
      </c>
      <c r="W7" s="12">
        <v>800</v>
      </c>
      <c r="X7" s="12" t="s">
        <v>64</v>
      </c>
      <c r="Y7" s="16">
        <v>45660</v>
      </c>
      <c r="Z7" s="3" t="s">
        <v>76</v>
      </c>
    </row>
    <row r="8" spans="1:26" x14ac:dyDescent="0.3">
      <c r="A8" s="24" t="s">
        <v>82</v>
      </c>
      <c r="B8" s="1">
        <v>136</v>
      </c>
      <c r="C8">
        <v>232</v>
      </c>
      <c r="D8" s="1">
        <v>372</v>
      </c>
      <c r="E8" s="1">
        <v>572</v>
      </c>
      <c r="F8" s="1">
        <v>772</v>
      </c>
      <c r="G8" s="1">
        <v>972</v>
      </c>
      <c r="H8" s="1">
        <v>1772</v>
      </c>
      <c r="I8" s="1">
        <v>2572</v>
      </c>
      <c r="J8" s="1">
        <v>3372</v>
      </c>
      <c r="K8" s="1">
        <v>5600</v>
      </c>
      <c r="L8" s="1">
        <v>5600</v>
      </c>
      <c r="M8" s="1">
        <v>5600</v>
      </c>
      <c r="N8" s="1">
        <v>5600</v>
      </c>
      <c r="O8" s="1">
        <v>5600</v>
      </c>
      <c r="P8" s="27">
        <v>5600</v>
      </c>
      <c r="Q8" s="20">
        <v>30.97</v>
      </c>
      <c r="R8" s="1">
        <v>24.57</v>
      </c>
      <c r="S8">
        <v>1</v>
      </c>
      <c r="T8" s="12">
        <v>9.7899999999999991</v>
      </c>
      <c r="U8" s="13">
        <v>16.93</v>
      </c>
      <c r="V8" s="12">
        <v>0.6</v>
      </c>
      <c r="W8" s="12">
        <v>800</v>
      </c>
      <c r="X8" s="12" t="s">
        <v>10</v>
      </c>
      <c r="Y8" s="16">
        <v>45660</v>
      </c>
      <c r="Z8" s="3" t="s">
        <v>83</v>
      </c>
    </row>
    <row r="9" spans="1:26" x14ac:dyDescent="0.3">
      <c r="A9" s="24" t="s">
        <v>88</v>
      </c>
      <c r="B9" s="1">
        <v>85</v>
      </c>
      <c r="C9">
        <v>201</v>
      </c>
      <c r="D9" s="1">
        <v>398</v>
      </c>
      <c r="E9" s="1">
        <v>595</v>
      </c>
      <c r="F9" s="1">
        <v>792</v>
      </c>
      <c r="G9" s="1">
        <v>989</v>
      </c>
      <c r="H9" s="1">
        <v>1972</v>
      </c>
      <c r="I9" s="1">
        <v>2955</v>
      </c>
      <c r="J9" s="1">
        <v>3938</v>
      </c>
      <c r="K9" s="1">
        <v>5945</v>
      </c>
      <c r="L9" s="1">
        <v>5945</v>
      </c>
      <c r="M9" s="1">
        <v>5945</v>
      </c>
      <c r="N9" s="1">
        <v>5945</v>
      </c>
      <c r="O9" s="1">
        <v>5945</v>
      </c>
      <c r="P9" s="27">
        <v>5945</v>
      </c>
      <c r="Q9" s="20">
        <v>23.1</v>
      </c>
      <c r="R9" s="1">
        <v>11.6</v>
      </c>
      <c r="S9">
        <v>0</v>
      </c>
      <c r="T9" s="12">
        <v>9.7899999999999991</v>
      </c>
      <c r="U9" s="13">
        <v>16.93</v>
      </c>
      <c r="V9" s="12">
        <v>0.6</v>
      </c>
      <c r="W9" s="12">
        <v>800</v>
      </c>
      <c r="X9" s="12" t="s">
        <v>89</v>
      </c>
      <c r="Y9" s="16">
        <v>45660</v>
      </c>
      <c r="Z9" s="3" t="s">
        <v>90</v>
      </c>
    </row>
    <row r="10" spans="1:26" x14ac:dyDescent="0.3">
      <c r="A10" s="24"/>
      <c r="B10" s="1"/>
      <c r="D10" s="1"/>
      <c r="F10" s="1"/>
      <c r="H10" s="1"/>
      <c r="J10" s="1"/>
      <c r="L10" s="1"/>
      <c r="N10" s="1"/>
      <c r="O10" s="1"/>
      <c r="Q10" s="20"/>
      <c r="R10" s="1"/>
      <c r="T10" s="12">
        <v>9.7899999999999991</v>
      </c>
      <c r="U10" s="13">
        <v>16.93</v>
      </c>
      <c r="V10" s="12">
        <v>0.6</v>
      </c>
      <c r="W10" s="12">
        <v>800</v>
      </c>
      <c r="X10" s="12" t="s">
        <v>10</v>
      </c>
      <c r="Y10" s="1"/>
      <c r="Z10" s="1"/>
    </row>
    <row r="11" spans="1:26" x14ac:dyDescent="0.3">
      <c r="A11" s="2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1"/>
      <c r="T11" s="12">
        <v>9.7899999999999991</v>
      </c>
      <c r="U11" s="13">
        <v>16.93</v>
      </c>
      <c r="V11" s="12">
        <v>0.6</v>
      </c>
      <c r="W11" s="12">
        <v>800</v>
      </c>
      <c r="X11" s="12" t="s">
        <v>10</v>
      </c>
      <c r="Y11" s="1"/>
      <c r="Z11" s="1"/>
    </row>
    <row r="12" spans="1:26" x14ac:dyDescent="0.3">
      <c r="A12" s="24"/>
      <c r="B12" s="1"/>
      <c r="D12" s="1"/>
      <c r="E12" s="32"/>
      <c r="F12" s="1"/>
      <c r="G12" s="32"/>
      <c r="H12" s="1"/>
      <c r="I12" s="32"/>
      <c r="J12" s="1"/>
      <c r="K12" s="32"/>
      <c r="L12" s="32"/>
      <c r="M12" s="32"/>
      <c r="N12" s="32"/>
      <c r="O12" s="32"/>
      <c r="P12" s="32"/>
      <c r="Q12" s="20"/>
      <c r="R12" s="1"/>
      <c r="T12" s="12">
        <v>9.7899999999999991</v>
      </c>
      <c r="U12" s="13">
        <v>16.93</v>
      </c>
      <c r="V12" s="12">
        <v>0.6</v>
      </c>
      <c r="W12" s="12">
        <v>800</v>
      </c>
      <c r="X12" s="12" t="s">
        <v>10</v>
      </c>
      <c r="Y12" s="1"/>
      <c r="Z12" s="1"/>
    </row>
    <row r="13" spans="1:26" x14ac:dyDescent="0.3">
      <c r="A13" s="24"/>
      <c r="B13" s="1"/>
      <c r="D13" s="1"/>
      <c r="F13" s="1"/>
      <c r="H13" s="1"/>
      <c r="J13" s="1"/>
      <c r="L13" s="1"/>
      <c r="N13" s="1"/>
      <c r="O13" s="1"/>
      <c r="Q13" s="20"/>
      <c r="R13" s="1"/>
      <c r="T13" s="12">
        <v>9.7899999999999991</v>
      </c>
      <c r="U13" s="13">
        <v>16.93</v>
      </c>
      <c r="V13" s="12">
        <v>0.6</v>
      </c>
      <c r="W13" s="12">
        <v>800</v>
      </c>
      <c r="X13" s="12" t="s">
        <v>10</v>
      </c>
      <c r="Y13" s="1"/>
      <c r="Z13" s="1"/>
    </row>
    <row r="14" spans="1:26" x14ac:dyDescent="0.3">
      <c r="A14" s="24"/>
      <c r="B14" s="1"/>
      <c r="D14" s="1"/>
      <c r="F14" s="1"/>
      <c r="H14" s="1"/>
      <c r="J14" s="1"/>
      <c r="L14" s="1"/>
      <c r="N14" s="1"/>
      <c r="O14" s="1"/>
      <c r="Q14" s="20"/>
      <c r="R14" s="1"/>
      <c r="T14" s="12">
        <v>9.7899999999999991</v>
      </c>
      <c r="U14" s="13">
        <v>16.93</v>
      </c>
      <c r="V14" s="12">
        <v>0.6</v>
      </c>
      <c r="W14" s="12">
        <v>800</v>
      </c>
      <c r="X14" s="12" t="s">
        <v>10</v>
      </c>
      <c r="Y14" s="1"/>
      <c r="Z14" s="1"/>
    </row>
    <row r="15" spans="1:26" x14ac:dyDescent="0.3">
      <c r="A15" s="24"/>
      <c r="B15" s="1"/>
      <c r="D15" s="1"/>
      <c r="F15" s="1"/>
      <c r="H15" s="1"/>
      <c r="J15" s="1"/>
      <c r="L15" s="1"/>
      <c r="N15" s="1"/>
      <c r="O15" s="1"/>
      <c r="Q15" s="20"/>
      <c r="R15" s="1"/>
      <c r="T15" s="12">
        <v>9.7899999999999991</v>
      </c>
      <c r="U15" s="13">
        <v>16.93</v>
      </c>
      <c r="V15" s="12">
        <v>0.6</v>
      </c>
      <c r="W15" s="12">
        <v>800</v>
      </c>
      <c r="X15" s="12" t="s">
        <v>10</v>
      </c>
      <c r="Y15" s="1"/>
      <c r="Z15" s="1"/>
    </row>
    <row r="16" spans="1:26" x14ac:dyDescent="0.3">
      <c r="A16" s="24"/>
      <c r="B16" s="1"/>
      <c r="D16" s="1"/>
      <c r="F16" s="1"/>
      <c r="H16" s="1"/>
      <c r="J16" s="1"/>
      <c r="L16" s="1"/>
      <c r="N16" s="1"/>
      <c r="O16" s="1"/>
      <c r="Q16" s="20"/>
      <c r="R16" s="1"/>
      <c r="T16" s="12">
        <v>9.7899999999999991</v>
      </c>
      <c r="U16" s="13">
        <v>16.93</v>
      </c>
      <c r="V16" s="12">
        <v>0.6</v>
      </c>
      <c r="W16" s="12">
        <v>800</v>
      </c>
      <c r="X16" s="12" t="s">
        <v>10</v>
      </c>
      <c r="Y16" s="1"/>
      <c r="Z16" s="1"/>
    </row>
    <row r="17" spans="1:26" x14ac:dyDescent="0.3">
      <c r="A17" s="24"/>
      <c r="B17" s="1"/>
      <c r="D17" s="1"/>
      <c r="F17" s="1"/>
      <c r="H17" s="1"/>
      <c r="J17" s="1"/>
      <c r="L17" s="1"/>
      <c r="N17" s="1"/>
      <c r="O17" s="1"/>
      <c r="Q17" s="20"/>
      <c r="R17" s="1"/>
      <c r="T17" s="12">
        <v>9.7899999999999991</v>
      </c>
      <c r="U17" s="13">
        <v>16.93</v>
      </c>
      <c r="V17" s="12">
        <v>0.6</v>
      </c>
      <c r="W17" s="12">
        <v>800</v>
      </c>
      <c r="X17" s="12" t="s">
        <v>10</v>
      </c>
      <c r="Y17" s="1"/>
      <c r="Z17" s="1"/>
    </row>
    <row r="18" spans="1:26" x14ac:dyDescent="0.3">
      <c r="A18" s="24"/>
      <c r="B18" s="1"/>
      <c r="D18" s="1"/>
      <c r="F18" s="1"/>
      <c r="H18" s="1"/>
      <c r="J18" s="1"/>
      <c r="L18" s="1"/>
      <c r="N18" s="1"/>
      <c r="O18" s="1"/>
      <c r="Q18" s="20"/>
      <c r="R18" s="1"/>
      <c r="T18" s="12">
        <v>9.7899999999999991</v>
      </c>
      <c r="U18" s="13">
        <v>16.93</v>
      </c>
      <c r="V18" s="12">
        <v>0.6</v>
      </c>
      <c r="W18" s="12">
        <v>800</v>
      </c>
      <c r="X18" s="12" t="s">
        <v>10</v>
      </c>
      <c r="Y18" s="1"/>
      <c r="Z18" s="1"/>
    </row>
    <row r="19" spans="1:26" x14ac:dyDescent="0.3">
      <c r="A19" s="24"/>
      <c r="B19" s="1"/>
      <c r="D19" s="1"/>
      <c r="F19" s="1"/>
      <c r="H19" s="1"/>
      <c r="J19" s="1"/>
      <c r="L19" s="1"/>
      <c r="N19" s="1"/>
      <c r="O19" s="1"/>
      <c r="Q19" s="20"/>
      <c r="R19" s="1"/>
      <c r="T19" s="12">
        <v>9.7899999999999991</v>
      </c>
      <c r="U19" s="13">
        <v>16.93</v>
      </c>
      <c r="V19" s="12">
        <v>0.6</v>
      </c>
      <c r="W19" s="12">
        <v>800</v>
      </c>
      <c r="X19" s="12" t="s">
        <v>10</v>
      </c>
      <c r="Y19" s="1"/>
      <c r="Z19" s="1"/>
    </row>
    <row r="20" spans="1:26" x14ac:dyDescent="0.3">
      <c r="A20" s="24"/>
      <c r="B20" s="1"/>
      <c r="D20" s="1"/>
      <c r="F20" s="1"/>
      <c r="H20" s="1"/>
      <c r="J20" s="1"/>
      <c r="L20" s="1"/>
      <c r="N20" s="1"/>
      <c r="O20" s="1"/>
      <c r="Q20" s="20"/>
      <c r="R20" s="1"/>
      <c r="T20" s="12">
        <v>9.7899999999999991</v>
      </c>
      <c r="U20" s="13">
        <v>16.93</v>
      </c>
      <c r="V20" s="12">
        <v>0.6</v>
      </c>
      <c r="W20" s="12">
        <v>800</v>
      </c>
      <c r="X20" s="12" t="s">
        <v>10</v>
      </c>
      <c r="Y20" s="1"/>
      <c r="Z20" s="1"/>
    </row>
    <row r="21" spans="1:26" x14ac:dyDescent="0.3">
      <c r="A21" s="24"/>
      <c r="B21" s="1"/>
      <c r="D21" s="1"/>
      <c r="F21" s="1"/>
      <c r="H21" s="1"/>
      <c r="J21" s="1"/>
      <c r="L21" s="1"/>
      <c r="N21" s="1"/>
      <c r="O21" s="1"/>
      <c r="Q21" s="20"/>
      <c r="R21" s="1"/>
      <c r="T21" s="12">
        <v>9.7899999999999991</v>
      </c>
      <c r="U21" s="13">
        <v>16.93</v>
      </c>
      <c r="V21" s="12">
        <v>0.6</v>
      </c>
      <c r="W21" s="12">
        <v>800</v>
      </c>
      <c r="X21" s="12" t="s">
        <v>10</v>
      </c>
      <c r="Y21" s="1"/>
      <c r="Z21" s="1"/>
    </row>
    <row r="22" spans="1:26" x14ac:dyDescent="0.3">
      <c r="A22" s="24"/>
      <c r="B22" s="1"/>
      <c r="D22" s="1"/>
      <c r="F22" s="1"/>
      <c r="H22" s="1"/>
      <c r="J22" s="1"/>
      <c r="L22" s="1"/>
      <c r="N22" s="1"/>
      <c r="O22" s="1"/>
      <c r="Q22" s="20"/>
      <c r="R22" s="1"/>
      <c r="T22" s="12">
        <v>9.7899999999999991</v>
      </c>
      <c r="U22" s="13">
        <v>16.93</v>
      </c>
      <c r="V22" s="12">
        <v>0.6</v>
      </c>
      <c r="W22" s="12">
        <v>800</v>
      </c>
      <c r="X22" s="12" t="s">
        <v>10</v>
      </c>
      <c r="Y22" s="1"/>
      <c r="Z22" s="1"/>
    </row>
    <row r="23" spans="1:26" x14ac:dyDescent="0.3">
      <c r="A23" s="24"/>
      <c r="B23" s="1"/>
      <c r="D23" s="1"/>
      <c r="F23" s="1"/>
      <c r="H23" s="1"/>
      <c r="J23" s="1"/>
      <c r="L23" s="1"/>
      <c r="N23" s="1"/>
      <c r="O23" s="1"/>
      <c r="Q23" s="20"/>
      <c r="R23" s="1"/>
      <c r="T23" s="12">
        <v>9.7899999999999991</v>
      </c>
      <c r="U23" s="13">
        <v>16.93</v>
      </c>
      <c r="V23" s="12">
        <v>0.6</v>
      </c>
      <c r="W23" s="12">
        <v>800</v>
      </c>
      <c r="X23" s="12" t="s">
        <v>10</v>
      </c>
      <c r="Y23" s="1"/>
      <c r="Z23" s="1"/>
    </row>
    <row r="24" spans="1:26" x14ac:dyDescent="0.3">
      <c r="A24" s="24"/>
      <c r="B24" s="1"/>
      <c r="D24" s="1"/>
      <c r="F24" s="1"/>
      <c r="H24" s="1"/>
      <c r="J24" s="1"/>
      <c r="L24" s="1"/>
      <c r="N24" s="1"/>
      <c r="O24" s="1"/>
      <c r="Q24" s="20"/>
      <c r="R24" s="1"/>
      <c r="T24" s="12">
        <v>9.7899999999999991</v>
      </c>
      <c r="U24" s="13">
        <v>16.93</v>
      </c>
      <c r="V24" s="12">
        <v>0.6</v>
      </c>
      <c r="W24" s="12">
        <v>800</v>
      </c>
      <c r="X24" s="12" t="s">
        <v>10</v>
      </c>
      <c r="Y24" s="1"/>
      <c r="Z24" s="1"/>
    </row>
    <row r="25" spans="1:26" x14ac:dyDescent="0.3">
      <c r="A25" s="24"/>
      <c r="B25" s="1"/>
      <c r="D25" s="1"/>
      <c r="F25" s="1"/>
      <c r="H25" s="1"/>
      <c r="J25" s="1"/>
      <c r="L25" s="1"/>
      <c r="N25" s="1"/>
      <c r="O25" s="1"/>
      <c r="Q25" s="20"/>
      <c r="R25" s="1"/>
      <c r="T25" s="12">
        <v>9.7899999999999991</v>
      </c>
      <c r="U25" s="13">
        <v>16.93</v>
      </c>
      <c r="V25" s="12">
        <v>0.6</v>
      </c>
      <c r="W25" s="12">
        <v>800</v>
      </c>
      <c r="X25" s="12" t="s">
        <v>10</v>
      </c>
      <c r="Y25" s="1"/>
      <c r="Z25" s="1"/>
    </row>
    <row r="26" spans="1:26" x14ac:dyDescent="0.3">
      <c r="A26" s="24"/>
      <c r="B26" s="1"/>
      <c r="D26" s="1"/>
      <c r="F26" s="1"/>
      <c r="H26" s="1"/>
      <c r="J26" s="1"/>
      <c r="L26" s="1"/>
      <c r="N26" s="1"/>
      <c r="O26" s="1"/>
      <c r="Q26" s="20"/>
      <c r="R26" s="1"/>
      <c r="T26" s="12">
        <v>9.7899999999999991</v>
      </c>
      <c r="U26" s="13">
        <v>16.93</v>
      </c>
      <c r="V26" s="12">
        <v>0.6</v>
      </c>
      <c r="W26" s="12">
        <v>800</v>
      </c>
      <c r="X26" s="12" t="s">
        <v>10</v>
      </c>
      <c r="Y26" s="1"/>
      <c r="Z26" s="1"/>
    </row>
    <row r="27" spans="1:26" x14ac:dyDescent="0.3">
      <c r="A27" s="24"/>
      <c r="B27" s="1"/>
      <c r="D27" s="1"/>
      <c r="F27" s="1"/>
      <c r="H27" s="1"/>
      <c r="J27" s="1"/>
      <c r="L27" s="1"/>
      <c r="N27" s="1"/>
      <c r="O27" s="1"/>
      <c r="Q27" s="20"/>
      <c r="R27" s="1"/>
      <c r="T27" s="12">
        <v>9.7899999999999991</v>
      </c>
      <c r="U27" s="13">
        <v>16.93</v>
      </c>
      <c r="V27" s="12">
        <v>0.6</v>
      </c>
      <c r="W27" s="12">
        <v>800</v>
      </c>
      <c r="X27" s="12" t="s">
        <v>10</v>
      </c>
      <c r="Y27" s="1"/>
      <c r="Z27" s="1"/>
    </row>
    <row r="28" spans="1:26" x14ac:dyDescent="0.3">
      <c r="A28" s="24"/>
      <c r="B28" s="1"/>
      <c r="D28" s="1"/>
      <c r="F28" s="1"/>
      <c r="H28" s="1"/>
      <c r="J28" s="1"/>
      <c r="L28" s="1"/>
      <c r="N28" s="1"/>
      <c r="O28" s="1"/>
      <c r="Q28" s="20"/>
      <c r="R28" s="1"/>
      <c r="T28" s="12">
        <v>9.7899999999999991</v>
      </c>
      <c r="U28" s="13">
        <v>16.93</v>
      </c>
      <c r="V28" s="12">
        <v>0.6</v>
      </c>
      <c r="W28" s="12">
        <v>800</v>
      </c>
      <c r="X28" s="12" t="s">
        <v>10</v>
      </c>
      <c r="Y28" s="1"/>
      <c r="Z28" s="1"/>
    </row>
    <row r="29" spans="1:26" x14ac:dyDescent="0.3">
      <c r="A29" s="24"/>
      <c r="B29" s="1"/>
      <c r="D29" s="1"/>
      <c r="F29" s="1"/>
      <c r="H29" s="1"/>
      <c r="J29" s="1"/>
      <c r="L29" s="1"/>
      <c r="N29" s="1"/>
      <c r="O29" s="1"/>
      <c r="Q29" s="20"/>
      <c r="R29" s="1"/>
      <c r="T29" s="12">
        <v>9.7899999999999991</v>
      </c>
      <c r="U29" s="13">
        <v>16.93</v>
      </c>
      <c r="V29" s="12">
        <v>0.6</v>
      </c>
      <c r="W29" s="12">
        <v>800</v>
      </c>
      <c r="X29" s="12" t="s">
        <v>10</v>
      </c>
      <c r="Y29" s="1"/>
      <c r="Z29" s="1"/>
    </row>
    <row r="30" spans="1:26" x14ac:dyDescent="0.3">
      <c r="A30" s="25"/>
      <c r="B30" s="2"/>
      <c r="C30" s="4"/>
      <c r="D30" s="2"/>
      <c r="E30" s="4"/>
      <c r="F30" s="2"/>
      <c r="G30" s="4"/>
      <c r="H30" s="2"/>
      <c r="I30" s="4"/>
      <c r="J30" s="2"/>
      <c r="K30" s="4"/>
      <c r="L30" s="2"/>
      <c r="M30" s="4"/>
      <c r="N30" s="2"/>
      <c r="O30" s="2"/>
      <c r="P30" s="4"/>
      <c r="Q30" s="22"/>
      <c r="R30" s="2"/>
      <c r="S30" s="4"/>
      <c r="T30" s="12">
        <v>9.7899999999999991</v>
      </c>
      <c r="U30" s="13">
        <v>16.93</v>
      </c>
      <c r="V30" s="12">
        <v>0.6</v>
      </c>
      <c r="W30" s="14">
        <v>800</v>
      </c>
      <c r="X30" s="14" t="s">
        <v>10</v>
      </c>
      <c r="Y30" s="2"/>
      <c r="Z30" s="2"/>
    </row>
  </sheetData>
  <hyperlinks>
    <hyperlink ref="Z3" r:id="rId1" xr:uid="{67351EA1-DFEE-4DED-9348-4CACA2085CBF}"/>
    <hyperlink ref="Z5" r:id="rId2" location="6e1d5b1a5de2" xr:uid="{BC069AA5-E7C1-47A9-B46C-6467C9D31F46}"/>
    <hyperlink ref="Z4" r:id="rId3" xr:uid="{0FA32711-B203-4EFD-963D-C620A90A0F8D}"/>
    <hyperlink ref="Z6" r:id="rId4" xr:uid="{9595D06E-E723-4EEA-8D0B-88862E0478FC}"/>
    <hyperlink ref="Z7" r:id="rId5" xr:uid="{74A79962-4EB6-4A7C-832B-B2E80B4D78E1}"/>
    <hyperlink ref="Z8" r:id="rId6" xr:uid="{97BAFB30-9D09-47EA-B9B0-A9D34037C6A9}"/>
    <hyperlink ref="Z9" r:id="rId7" xr:uid="{245078B0-B953-4246-A822-2D65B9D984EF}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50A0-E021-40BB-8D8B-02D73AD8ED8C}">
  <dimension ref="A1:M30"/>
  <sheetViews>
    <sheetView workbookViewId="0">
      <pane xSplit="1" topLeftCell="B1" activePane="topRight" state="frozen"/>
      <selection pane="topRight"/>
    </sheetView>
  </sheetViews>
  <sheetFormatPr baseColWidth="10" defaultRowHeight="14.4" x14ac:dyDescent="0.3"/>
  <cols>
    <col min="1" max="1" width="17" bestFit="1" customWidth="1"/>
    <col min="2" max="2" width="16.21875" customWidth="1"/>
    <col min="3" max="3" width="16" customWidth="1"/>
    <col min="4" max="4" width="14.21875" customWidth="1"/>
    <col min="5" max="5" width="22.5546875" customWidth="1"/>
    <col min="6" max="6" width="22.77734375" customWidth="1"/>
    <col min="7" max="7" width="20.5546875" customWidth="1"/>
    <col min="8" max="8" width="19.5546875" customWidth="1"/>
    <col min="9" max="9" width="16.33203125" customWidth="1"/>
    <col min="10" max="10" width="15.44140625" customWidth="1"/>
    <col min="11" max="11" width="36.33203125" customWidth="1"/>
    <col min="12" max="12" width="12.88671875" bestFit="1" customWidth="1"/>
    <col min="13" max="13" width="103.77734375" customWidth="1"/>
  </cols>
  <sheetData>
    <row r="1" spans="1:13" ht="57.6" x14ac:dyDescent="0.3">
      <c r="A1" s="7" t="s">
        <v>65</v>
      </c>
      <c r="B1" s="5" t="s">
        <v>18</v>
      </c>
      <c r="C1" s="6" t="s">
        <v>11</v>
      </c>
      <c r="D1" s="5" t="s">
        <v>12</v>
      </c>
      <c r="E1" s="6" t="s">
        <v>13</v>
      </c>
      <c r="F1" s="5" t="s">
        <v>14</v>
      </c>
      <c r="G1" s="6" t="s">
        <v>60</v>
      </c>
      <c r="H1" s="5" t="s">
        <v>61</v>
      </c>
      <c r="I1" s="6" t="s">
        <v>62</v>
      </c>
      <c r="J1" s="5" t="s">
        <v>15</v>
      </c>
      <c r="K1" s="6" t="s">
        <v>16</v>
      </c>
      <c r="L1" s="7" t="s">
        <v>4</v>
      </c>
      <c r="M1" s="7" t="s">
        <v>3</v>
      </c>
    </row>
    <row r="2" spans="1:13" x14ac:dyDescent="0.3">
      <c r="A2" s="9" t="s">
        <v>5</v>
      </c>
      <c r="B2" s="8" t="s">
        <v>6</v>
      </c>
      <c r="C2" s="9" t="s">
        <v>7</v>
      </c>
      <c r="D2" s="8" t="s">
        <v>7</v>
      </c>
      <c r="E2" s="9" t="s">
        <v>8</v>
      </c>
      <c r="F2" s="8" t="s">
        <v>8</v>
      </c>
      <c r="G2" s="9" t="s">
        <v>7</v>
      </c>
      <c r="H2" s="8" t="s">
        <v>7</v>
      </c>
      <c r="I2" s="9" t="s">
        <v>7</v>
      </c>
      <c r="J2" s="8" t="s">
        <v>9</v>
      </c>
      <c r="K2" s="9" t="s">
        <v>10</v>
      </c>
      <c r="L2" s="9" t="s">
        <v>10</v>
      </c>
      <c r="M2" s="9" t="s">
        <v>10</v>
      </c>
    </row>
    <row r="3" spans="1:13" x14ac:dyDescent="0.3">
      <c r="A3" s="10" t="s">
        <v>93</v>
      </c>
      <c r="B3">
        <f>6996/12</f>
        <v>583</v>
      </c>
      <c r="C3" s="1">
        <v>7.4</v>
      </c>
      <c r="D3">
        <v>7.4</v>
      </c>
      <c r="E3" s="1">
        <v>49</v>
      </c>
      <c r="F3" s="1">
        <v>72</v>
      </c>
      <c r="G3" s="12">
        <v>9.7899999999999991</v>
      </c>
      <c r="H3" s="13">
        <v>16.93</v>
      </c>
      <c r="I3" s="12">
        <v>0.6</v>
      </c>
      <c r="J3" s="12">
        <v>800</v>
      </c>
      <c r="K3" s="12" t="s">
        <v>95</v>
      </c>
      <c r="L3" s="16">
        <v>45660</v>
      </c>
      <c r="M3" s="30" t="s">
        <v>72</v>
      </c>
    </row>
    <row r="4" spans="1:13" x14ac:dyDescent="0.3">
      <c r="A4" s="10" t="s">
        <v>0</v>
      </c>
      <c r="B4">
        <v>500</v>
      </c>
      <c r="C4" s="1">
        <v>7.9</v>
      </c>
      <c r="D4">
        <v>7.9</v>
      </c>
      <c r="E4" s="1">
        <v>36</v>
      </c>
      <c r="F4" s="1">
        <v>108</v>
      </c>
      <c r="G4" s="12">
        <v>9.7899999999999991</v>
      </c>
      <c r="H4" s="13">
        <v>16.93</v>
      </c>
      <c r="I4" s="12">
        <v>0.6</v>
      </c>
      <c r="J4" s="12">
        <v>800</v>
      </c>
      <c r="K4" s="12" t="s">
        <v>17</v>
      </c>
      <c r="L4" s="16">
        <v>45660</v>
      </c>
      <c r="M4" s="3" t="s">
        <v>77</v>
      </c>
    </row>
    <row r="5" spans="1:13" x14ac:dyDescent="0.3">
      <c r="A5" s="10" t="s">
        <v>1</v>
      </c>
      <c r="B5">
        <f>11400/12</f>
        <v>950</v>
      </c>
      <c r="C5" s="1">
        <v>7.8</v>
      </c>
      <c r="D5">
        <v>9.1</v>
      </c>
      <c r="E5" s="1">
        <v>58</v>
      </c>
      <c r="F5" s="1">
        <v>70</v>
      </c>
      <c r="G5" s="12">
        <v>9.7899999999999991</v>
      </c>
      <c r="H5" s="13">
        <v>16.93</v>
      </c>
      <c r="I5" s="12">
        <v>0.6</v>
      </c>
      <c r="J5" s="12">
        <v>800</v>
      </c>
      <c r="K5" s="12" t="s">
        <v>96</v>
      </c>
      <c r="L5" s="16">
        <v>45660</v>
      </c>
      <c r="M5" s="3" t="s">
        <v>78</v>
      </c>
    </row>
    <row r="6" spans="1:13" x14ac:dyDescent="0.3">
      <c r="A6" s="10" t="s">
        <v>2</v>
      </c>
      <c r="B6">
        <v>250</v>
      </c>
      <c r="C6" s="1">
        <v>3.5</v>
      </c>
      <c r="D6">
        <v>5.5</v>
      </c>
      <c r="E6" s="1">
        <v>51.26</v>
      </c>
      <c r="F6" s="1">
        <v>69.91</v>
      </c>
      <c r="G6" s="12">
        <v>9.7899999999999991</v>
      </c>
      <c r="H6" s="13">
        <v>16.93</v>
      </c>
      <c r="I6" s="12">
        <v>0.6</v>
      </c>
      <c r="J6" s="12">
        <v>800</v>
      </c>
      <c r="K6" s="12" t="s">
        <v>21</v>
      </c>
      <c r="L6" s="16">
        <v>45660</v>
      </c>
      <c r="M6" s="3" t="s">
        <v>75</v>
      </c>
    </row>
    <row r="7" spans="1:13" x14ac:dyDescent="0.3">
      <c r="A7" s="10" t="s">
        <v>19</v>
      </c>
      <c r="B7">
        <f>500-(800/12)</f>
        <v>433.33333333333331</v>
      </c>
      <c r="C7" s="1">
        <v>5</v>
      </c>
      <c r="D7">
        <v>5</v>
      </c>
      <c r="E7" s="1">
        <v>38</v>
      </c>
      <c r="F7" s="1">
        <v>92</v>
      </c>
      <c r="G7" s="12">
        <v>9.7899999999999991</v>
      </c>
      <c r="H7" s="13">
        <v>16.93</v>
      </c>
      <c r="I7" s="12">
        <v>0.6</v>
      </c>
      <c r="J7" s="12">
        <v>800</v>
      </c>
      <c r="K7" s="12" t="s">
        <v>20</v>
      </c>
      <c r="L7" s="16">
        <v>45660</v>
      </c>
      <c r="M7" s="3" t="s">
        <v>79</v>
      </c>
    </row>
    <row r="8" spans="1:13" x14ac:dyDescent="0.3">
      <c r="A8" s="10" t="s">
        <v>82</v>
      </c>
      <c r="B8">
        <f>18000/12</f>
        <v>1500</v>
      </c>
      <c r="C8" s="1">
        <v>5.5</v>
      </c>
      <c r="D8">
        <v>6.5</v>
      </c>
      <c r="E8" s="1">
        <v>35</v>
      </c>
      <c r="F8" s="1">
        <v>95</v>
      </c>
      <c r="G8" s="12">
        <v>9.7899999999999991</v>
      </c>
      <c r="H8" s="13">
        <v>16.93</v>
      </c>
      <c r="I8" s="12">
        <v>0.6</v>
      </c>
      <c r="J8" s="12">
        <v>800</v>
      </c>
      <c r="K8" s="12" t="s">
        <v>20</v>
      </c>
      <c r="L8" s="16">
        <v>45660</v>
      </c>
      <c r="M8" s="3" t="s">
        <v>83</v>
      </c>
    </row>
    <row r="9" spans="1:13" x14ac:dyDescent="0.3">
      <c r="A9" s="10" t="s">
        <v>88</v>
      </c>
      <c r="B9">
        <f>16700/12</f>
        <v>1391.6666666666667</v>
      </c>
      <c r="C9" s="1">
        <v>7.4</v>
      </c>
      <c r="D9">
        <v>7.4</v>
      </c>
      <c r="E9" s="1">
        <v>34</v>
      </c>
      <c r="F9" s="1">
        <v>102</v>
      </c>
      <c r="G9" s="12">
        <v>9.7899999999999991</v>
      </c>
      <c r="H9" s="13">
        <v>16.93</v>
      </c>
      <c r="I9" s="12">
        <v>0.6</v>
      </c>
      <c r="J9" s="12">
        <v>800</v>
      </c>
      <c r="K9" s="12" t="s">
        <v>92</v>
      </c>
      <c r="L9" s="16">
        <v>45660</v>
      </c>
      <c r="M9" s="3" t="s">
        <v>90</v>
      </c>
    </row>
    <row r="10" spans="1:13" x14ac:dyDescent="0.3">
      <c r="A10" s="10"/>
      <c r="C10" s="1"/>
      <c r="E10" s="1"/>
      <c r="G10" s="12">
        <v>9.7899999999999991</v>
      </c>
      <c r="H10" s="13">
        <v>16.93</v>
      </c>
      <c r="I10" s="12">
        <v>0.6</v>
      </c>
      <c r="J10" s="12">
        <v>800</v>
      </c>
      <c r="K10" s="12" t="s">
        <v>10</v>
      </c>
      <c r="L10" s="1"/>
      <c r="M10" s="1"/>
    </row>
    <row r="11" spans="1:13" x14ac:dyDescent="0.3">
      <c r="A11" s="10"/>
      <c r="C11" s="1"/>
      <c r="E11" s="1"/>
      <c r="G11" s="12">
        <v>9.7899999999999991</v>
      </c>
      <c r="H11" s="13">
        <v>16.93</v>
      </c>
      <c r="I11" s="12">
        <v>0.6</v>
      </c>
      <c r="J11" s="12">
        <v>800</v>
      </c>
      <c r="K11" s="12" t="s">
        <v>10</v>
      </c>
      <c r="L11" s="1"/>
      <c r="M11" s="1"/>
    </row>
    <row r="12" spans="1:13" x14ac:dyDescent="0.3">
      <c r="A12" s="10"/>
      <c r="C12" s="1"/>
      <c r="E12" s="1"/>
      <c r="G12" s="12">
        <v>9.7899999999999991</v>
      </c>
      <c r="H12" s="13">
        <v>16.93</v>
      </c>
      <c r="I12" s="12">
        <v>0.6</v>
      </c>
      <c r="J12" s="12">
        <v>800</v>
      </c>
      <c r="K12" s="12" t="s">
        <v>10</v>
      </c>
      <c r="L12" s="1"/>
      <c r="M12" s="1"/>
    </row>
    <row r="13" spans="1:13" x14ac:dyDescent="0.3">
      <c r="A13" s="10"/>
      <c r="C13" s="1"/>
      <c r="E13" s="1"/>
      <c r="G13" s="12">
        <v>9.7899999999999991</v>
      </c>
      <c r="H13" s="13">
        <v>16.93</v>
      </c>
      <c r="I13" s="12">
        <v>0.6</v>
      </c>
      <c r="J13" s="12">
        <v>800</v>
      </c>
      <c r="K13" s="12" t="s">
        <v>10</v>
      </c>
      <c r="L13" s="1"/>
      <c r="M13" s="1"/>
    </row>
    <row r="14" spans="1:13" x14ac:dyDescent="0.3">
      <c r="A14" s="10"/>
      <c r="C14" s="1"/>
      <c r="E14" s="1"/>
      <c r="G14" s="12">
        <v>9.7899999999999991</v>
      </c>
      <c r="H14" s="13">
        <v>16.93</v>
      </c>
      <c r="I14" s="12">
        <v>0.6</v>
      </c>
      <c r="J14" s="12">
        <v>800</v>
      </c>
      <c r="K14" s="12" t="s">
        <v>10</v>
      </c>
      <c r="L14" s="1"/>
      <c r="M14" s="1"/>
    </row>
    <row r="15" spans="1:13" x14ac:dyDescent="0.3">
      <c r="A15" s="10"/>
      <c r="C15" s="1"/>
      <c r="E15" s="1"/>
      <c r="G15" s="12">
        <v>9.7899999999999991</v>
      </c>
      <c r="H15" s="13">
        <v>16.93</v>
      </c>
      <c r="I15" s="12">
        <v>0.6</v>
      </c>
      <c r="J15" s="12">
        <v>800</v>
      </c>
      <c r="K15" s="12" t="s">
        <v>10</v>
      </c>
      <c r="L15" s="1"/>
      <c r="M15" s="1"/>
    </row>
    <row r="16" spans="1:13" x14ac:dyDescent="0.3">
      <c r="A16" s="10"/>
      <c r="C16" s="1"/>
      <c r="E16" s="1"/>
      <c r="G16" s="12">
        <v>9.7899999999999991</v>
      </c>
      <c r="H16" s="13">
        <v>16.93</v>
      </c>
      <c r="I16" s="12">
        <v>0.6</v>
      </c>
      <c r="J16" s="12">
        <v>800</v>
      </c>
      <c r="K16" s="12" t="s">
        <v>10</v>
      </c>
      <c r="L16" s="1"/>
      <c r="M16" s="1"/>
    </row>
    <row r="17" spans="1:13" x14ac:dyDescent="0.3">
      <c r="A17" s="10"/>
      <c r="C17" s="1"/>
      <c r="E17" s="1"/>
      <c r="G17" s="12">
        <v>9.7899999999999991</v>
      </c>
      <c r="H17" s="13">
        <v>16.93</v>
      </c>
      <c r="I17" s="12">
        <v>0.6</v>
      </c>
      <c r="J17" s="12">
        <v>800</v>
      </c>
      <c r="K17" s="12" t="s">
        <v>10</v>
      </c>
      <c r="L17" s="1"/>
      <c r="M17" s="1"/>
    </row>
    <row r="18" spans="1:13" x14ac:dyDescent="0.3">
      <c r="A18" s="10"/>
      <c r="C18" s="1"/>
      <c r="E18" s="1"/>
      <c r="G18" s="12">
        <v>9.7899999999999991</v>
      </c>
      <c r="H18" s="13">
        <v>16.93</v>
      </c>
      <c r="I18" s="12">
        <v>0.6</v>
      </c>
      <c r="J18" s="12">
        <v>800</v>
      </c>
      <c r="K18" s="12" t="s">
        <v>10</v>
      </c>
      <c r="L18" s="1"/>
      <c r="M18" s="1"/>
    </row>
    <row r="19" spans="1:13" x14ac:dyDescent="0.3">
      <c r="A19" s="10"/>
      <c r="C19" s="1"/>
      <c r="E19" s="1"/>
      <c r="G19" s="12">
        <v>9.7899999999999991</v>
      </c>
      <c r="H19" s="13">
        <v>16.93</v>
      </c>
      <c r="I19" s="12">
        <v>0.6</v>
      </c>
      <c r="J19" s="12">
        <v>800</v>
      </c>
      <c r="K19" s="12" t="s">
        <v>10</v>
      </c>
      <c r="L19" s="1"/>
      <c r="M19" s="1"/>
    </row>
    <row r="20" spans="1:13" x14ac:dyDescent="0.3">
      <c r="A20" s="10"/>
      <c r="C20" s="1"/>
      <c r="E20" s="1"/>
      <c r="G20" s="12">
        <v>9.7899999999999991</v>
      </c>
      <c r="H20" s="13">
        <v>16.93</v>
      </c>
      <c r="I20" s="12">
        <v>0.6</v>
      </c>
      <c r="J20" s="12">
        <v>800</v>
      </c>
      <c r="K20" s="12" t="s">
        <v>10</v>
      </c>
      <c r="L20" s="1"/>
      <c r="M20" s="1"/>
    </row>
    <row r="21" spans="1:13" x14ac:dyDescent="0.3">
      <c r="A21" s="10"/>
      <c r="C21" s="1"/>
      <c r="E21" s="1"/>
      <c r="G21" s="12">
        <v>9.7899999999999991</v>
      </c>
      <c r="H21" s="13">
        <v>16.93</v>
      </c>
      <c r="I21" s="12">
        <v>0.6</v>
      </c>
      <c r="J21" s="12">
        <v>800</v>
      </c>
      <c r="K21" s="12" t="s">
        <v>10</v>
      </c>
      <c r="L21" s="1"/>
      <c r="M21" s="1"/>
    </row>
    <row r="22" spans="1:13" x14ac:dyDescent="0.3">
      <c r="A22" s="10"/>
      <c r="C22" s="1"/>
      <c r="E22" s="1"/>
      <c r="G22" s="12">
        <v>9.7899999999999991</v>
      </c>
      <c r="H22" s="13">
        <v>16.93</v>
      </c>
      <c r="I22" s="12">
        <v>0.6</v>
      </c>
      <c r="J22" s="12">
        <v>800</v>
      </c>
      <c r="K22" s="12" t="s">
        <v>10</v>
      </c>
      <c r="L22" s="1"/>
      <c r="M22" s="1"/>
    </row>
    <row r="23" spans="1:13" x14ac:dyDescent="0.3">
      <c r="A23" s="10"/>
      <c r="C23" s="1"/>
      <c r="E23" s="1"/>
      <c r="G23" s="12">
        <v>9.7899999999999991</v>
      </c>
      <c r="H23" s="13">
        <v>16.93</v>
      </c>
      <c r="I23" s="12">
        <v>0.6</v>
      </c>
      <c r="J23" s="12">
        <v>800</v>
      </c>
      <c r="K23" s="12" t="s">
        <v>10</v>
      </c>
      <c r="L23" s="1"/>
      <c r="M23" s="1"/>
    </row>
    <row r="24" spans="1:13" x14ac:dyDescent="0.3">
      <c r="A24" s="10"/>
      <c r="C24" s="1"/>
      <c r="E24" s="1"/>
      <c r="G24" s="12">
        <v>9.7899999999999991</v>
      </c>
      <c r="H24" s="13">
        <v>16.93</v>
      </c>
      <c r="I24" s="12">
        <v>0.6</v>
      </c>
      <c r="J24" s="12">
        <v>800</v>
      </c>
      <c r="K24" s="12" t="s">
        <v>10</v>
      </c>
      <c r="L24" s="1"/>
      <c r="M24" s="1"/>
    </row>
    <row r="25" spans="1:13" x14ac:dyDescent="0.3">
      <c r="A25" s="10"/>
      <c r="C25" s="1"/>
      <c r="E25" s="1"/>
      <c r="G25" s="12">
        <v>9.7899999999999991</v>
      </c>
      <c r="H25" s="13">
        <v>16.93</v>
      </c>
      <c r="I25" s="12">
        <v>0.6</v>
      </c>
      <c r="J25" s="12">
        <v>800</v>
      </c>
      <c r="K25" s="12" t="s">
        <v>10</v>
      </c>
      <c r="L25" s="1"/>
      <c r="M25" s="1"/>
    </row>
    <row r="26" spans="1:13" x14ac:dyDescent="0.3">
      <c r="A26" s="10"/>
      <c r="C26" s="1"/>
      <c r="E26" s="1"/>
      <c r="G26" s="12">
        <v>9.7899999999999991</v>
      </c>
      <c r="H26" s="13">
        <v>16.93</v>
      </c>
      <c r="I26" s="12">
        <v>0.6</v>
      </c>
      <c r="J26" s="12">
        <v>800</v>
      </c>
      <c r="K26" s="12" t="s">
        <v>10</v>
      </c>
      <c r="L26" s="1"/>
      <c r="M26" s="1"/>
    </row>
    <row r="27" spans="1:13" x14ac:dyDescent="0.3">
      <c r="A27" s="10"/>
      <c r="C27" s="1"/>
      <c r="E27" s="1"/>
      <c r="G27" s="12">
        <v>9.7899999999999991</v>
      </c>
      <c r="H27" s="13">
        <v>16.93</v>
      </c>
      <c r="I27" s="12">
        <v>0.6</v>
      </c>
      <c r="J27" s="12">
        <v>800</v>
      </c>
      <c r="K27" s="12" t="s">
        <v>10</v>
      </c>
      <c r="L27" s="1"/>
      <c r="M27" s="1"/>
    </row>
    <row r="28" spans="1:13" x14ac:dyDescent="0.3">
      <c r="A28" s="10"/>
      <c r="C28" s="1"/>
      <c r="E28" s="1"/>
      <c r="G28" s="12">
        <v>9.7899999999999991</v>
      </c>
      <c r="H28" s="13">
        <v>16.93</v>
      </c>
      <c r="I28" s="12">
        <v>0.6</v>
      </c>
      <c r="J28" s="12">
        <v>800</v>
      </c>
      <c r="K28" s="12" t="s">
        <v>10</v>
      </c>
      <c r="L28" s="1"/>
      <c r="M28" s="1"/>
    </row>
    <row r="29" spans="1:13" x14ac:dyDescent="0.3">
      <c r="A29" s="10"/>
      <c r="C29" s="1"/>
      <c r="E29" s="1"/>
      <c r="G29" s="12">
        <v>9.7899999999999991</v>
      </c>
      <c r="H29" s="13">
        <v>16.93</v>
      </c>
      <c r="I29" s="12">
        <v>0.6</v>
      </c>
      <c r="J29" s="12">
        <v>800</v>
      </c>
      <c r="K29" s="12" t="s">
        <v>10</v>
      </c>
      <c r="L29" s="1"/>
      <c r="M29" s="1"/>
    </row>
    <row r="30" spans="1:13" x14ac:dyDescent="0.3">
      <c r="A30" s="11"/>
      <c r="B30" s="4"/>
      <c r="C30" s="2"/>
      <c r="D30" s="4"/>
      <c r="E30" s="2"/>
      <c r="F30" s="4"/>
      <c r="G30" s="12">
        <v>9.7899999999999991</v>
      </c>
      <c r="H30" s="13">
        <v>16.93</v>
      </c>
      <c r="I30" s="12">
        <v>0.6</v>
      </c>
      <c r="J30" s="14">
        <v>800</v>
      </c>
      <c r="K30" s="14" t="s">
        <v>10</v>
      </c>
      <c r="L30" s="2"/>
      <c r="M30" s="2"/>
    </row>
  </sheetData>
  <hyperlinks>
    <hyperlink ref="M3" r:id="rId1" xr:uid="{71FB3394-881B-42A3-831B-6A266F7A80E1}"/>
    <hyperlink ref="M4" r:id="rId2" xr:uid="{E7FDD2D8-898C-4434-910D-D57776A0CC09}"/>
    <hyperlink ref="M5" r:id="rId3" location="2c344ad7c829" xr:uid="{1D6D6EF5-CC93-414D-AC4D-1113B0366BD6}"/>
    <hyperlink ref="M6" r:id="rId4" xr:uid="{C3B0A671-BEA4-4D24-8BED-0C4425CC5D80}"/>
    <hyperlink ref="M7" r:id="rId5" xr:uid="{E80283DA-FB47-4B4F-8346-947539FEFB18}"/>
    <hyperlink ref="M8" r:id="rId6" xr:uid="{BAA271C0-223D-49CA-82D8-DD3F0CB626E4}"/>
    <hyperlink ref="M9" r:id="rId7" xr:uid="{0373CF40-BB4D-4EBF-A666-98C68EFC57F0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Privatkunde</vt:lpstr>
      <vt:lpstr>Mindre næringskunde</vt:lpstr>
      <vt:lpstr>Større næringskunde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2024-11-04T14:53:11Z</dcterms:created>
  <dcterms:modified xsi:type="dcterms:W3CDTF">2025-01-03T16:44:14Z</dcterms:modified>
</cp:coreProperties>
</file>