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eamlit-trt\"/>
    </mc:Choice>
  </mc:AlternateContent>
  <xr:revisionPtr revIDLastSave="0" documentId="13_ncr:1_{4F1B370B-E70F-4D15-A886-CB5146C8B6BE}" xr6:coauthVersionLast="47" xr6:coauthVersionMax="47" xr10:uidLastSave="{00000000-0000-0000-0000-000000000000}"/>
  <bookViews>
    <workbookView xWindow="-38520" yWindow="-120" windowWidth="38640" windowHeight="21240" xr2:uid="{D0F0D2A9-04FD-44AA-9EF7-D065877F470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12" i="1" l="1"/>
  <c r="AL312" i="1"/>
  <c r="Z312" i="1"/>
  <c r="AM311" i="1"/>
  <c r="AL311" i="1"/>
  <c r="Z311" i="1"/>
  <c r="AM310" i="1"/>
  <c r="AL310" i="1"/>
  <c r="Z310" i="1"/>
  <c r="Q310" i="1"/>
  <c r="AM309" i="1"/>
  <c r="AL309" i="1"/>
  <c r="Z309" i="1"/>
  <c r="Q309" i="1"/>
  <c r="AM308" i="1"/>
  <c r="AL308" i="1"/>
  <c r="Z308" i="1"/>
  <c r="AM307" i="1"/>
  <c r="AL307" i="1"/>
  <c r="Z307" i="1"/>
  <c r="Z306" i="1"/>
  <c r="Q306" i="1"/>
  <c r="Z305" i="1"/>
  <c r="Q305" i="1"/>
  <c r="Z304" i="1"/>
  <c r="Q304" i="1"/>
  <c r="X303" i="1"/>
  <c r="Z303" i="1" s="1"/>
  <c r="Q303" i="1"/>
  <c r="AM302" i="1"/>
  <c r="AL302" i="1"/>
  <c r="X302" i="1"/>
  <c r="Z302" i="1" s="1"/>
  <c r="Q302" i="1"/>
  <c r="AM301" i="1"/>
  <c r="AL301" i="1"/>
  <c r="Z301" i="1"/>
  <c r="X301" i="1"/>
  <c r="Q301" i="1"/>
  <c r="AM300" i="1"/>
  <c r="AL300" i="1"/>
  <c r="X300" i="1"/>
  <c r="Z300" i="1" s="1"/>
  <c r="Q300" i="1"/>
  <c r="AM299" i="1"/>
  <c r="AL299" i="1"/>
  <c r="Z299" i="1"/>
  <c r="X299" i="1"/>
  <c r="Q299" i="1"/>
  <c r="AM298" i="1"/>
  <c r="AL298" i="1"/>
  <c r="Z298" i="1"/>
  <c r="X298" i="1"/>
  <c r="AM297" i="1"/>
  <c r="AL297" i="1"/>
  <c r="X297" i="1"/>
  <c r="Z297" i="1" s="1"/>
  <c r="Q297" i="1"/>
  <c r="AM296" i="1"/>
  <c r="AL296" i="1"/>
  <c r="X296" i="1"/>
  <c r="Z296" i="1" s="1"/>
  <c r="Q296" i="1"/>
  <c r="AM295" i="1"/>
  <c r="AL295" i="1"/>
  <c r="AM294" i="1"/>
  <c r="AL294" i="1"/>
  <c r="Z294" i="1"/>
  <c r="AM293" i="1"/>
  <c r="AL293" i="1"/>
  <c r="Z293" i="1"/>
  <c r="AM292" i="1"/>
  <c r="AL292" i="1"/>
  <c r="Z292" i="1"/>
  <c r="AM291" i="1"/>
  <c r="AL291" i="1"/>
  <c r="Z291" i="1"/>
  <c r="AM290" i="1"/>
  <c r="AL290" i="1"/>
  <c r="Z290" i="1"/>
  <c r="AM289" i="1"/>
  <c r="AL289" i="1"/>
  <c r="Z289" i="1"/>
  <c r="X289" i="1"/>
  <c r="Q289" i="1"/>
  <c r="AM288" i="1"/>
  <c r="AL288" i="1"/>
  <c r="Z288" i="1"/>
  <c r="Q288" i="1"/>
  <c r="AM286" i="1"/>
  <c r="AL286" i="1"/>
  <c r="X286" i="1"/>
  <c r="Z286" i="1" s="1"/>
  <c r="Q286" i="1"/>
  <c r="AM285" i="1"/>
  <c r="AL285" i="1"/>
  <c r="Z285" i="1"/>
  <c r="Q285" i="1"/>
  <c r="AM284" i="1"/>
  <c r="AL284" i="1"/>
  <c r="Z284" i="1"/>
  <c r="X284" i="1"/>
  <c r="Q284" i="1"/>
  <c r="Z283" i="1"/>
  <c r="Q283" i="1"/>
  <c r="AM282" i="1"/>
  <c r="AL282" i="1"/>
  <c r="Q282" i="1"/>
  <c r="Z281" i="1"/>
  <c r="Q281" i="1"/>
  <c r="Z280" i="1"/>
  <c r="Q280" i="1"/>
  <c r="AL279" i="1"/>
  <c r="Z279" i="1"/>
  <c r="Q279" i="1"/>
  <c r="Z278" i="1"/>
  <c r="Q278" i="1"/>
  <c r="Q277" i="1"/>
  <c r="Q276" i="1"/>
  <c r="AL275" i="1"/>
  <c r="Q275" i="1"/>
  <c r="Z274" i="1"/>
  <c r="Q274" i="1"/>
  <c r="AL273" i="1"/>
  <c r="Q273" i="1"/>
  <c r="AL272" i="1"/>
  <c r="Q272" i="1"/>
  <c r="Q271" i="1"/>
  <c r="Q270" i="1"/>
  <c r="AL269" i="1"/>
  <c r="Q269" i="1"/>
  <c r="AL268" i="1"/>
  <c r="Q268" i="1"/>
  <c r="Q267" i="1"/>
  <c r="Q266" i="1"/>
  <c r="Q265" i="1"/>
  <c r="AL264" i="1"/>
  <c r="Q264" i="1"/>
  <c r="Q263" i="1"/>
  <c r="Q262" i="1"/>
  <c r="Q261" i="1"/>
  <c r="AL260" i="1"/>
  <c r="Q260" i="1"/>
  <c r="AL259" i="1"/>
  <c r="Q259" i="1"/>
  <c r="AL258" i="1"/>
  <c r="Q258" i="1"/>
  <c r="AL257" i="1"/>
  <c r="Q257" i="1"/>
  <c r="AL256" i="1"/>
  <c r="Q256" i="1"/>
  <c r="AL255" i="1"/>
  <c r="Q255" i="1"/>
  <c r="AL254" i="1"/>
  <c r="Q254" i="1"/>
  <c r="AL253" i="1"/>
  <c r="Q253" i="1"/>
  <c r="AL252" i="1"/>
  <c r="Q252" i="1"/>
  <c r="AL251" i="1"/>
  <c r="Q251" i="1"/>
  <c r="AL250" i="1"/>
  <c r="Q250" i="1"/>
  <c r="AL249" i="1"/>
  <c r="Q249" i="1"/>
  <c r="AL248" i="1"/>
  <c r="Q248" i="1"/>
  <c r="AL247" i="1"/>
  <c r="Q247" i="1"/>
  <c r="AL246" i="1"/>
  <c r="Q246" i="1"/>
  <c r="AL245" i="1"/>
  <c r="Q245" i="1"/>
  <c r="AL244" i="1"/>
  <c r="Q244" i="1"/>
  <c r="AL243" i="1"/>
  <c r="Q243" i="1"/>
  <c r="AL242" i="1"/>
  <c r="Q242" i="1"/>
  <c r="AL241" i="1"/>
  <c r="Q241" i="1"/>
  <c r="AL240" i="1"/>
  <c r="Q240" i="1"/>
  <c r="AL239" i="1"/>
  <c r="Q239" i="1"/>
  <c r="AL238" i="1"/>
  <c r="Q238" i="1"/>
  <c r="AL237" i="1"/>
  <c r="Q237" i="1"/>
  <c r="AL236" i="1"/>
  <c r="Q236" i="1"/>
  <c r="AL235" i="1"/>
  <c r="Q235" i="1"/>
  <c r="AL234" i="1"/>
  <c r="Q234" i="1"/>
  <c r="AL233" i="1"/>
  <c r="Q233" i="1"/>
  <c r="AL232" i="1"/>
  <c r="Q232" i="1"/>
  <c r="AL231" i="1"/>
  <c r="Q231" i="1"/>
  <c r="AL230" i="1"/>
  <c r="Q230" i="1"/>
  <c r="AL229" i="1"/>
  <c r="Q229" i="1"/>
  <c r="AL228" i="1"/>
  <c r="Q228" i="1"/>
  <c r="AL227" i="1"/>
  <c r="Q227" i="1"/>
  <c r="AL226" i="1"/>
  <c r="Q226" i="1"/>
  <c r="AL225" i="1"/>
  <c r="Q225" i="1"/>
  <c r="AL224" i="1"/>
  <c r="Z224" i="1"/>
  <c r="Q224" i="1"/>
  <c r="AL223" i="1"/>
  <c r="Z223" i="1"/>
  <c r="Q223" i="1"/>
  <c r="AL222" i="1"/>
  <c r="Q222" i="1"/>
  <c r="AL221" i="1"/>
  <c r="Q221" i="1"/>
  <c r="AL220" i="1"/>
  <c r="Q220" i="1"/>
  <c r="AL219" i="1"/>
  <c r="Q219" i="1"/>
  <c r="AL218" i="1"/>
  <c r="Q218" i="1"/>
  <c r="AL217" i="1"/>
  <c r="Q217" i="1"/>
  <c r="AL216" i="1"/>
  <c r="Q216" i="1"/>
  <c r="AL215" i="1"/>
  <c r="Q215" i="1"/>
  <c r="AL214" i="1"/>
  <c r="Q214" i="1"/>
  <c r="AL213" i="1"/>
  <c r="Q213" i="1"/>
  <c r="AL212" i="1"/>
  <c r="Q212" i="1"/>
  <c r="AL211" i="1"/>
  <c r="Q211" i="1"/>
  <c r="AL210" i="1"/>
  <c r="Q210" i="1"/>
  <c r="AM209" i="1"/>
  <c r="AL209" i="1"/>
  <c r="Z209" i="1"/>
  <c r="Q209" i="1"/>
  <c r="AL208" i="1"/>
  <c r="Q208" i="1"/>
  <c r="AM207" i="1"/>
  <c r="AL207" i="1"/>
  <c r="Q207" i="1"/>
  <c r="AL206" i="1"/>
  <c r="Q206" i="1"/>
  <c r="AL205" i="1"/>
  <c r="Q205" i="1"/>
  <c r="AM204" i="1"/>
  <c r="AL204" i="1"/>
  <c r="Z204" i="1"/>
  <c r="AL203" i="1"/>
  <c r="Z203" i="1"/>
  <c r="Q203" i="1"/>
  <c r="AL202" i="1"/>
  <c r="Q202" i="1"/>
  <c r="AL201" i="1"/>
  <c r="Q201" i="1"/>
  <c r="AL200" i="1"/>
  <c r="Q200" i="1"/>
  <c r="AL199" i="1"/>
  <c r="Q199" i="1"/>
  <c r="AL198" i="1"/>
  <c r="Q198" i="1"/>
  <c r="AM197" i="1"/>
  <c r="AL197" i="1"/>
  <c r="AL196" i="1"/>
  <c r="Q196" i="1"/>
  <c r="AL195" i="1"/>
  <c r="Q195" i="1"/>
  <c r="AM194" i="1"/>
  <c r="AL194" i="1"/>
  <c r="Z194" i="1"/>
  <c r="X194" i="1"/>
  <c r="AL193" i="1"/>
  <c r="Q193" i="1"/>
  <c r="AM192" i="1"/>
  <c r="AL192" i="1"/>
  <c r="Z192" i="1"/>
  <c r="Q192" i="1"/>
  <c r="AL191" i="1"/>
  <c r="Z191" i="1"/>
  <c r="Q191" i="1"/>
  <c r="Q190" i="1"/>
  <c r="AL189" i="1"/>
  <c r="Q189" i="1"/>
  <c r="AM188" i="1"/>
  <c r="AL188" i="1"/>
  <c r="Z188" i="1"/>
  <c r="X188" i="1"/>
  <c r="Q188" i="1"/>
  <c r="AL187" i="1"/>
  <c r="Q187" i="1"/>
  <c r="AL186" i="1"/>
  <c r="Q186" i="1"/>
  <c r="AM185" i="1"/>
  <c r="AL185" i="1"/>
  <c r="Z185" i="1"/>
  <c r="AM184" i="1"/>
  <c r="AL184" i="1"/>
  <c r="Q184" i="1"/>
  <c r="AM183" i="1"/>
  <c r="X183" i="1"/>
  <c r="AM182" i="1"/>
  <c r="AL182" i="1"/>
  <c r="Z182" i="1"/>
  <c r="Q182" i="1"/>
  <c r="AM181" i="1"/>
  <c r="AL181" i="1"/>
  <c r="Z181" i="1"/>
  <c r="AL180" i="1"/>
  <c r="Q180" i="1"/>
  <c r="AL179" i="1"/>
  <c r="Q179" i="1"/>
  <c r="AL178" i="1"/>
  <c r="Q178" i="1"/>
  <c r="AL177" i="1"/>
  <c r="Q177" i="1"/>
  <c r="AL176" i="1"/>
  <c r="Q176" i="1"/>
  <c r="AL175" i="1"/>
  <c r="Z175" i="1"/>
  <c r="Q175" i="1"/>
  <c r="AL174" i="1"/>
  <c r="Q174" i="1"/>
  <c r="AL173" i="1"/>
  <c r="Q173" i="1"/>
  <c r="AL172" i="1"/>
  <c r="Q172" i="1"/>
  <c r="AL171" i="1"/>
  <c r="Q171" i="1"/>
  <c r="AL170" i="1"/>
  <c r="Q170" i="1"/>
  <c r="AL169" i="1"/>
  <c r="Q169" i="1"/>
  <c r="AL168" i="1"/>
  <c r="Q168" i="1"/>
  <c r="AL167" i="1"/>
  <c r="Q167" i="1"/>
  <c r="AL166" i="1"/>
  <c r="Q166" i="1"/>
  <c r="AL165" i="1"/>
  <c r="Q165" i="1"/>
  <c r="AM164" i="1"/>
  <c r="AL164" i="1"/>
  <c r="Z164" i="1"/>
  <c r="X163" i="1"/>
  <c r="Z163" i="1" s="1"/>
  <c r="Q163" i="1"/>
  <c r="AL162" i="1"/>
  <c r="Q162" i="1"/>
  <c r="AL161" i="1"/>
  <c r="Q161" i="1"/>
  <c r="Q160" i="1"/>
  <c r="M160" i="1"/>
  <c r="AL159" i="1"/>
  <c r="Q159" i="1"/>
  <c r="AM158" i="1"/>
  <c r="Z158" i="1"/>
  <c r="AL157" i="1"/>
  <c r="Q157" i="1"/>
  <c r="AL156" i="1"/>
  <c r="Q156" i="1"/>
  <c r="AL155" i="1"/>
  <c r="Q155" i="1"/>
  <c r="AL154" i="1"/>
  <c r="Z154" i="1"/>
  <c r="Q154" i="1"/>
  <c r="AL153" i="1"/>
  <c r="X153" i="1"/>
  <c r="Z153" i="1" s="1"/>
  <c r="Q153" i="1"/>
  <c r="AL152" i="1"/>
  <c r="Q152" i="1"/>
  <c r="AL151" i="1"/>
  <c r="Q151" i="1"/>
  <c r="AL150" i="1"/>
  <c r="Q150" i="1"/>
  <c r="AL149" i="1"/>
  <c r="Q149" i="1"/>
  <c r="AM148" i="1"/>
  <c r="AL148" i="1"/>
  <c r="Z148" i="1"/>
  <c r="Q148" i="1"/>
  <c r="Z147" i="1"/>
  <c r="Q147" i="1"/>
  <c r="AL146" i="1"/>
  <c r="X146" i="1"/>
  <c r="Z146" i="1" s="1"/>
  <c r="Q146" i="1"/>
  <c r="AL145" i="1"/>
  <c r="Z145" i="1"/>
  <c r="Q145" i="1"/>
  <c r="AL144" i="1"/>
  <c r="Q144" i="1"/>
  <c r="AL143" i="1"/>
  <c r="Q143" i="1"/>
  <c r="AL142" i="1"/>
  <c r="Q142" i="1"/>
  <c r="AM141" i="1"/>
  <c r="AL141" i="1"/>
  <c r="Z141" i="1"/>
  <c r="Q141" i="1"/>
  <c r="AM140" i="1"/>
  <c r="AL140" i="1"/>
  <c r="Z140" i="1"/>
  <c r="Q140" i="1"/>
  <c r="AM139" i="1"/>
  <c r="Z139" i="1"/>
  <c r="Q139" i="1"/>
  <c r="AM138" i="1"/>
  <c r="AL138" i="1"/>
  <c r="Z138" i="1"/>
  <c r="Q138" i="1"/>
  <c r="Z137" i="1"/>
  <c r="Q137" i="1"/>
  <c r="AL136" i="1"/>
  <c r="Q136" i="1"/>
  <c r="Q135" i="1"/>
  <c r="Z134" i="1"/>
  <c r="Q134" i="1"/>
  <c r="AL133" i="1"/>
  <c r="Q133" i="1"/>
  <c r="AL132" i="1"/>
  <c r="Q132" i="1"/>
  <c r="AM131" i="1"/>
  <c r="AL131" i="1"/>
  <c r="Z131" i="1"/>
  <c r="AL130" i="1"/>
  <c r="Q130" i="1"/>
  <c r="AL129" i="1"/>
  <c r="Q129" i="1"/>
  <c r="AL128" i="1"/>
  <c r="Q128" i="1"/>
  <c r="AL127" i="1"/>
  <c r="Q127" i="1"/>
  <c r="AM126" i="1"/>
  <c r="Z126" i="1"/>
  <c r="AL125" i="1"/>
  <c r="Q125" i="1"/>
  <c r="AL124" i="1"/>
  <c r="Q124" i="1"/>
  <c r="Q123" i="1"/>
  <c r="AL122" i="1"/>
  <c r="Q122" i="1"/>
  <c r="AL121" i="1"/>
  <c r="Q121" i="1"/>
  <c r="AM120" i="1"/>
  <c r="AL120" i="1"/>
  <c r="Z120" i="1"/>
  <c r="Q120" i="1"/>
  <c r="AM119" i="1"/>
  <c r="AL119" i="1"/>
  <c r="Z119" i="1"/>
  <c r="Q119" i="1"/>
  <c r="AL118" i="1"/>
  <c r="Q118" i="1"/>
  <c r="AM117" i="1"/>
  <c r="AL117" i="1"/>
  <c r="Z117" i="1"/>
  <c r="Q117" i="1"/>
  <c r="AL116" i="1"/>
  <c r="Q116" i="1"/>
  <c r="AL115" i="1"/>
  <c r="Z115" i="1"/>
  <c r="Q115" i="1"/>
  <c r="Z114" i="1"/>
  <c r="Q114" i="1"/>
  <c r="AL113" i="1"/>
  <c r="Z113" i="1"/>
  <c r="Q113" i="1"/>
  <c r="AL112" i="1"/>
  <c r="Q112" i="1"/>
  <c r="AL111" i="1"/>
  <c r="Q111" i="1"/>
  <c r="AL110" i="1"/>
  <c r="Q110" i="1"/>
  <c r="AL109" i="1"/>
  <c r="Z109" i="1"/>
  <c r="AL108" i="1"/>
  <c r="Q108" i="1"/>
  <c r="AL107" i="1"/>
  <c r="Q107" i="1"/>
  <c r="AM106" i="1"/>
  <c r="AL106" i="1"/>
  <c r="Z106" i="1"/>
  <c r="X106" i="1"/>
  <c r="Q106" i="1"/>
  <c r="AM105" i="1"/>
  <c r="AL105" i="1"/>
  <c r="Z105" i="1"/>
  <c r="Q105" i="1"/>
  <c r="AL104" i="1"/>
  <c r="Q104" i="1"/>
  <c r="AL103" i="1"/>
  <c r="Q103" i="1"/>
  <c r="AL102" i="1"/>
  <c r="Q102" i="1"/>
  <c r="AL101" i="1"/>
  <c r="Q101" i="1"/>
  <c r="AL100" i="1"/>
  <c r="Q100" i="1"/>
  <c r="AL99" i="1"/>
  <c r="Q99" i="1"/>
  <c r="AL98" i="1"/>
  <c r="Q98" i="1"/>
  <c r="AL97" i="1"/>
  <c r="Q97" i="1"/>
  <c r="AL96" i="1"/>
  <c r="Q96" i="1"/>
  <c r="AL95" i="1"/>
  <c r="Q95" i="1"/>
  <c r="AL94" i="1"/>
  <c r="Q94" i="1"/>
  <c r="AL93" i="1"/>
  <c r="Q93" i="1"/>
  <c r="AL92" i="1"/>
  <c r="Z92" i="1"/>
  <c r="Q92" i="1"/>
  <c r="AL91" i="1"/>
  <c r="Z91" i="1"/>
  <c r="Q91" i="1"/>
  <c r="AL90" i="1"/>
  <c r="Q90" i="1"/>
  <c r="AL89" i="1"/>
  <c r="Q89" i="1"/>
  <c r="AL88" i="1"/>
  <c r="Q88" i="1"/>
  <c r="AL87" i="1"/>
  <c r="Z87" i="1"/>
  <c r="X87" i="1"/>
  <c r="Q87" i="1"/>
  <c r="AL86" i="1"/>
  <c r="Q86" i="1"/>
  <c r="AL85" i="1"/>
  <c r="Q85" i="1"/>
  <c r="AL84" i="1"/>
  <c r="Q84" i="1"/>
  <c r="AL83" i="1"/>
  <c r="Q83" i="1"/>
  <c r="AL82" i="1"/>
  <c r="Q82" i="1"/>
  <c r="Q81" i="1"/>
  <c r="AL80" i="1"/>
  <c r="Q80" i="1"/>
  <c r="AL79" i="1"/>
  <c r="Q79" i="1"/>
  <c r="AL78" i="1"/>
  <c r="Q78" i="1"/>
  <c r="AL77" i="1"/>
  <c r="Q77" i="1"/>
  <c r="AL76" i="1"/>
  <c r="Q76" i="1"/>
  <c r="AL75" i="1"/>
  <c r="X75" i="1"/>
  <c r="Z75" i="1" s="1"/>
  <c r="Q75" i="1"/>
  <c r="AL74" i="1"/>
  <c r="Q74" i="1"/>
  <c r="AL73" i="1"/>
  <c r="Q73" i="1"/>
  <c r="AL72" i="1"/>
  <c r="Q72" i="1"/>
  <c r="AL71" i="1"/>
  <c r="Q71" i="1"/>
  <c r="AL70" i="1"/>
  <c r="Q70" i="1"/>
  <c r="AL69" i="1"/>
  <c r="Q69" i="1"/>
  <c r="AL68" i="1"/>
  <c r="Q68" i="1"/>
  <c r="AL67" i="1"/>
  <c r="Q67" i="1"/>
  <c r="AL66" i="1"/>
  <c r="Q66" i="1"/>
  <c r="AL65" i="1"/>
  <c r="Q65" i="1"/>
  <c r="AL64" i="1"/>
  <c r="Q64" i="1"/>
  <c r="AL63" i="1"/>
  <c r="X63" i="1"/>
  <c r="Z63" i="1" s="1"/>
  <c r="Q63" i="1"/>
  <c r="AL62" i="1"/>
  <c r="Q62" i="1"/>
  <c r="AL61" i="1"/>
  <c r="Q61" i="1"/>
  <c r="AL60" i="1"/>
  <c r="Q60" i="1"/>
  <c r="AL59" i="1"/>
  <c r="X59" i="1"/>
  <c r="Z59" i="1" s="1"/>
  <c r="Q59" i="1"/>
  <c r="AL58" i="1"/>
  <c r="Q58" i="1"/>
  <c r="AL57" i="1"/>
  <c r="Q57" i="1"/>
  <c r="AL56" i="1"/>
  <c r="Q56" i="1"/>
  <c r="AL55" i="1"/>
  <c r="Q55" i="1"/>
  <c r="AL54" i="1"/>
  <c r="Q54" i="1"/>
  <c r="AL53" i="1"/>
  <c r="Q53" i="1"/>
  <c r="AM52" i="1"/>
  <c r="AL52" i="1"/>
  <c r="Z52" i="1"/>
  <c r="AL51" i="1"/>
  <c r="Z51" i="1"/>
  <c r="X51" i="1"/>
  <c r="Q51" i="1"/>
  <c r="AL50" i="1"/>
  <c r="Q50" i="1"/>
  <c r="AL49" i="1"/>
  <c r="Q49" i="1"/>
  <c r="Q48" i="1"/>
  <c r="M48" i="1"/>
  <c r="AL47" i="1"/>
  <c r="Q47" i="1"/>
  <c r="AL46" i="1"/>
  <c r="Q46" i="1"/>
  <c r="AL45" i="1"/>
  <c r="Q45" i="1"/>
  <c r="AM44" i="1"/>
  <c r="AL44" i="1"/>
  <c r="Z44" i="1"/>
  <c r="Q44" i="1"/>
  <c r="AL43" i="1"/>
  <c r="Q43" i="1"/>
  <c r="AL42" i="1"/>
  <c r="Q42" i="1"/>
  <c r="AL41" i="1"/>
  <c r="Q41" i="1"/>
  <c r="AM40" i="1"/>
  <c r="AL40" i="1"/>
  <c r="Z40" i="1"/>
  <c r="AL39" i="1"/>
  <c r="Q39" i="1"/>
  <c r="AL38" i="1"/>
  <c r="Q38" i="1"/>
  <c r="AL37" i="1"/>
  <c r="Q37" i="1"/>
  <c r="AL36" i="1"/>
  <c r="Q36" i="1"/>
  <c r="AL35" i="1"/>
  <c r="Q35" i="1"/>
  <c r="Z34" i="1"/>
  <c r="Q34" i="1"/>
  <c r="AL33" i="1"/>
  <c r="Q33" i="1"/>
  <c r="AM32" i="1"/>
  <c r="AL32" i="1"/>
  <c r="Z32" i="1"/>
  <c r="AM31" i="1"/>
  <c r="AL31" i="1"/>
  <c r="Z31" i="1"/>
  <c r="Q31" i="1"/>
  <c r="AL30" i="1"/>
  <c r="Q30" i="1"/>
  <c r="AL29" i="1"/>
  <c r="Q29" i="1"/>
  <c r="AL28" i="1"/>
  <c r="Q28" i="1"/>
  <c r="AL27" i="1"/>
  <c r="Q27" i="1"/>
  <c r="AL26" i="1"/>
  <c r="Q26" i="1"/>
  <c r="AL25" i="1"/>
  <c r="Q25" i="1"/>
  <c r="AL24" i="1"/>
  <c r="Q24" i="1"/>
  <c r="AL23" i="1"/>
  <c r="Z23" i="1"/>
  <c r="X23" i="1"/>
  <c r="Q23" i="1"/>
  <c r="AL22" i="1"/>
  <c r="Q22" i="1"/>
  <c r="AL21" i="1"/>
  <c r="Q21" i="1"/>
  <c r="AL20" i="1"/>
  <c r="Q20" i="1"/>
  <c r="AL19" i="1"/>
  <c r="Q19" i="1"/>
  <c r="AL18" i="1"/>
  <c r="Q18" i="1"/>
  <c r="X17" i="1"/>
  <c r="Z17" i="1" s="1"/>
  <c r="Q17" i="1"/>
  <c r="AL16" i="1"/>
  <c r="Z16" i="1"/>
  <c r="AL15" i="1"/>
  <c r="Q15" i="1"/>
  <c r="AL14" i="1"/>
  <c r="Q14" i="1"/>
  <c r="AM13" i="1"/>
  <c r="AL13" i="1"/>
  <c r="Z13" i="1"/>
  <c r="X12" i="1"/>
  <c r="Z12" i="1" s="1"/>
  <c r="Q12" i="1"/>
  <c r="Q11" i="1"/>
  <c r="AL10" i="1"/>
  <c r="Q10" i="1"/>
  <c r="AL9" i="1"/>
  <c r="X9" i="1"/>
  <c r="Z9" i="1" s="1"/>
  <c r="Q9" i="1"/>
  <c r="AL8" i="1"/>
  <c r="Q8" i="1"/>
  <c r="AL7" i="1"/>
  <c r="Q7" i="1"/>
  <c r="AL6" i="1"/>
  <c r="Q6" i="1"/>
  <c r="Z5" i="1"/>
  <c r="Q5" i="1"/>
  <c r="AL4" i="1"/>
  <c r="Q4" i="1"/>
  <c r="AL3" i="1"/>
  <c r="Q3" i="1"/>
  <c r="AL2" i="1"/>
  <c r="Q2" i="1"/>
  <c r="AF3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tc={BC41F0FC-AB6F-4435-AE78-62E9931F6EEB}</author>
  </authors>
  <commentList>
    <comment ref="O308" authorId="0" shapeId="0" xr:uid="{BC41F0FC-AB6F-4435-AE78-62E9931F6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er veldig høy, men er Båsum sin test så usikker på om det spiller noen rolle..</t>
      </text>
    </comment>
  </commentList>
</comments>
</file>

<file path=xl/sharedStrings.xml><?xml version="1.0" encoding="utf-8"?>
<sst xmlns="http://schemas.openxmlformats.org/spreadsheetml/2006/main" count="4798" uniqueCount="1353">
  <si>
    <t>For Magne, OK?</t>
  </si>
  <si>
    <t>Pdf av rapport</t>
  </si>
  <si>
    <t>PNG Profil uforstyrret temp</t>
  </si>
  <si>
    <t xml:space="preserve">Navn
</t>
  </si>
  <si>
    <t xml:space="preserve">Lenke til oppdragsrom
</t>
  </si>
  <si>
    <t xml:space="preserve">Oppdragsnummer
</t>
  </si>
  <si>
    <t xml:space="preserve">Oppdragsgiver
</t>
  </si>
  <si>
    <t xml:space="preserve"> Eier utstyr 
</t>
  </si>
  <si>
    <t xml:space="preserve">År
</t>
  </si>
  <si>
    <t>Effektiv  varmledningsevne [W*/m*K]</t>
  </si>
  <si>
    <t>Termisk borehullsmotstand [m*K/W]</t>
  </si>
  <si>
    <t xml:space="preserve">Uforstyrret temperatur [°C]
</t>
  </si>
  <si>
    <t xml:space="preserve">Temperaturgradient [°C/m]
</t>
  </si>
  <si>
    <t xml:space="preserve">Effekt per bormeter [W/m]
</t>
  </si>
  <si>
    <t xml:space="preserve">Effekt målt [kW] 
</t>
  </si>
  <si>
    <t xml:space="preserve">Testvarighet [timer]
</t>
  </si>
  <si>
    <t xml:space="preserve">Strømforbruk [kWh]
</t>
  </si>
  <si>
    <t xml:space="preserve">Effekt flow [kW]
</t>
  </si>
  <si>
    <t>Uforstyrret temperatur benyttet i analysen</t>
  </si>
  <si>
    <r>
      <t xml:space="preserve">Uforstyrret temperatur
</t>
    </r>
    <r>
      <rPr>
        <b/>
        <u/>
        <sz val="10"/>
        <color rgb="FF3F3F3F"/>
        <rFont val="Calibri"/>
        <family val="2"/>
        <scheme val="minor"/>
      </rPr>
      <t>målt</t>
    </r>
  </si>
  <si>
    <t>Temperaturprofil etter 
responstest</t>
  </si>
  <si>
    <t xml:space="preserve">Berggrunn
</t>
  </si>
  <si>
    <t xml:space="preserve">Dybde [m]
</t>
  </si>
  <si>
    <t>Lengde kollektor, minus bunnlodd på 1 m [m]</t>
  </si>
  <si>
    <t xml:space="preserve">Grunnvannsnivå
[m/ under terreng]
</t>
  </si>
  <si>
    <t xml:space="preserve">Aktivt borehull [m]
</t>
  </si>
  <si>
    <t xml:space="preserve">Dybde til fjell [m]
</t>
  </si>
  <si>
    <t xml:space="preserve">Type kollektor og diameter [mm]
</t>
  </si>
  <si>
    <t xml:space="preserve">Kollektorvæske
</t>
  </si>
  <si>
    <t xml:space="preserve">Diameter borehull [mm]
</t>
  </si>
  <si>
    <t>Diameter foringsrør [mm]</t>
  </si>
  <si>
    <t xml:space="preserve">Vanngiverevne
[l/time]
</t>
  </si>
  <si>
    <t>Grunnvannsgjennomstrømning</t>
  </si>
  <si>
    <t xml:space="preserve">ØV (UTM 32)
</t>
  </si>
  <si>
    <t xml:space="preserve">NS (UTM 32)
</t>
  </si>
  <si>
    <t xml:space="preserve">Dimensjonering
</t>
  </si>
  <si>
    <t>Kommentar spesielle forhold</t>
  </si>
  <si>
    <t>PDF rapporter</t>
  </si>
  <si>
    <t>PNG temperaturprofiler</t>
  </si>
  <si>
    <t>ok</t>
  </si>
  <si>
    <t>Gjønnes energi AS</t>
  </si>
  <si>
    <t>http://av-bkarkiv/Oppdrag/617364/01/default.aspx</t>
  </si>
  <si>
    <t>617364-01</t>
  </si>
  <si>
    <t>Båsum Boring AS</t>
  </si>
  <si>
    <t>Se kommentar</t>
  </si>
  <si>
    <t>Profil</t>
  </si>
  <si>
    <t>Nei</t>
  </si>
  <si>
    <t>Skifer</t>
  </si>
  <si>
    <t xml:space="preserve">Enkel-U, 40 </t>
  </si>
  <si>
    <t>Solaris DTX 30%</t>
  </si>
  <si>
    <t>-</t>
  </si>
  <si>
    <t>Ja</t>
  </si>
  <si>
    <t>testen er påvirket av tilstrømning/ sirkulasjon av vann</t>
  </si>
  <si>
    <t>Vik skole</t>
  </si>
  <si>
    <t>601531-80 Termisk responstest - Vik skole - Hjemmeside (sharepoint.com)</t>
  </si>
  <si>
    <t>601531-80</t>
  </si>
  <si>
    <t>Seabrokers GeoEnergi AS</t>
  </si>
  <si>
    <t>Kalkstein, kalkholdig leirskifer</t>
  </si>
  <si>
    <t>Enkel-U, 45 Turbo</t>
  </si>
  <si>
    <t>HXi24</t>
  </si>
  <si>
    <t>TRT påvirket av grunnvannsbevegelse i øverste og nederste del av brønnen, resultatene er høyere enn det berggrunnen på stedet tilsier.  Siden temperaturmålebandet i dette tilfellet bare gikk til 300 m er temperaturen for de resterende 20 m av brønnen ekstrapolert</t>
  </si>
  <si>
    <t>Asko Brummundal</t>
  </si>
  <si>
    <t xml:space="preserve">http://bikube/Oppdrag/601531/08/Dokumenter </t>
  </si>
  <si>
    <t>601531-08</t>
  </si>
  <si>
    <t>Arve Hagen AS</t>
  </si>
  <si>
    <t>interpolert fa dyp 100 m</t>
  </si>
  <si>
    <t>Amfibolitt</t>
  </si>
  <si>
    <t>Enkel-U, 40 Glatt</t>
  </si>
  <si>
    <t>HX35</t>
  </si>
  <si>
    <t>Ukjent</t>
  </si>
  <si>
    <t>Ufor temperatur ble målt i nabobrønn, kun 100 meter måling. Resterende dybde ble utført etter kvalifisert gjetning.</t>
  </si>
  <si>
    <t>Eidsvåg</t>
  </si>
  <si>
    <t>635960-30 Termisk responstest - Eidsvåg - General - Alle dokumenter (sharepoint.com)</t>
  </si>
  <si>
    <t>635960-30</t>
  </si>
  <si>
    <t>Vestnorsk Brunnboring AS</t>
  </si>
  <si>
    <t>Asplan Viak AS</t>
  </si>
  <si>
    <t>0.01456</t>
  </si>
  <si>
    <t>Profil og sirkulasjon</t>
  </si>
  <si>
    <t>Øyegneis</t>
  </si>
  <si>
    <t>Enkel-U, 40 mm</t>
  </si>
  <si>
    <t>Kilfrost Geo</t>
  </si>
  <si>
    <t>Hogsnes sykehjem</t>
  </si>
  <si>
    <t>http://bikube/Oppdrag/601531/68/default.aspx</t>
  </si>
  <si>
    <t>601531-68</t>
  </si>
  <si>
    <t>0,0199 (bilde mangler etter TRT)</t>
  </si>
  <si>
    <t>Monzonitt (larvikitt)</t>
  </si>
  <si>
    <t>Enkel-U, 40 Turbo</t>
  </si>
  <si>
    <t>Kilfrost 30%</t>
  </si>
  <si>
    <t>Halbrend skule</t>
  </si>
  <si>
    <t>http://bikube/Oppdrag/601531/69/default.aspx</t>
  </si>
  <si>
    <t>601531-69</t>
  </si>
  <si>
    <t>Vestnorsk brønnboring AS</t>
  </si>
  <si>
    <t>0,0125 (grunn brønn, to grafer i excel)</t>
  </si>
  <si>
    <t>Profil (i nabobrønn)</t>
  </si>
  <si>
    <t>Gneis (granittisk ortogneis)</t>
  </si>
  <si>
    <t>Artesisk, eff.varmeledningsevne basert på erfaringsverdi. Kollektor bare til 105m pga sleppe</t>
  </si>
  <si>
    <t>Borgafjell skule</t>
  </si>
  <si>
    <t>http://bikube/Oppdrag/601531/64/ArkiverteDokumenter/Forms/AllItems.aspx</t>
  </si>
  <si>
    <t>601531-64</t>
  </si>
  <si>
    <t>Sirkulasjon</t>
  </si>
  <si>
    <t>Fyllitt, glimmerskifer</t>
  </si>
  <si>
    <t>Flåtaløkka skole 2</t>
  </si>
  <si>
    <t>601531-99 Termisk responstest - Flåteløkka skole - Dokumenter - Alle dokumenter (sharepoint.com)</t>
  </si>
  <si>
    <t>601531-99</t>
  </si>
  <si>
    <t>Kvartsdiorittisk gneis</t>
  </si>
  <si>
    <t>HXi35</t>
  </si>
  <si>
    <t>Strømbrudd og ikke målt uforstyrret temperatur</t>
  </si>
  <si>
    <t>Husnes brannstasjon</t>
  </si>
  <si>
    <t>601531-81 Termisk responstest - Husnes brannstasjon - Hjemmeside (sharepoint.com)</t>
  </si>
  <si>
    <t>601531-81</t>
  </si>
  <si>
    <t>Granittisk gneis</t>
  </si>
  <si>
    <t xml:space="preserve">Kilfrost Geo </t>
  </si>
  <si>
    <t>Vestsiden</t>
  </si>
  <si>
    <t>635960-22 Termisk responstest - Vestsiden skole - Hjemmeside (sharepoint.com)</t>
  </si>
  <si>
    <t>635960-22</t>
  </si>
  <si>
    <t>Seabrokers Geoenergi AS</t>
  </si>
  <si>
    <t>ikke målt</t>
  </si>
  <si>
    <t>Leirskifer</t>
  </si>
  <si>
    <t>Enkel U, 40 mm</t>
  </si>
  <si>
    <t>HX24</t>
  </si>
  <si>
    <t>57-60 m = &gt;1000 l/time
60-203 m = 50-500 l/time
225-300 m = &gt; 1000 l/time</t>
  </si>
  <si>
    <t>ok _1</t>
  </si>
  <si>
    <t>Kringsjå #1</t>
  </si>
  <si>
    <t>635960-49 Termisk responstest og dimensjonering - Kringsjå – Hjemmeside (sharepoint.com)</t>
  </si>
  <si>
    <t>635960-49</t>
  </si>
  <si>
    <t>Kraft Energi &amp; Brønnboring AS</t>
  </si>
  <si>
    <t>Enkel-U 40 mm</t>
  </si>
  <si>
    <t>ikke målt temp etter</t>
  </si>
  <si>
    <t>"Ganske mye vann"</t>
  </si>
  <si>
    <t>Vestvågøy - Lekneshagen</t>
  </si>
  <si>
    <t>641947-01 Vestvågøy - grunnvarme Lekneshagen – Hjemmeside (sharepoint.com)</t>
  </si>
  <si>
    <t>641947-01</t>
  </si>
  <si>
    <t>monzonittisk gneis</t>
  </si>
  <si>
    <t>Hoberg skole</t>
  </si>
  <si>
    <t>http://bikube/Oppdrag/601531/61/default.aspx</t>
  </si>
  <si>
    <t>601531-61</t>
  </si>
  <si>
    <t xml:space="preserve">Alunskifer </t>
  </si>
  <si>
    <t xml:space="preserve">&lt;50 </t>
  </si>
  <si>
    <t>Revetal ungdomsskole</t>
  </si>
  <si>
    <t>http://bikube/Oppdrag/601531/16/default.aspx</t>
  </si>
  <si>
    <t>601531-16-T2</t>
  </si>
  <si>
    <t>Gran VVS AS</t>
  </si>
  <si>
    <t>Syenitt</t>
  </si>
  <si>
    <t>Dobbel-U, 32 Riflet</t>
  </si>
  <si>
    <t>Målt Profil i samtlige 23 brønner, mye vann</t>
  </si>
  <si>
    <t>Andslimoen omsorgsboliger</t>
  </si>
  <si>
    <t>635960-38 Termisk responstest - Andslimoen omsorgsboliger – Hjemmeside (sharepoint.com)</t>
  </si>
  <si>
    <t>635960-38</t>
  </si>
  <si>
    <t>Nordnorsk brønnboring AS</t>
  </si>
  <si>
    <t>Granitt til granittisk gneis</t>
  </si>
  <si>
    <t>Enkel-U</t>
  </si>
  <si>
    <t>Etanol</t>
  </si>
  <si>
    <t>3-135 m: &lt; 50, 135–250 m: 50 - 500</t>
  </si>
  <si>
    <t>Testen pågikk i kun 39 timer, strømmåler ikke registrert da testen ble startet på nytt</t>
  </si>
  <si>
    <t>635960-38.PNG</t>
  </si>
  <si>
    <t>ok_2</t>
  </si>
  <si>
    <t>Kringsjå #2</t>
  </si>
  <si>
    <t>"Ganske mye vann fra 37-270 m"</t>
  </si>
  <si>
    <t>Kjelle Helsepark, Tønsberg</t>
  </si>
  <si>
    <t>http://bikube/Oppdrag/601531/21/default.aspx</t>
  </si>
  <si>
    <t>601531-21</t>
  </si>
  <si>
    <t>Rombeporfyr</t>
  </si>
  <si>
    <t>10000-15000</t>
  </si>
  <si>
    <t>Skoppum</t>
  </si>
  <si>
    <t>635960-14 Termisk responstest - Skoppum – Hjemmeside (sharepoint.com)</t>
  </si>
  <si>
    <t>635960-14</t>
  </si>
  <si>
    <t>Horten VGS</t>
  </si>
  <si>
    <t>http://av-bkarkiv/Oppdrag/613547/01/default.aspx</t>
  </si>
  <si>
    <t>613547-01</t>
  </si>
  <si>
    <t>Basalt (og rombeporfyr)</t>
  </si>
  <si>
    <t>Enkel-U, 50</t>
  </si>
  <si>
    <t>Lillås</t>
  </si>
  <si>
    <t>http://bikube/Oppdrag/601531/71/default.aspx</t>
  </si>
  <si>
    <t>601531-71</t>
  </si>
  <si>
    <t>Basalt</t>
  </si>
  <si>
    <t>vann</t>
  </si>
  <si>
    <t>Stigende eff.var,eledningsevne pga vanninnslag i toppen av brønnen, så anbefaler 3.0 som varmeledningsevne basert på erfaringsverdier</t>
  </si>
  <si>
    <t xml:space="preserve">Tverrmyra </t>
  </si>
  <si>
    <t xml:space="preserve">http://bikube/Oppdrag/601531/34/default.aspx </t>
  </si>
  <si>
    <t>601531-34</t>
  </si>
  <si>
    <t>Enkel-U, 40</t>
  </si>
  <si>
    <t>&gt;1000</t>
  </si>
  <si>
    <t>To tester, og verdiene er et gjennomsnitt av disse to. Delvis påvirket av vanngjennomstrømning</t>
  </si>
  <si>
    <t>Sofienberggata 7</t>
  </si>
  <si>
    <t>601531-91 Termisk responstest - Kraft Energi &amp; Brønnboring - General - Alle dokumenter (sharepoint.com)</t>
  </si>
  <si>
    <t>601531-91</t>
  </si>
  <si>
    <t>Kraft Energi- og brønnboring AS</t>
  </si>
  <si>
    <t>Knollekalk og skifer</t>
  </si>
  <si>
    <t>Åsgårdstrand</t>
  </si>
  <si>
    <t>http://av-bkarkiv/Oppdrag/535997/default.aspx</t>
  </si>
  <si>
    <t>ABK AS</t>
  </si>
  <si>
    <t>Dobbel-U, 40 Turbo</t>
  </si>
  <si>
    <t xml:space="preserve">Gipø - Nøtterøy </t>
  </si>
  <si>
    <t>http://bikube/Oppdrag/601531/46/default.aspx</t>
  </si>
  <si>
    <t>601531-46</t>
  </si>
  <si>
    <t>Monzonitt (og kvartsmonzonitt)</t>
  </si>
  <si>
    <t>&gt;10000</t>
  </si>
  <si>
    <t xml:space="preserve">pga. “enorme” vannmengder på 150 m lar ikke vannmengden seg måle dypere. Boret videre fra 150m, fra gammelt hull  </t>
  </si>
  <si>
    <t>Labakken</t>
  </si>
  <si>
    <t xml:space="preserve">http://bikube/Oppdrag/627379/01/Dokumenter/Forms/AllItems.aspx </t>
  </si>
  <si>
    <t>627379-01</t>
  </si>
  <si>
    <t>Assemblin</t>
  </si>
  <si>
    <t>Anortositt (stedvis i veksling med gabbro)</t>
  </si>
  <si>
    <t>Vann</t>
  </si>
  <si>
    <t>50-500</t>
  </si>
  <si>
    <t>Responstestene er også utført med enn lavere sirkulasjonsrate enn vanlig, dersom sirkulasjonsraten økes til ca. 0,5 l/s kan enn forvente et lavere borehullsmotstand</t>
  </si>
  <si>
    <t>Wirgensvei Barkåker</t>
  </si>
  <si>
    <t xml:space="preserve">http://bikube/Oppdrag/607105/01/default.aspx </t>
  </si>
  <si>
    <t>607105-01</t>
  </si>
  <si>
    <t>Rombeporfyr(?)</t>
  </si>
  <si>
    <t>Enkel-U, 40 Riflet</t>
  </si>
  <si>
    <t>25000-30000</t>
  </si>
  <si>
    <t>Artesisk brønn</t>
  </si>
  <si>
    <t>Clarion hotell i Tromsø</t>
  </si>
  <si>
    <t xml:space="preserve">http://av-bkarkiv/Oppdrag/530417/default.aspx </t>
  </si>
  <si>
    <t>Båsum Boring Trøndelag AS</t>
  </si>
  <si>
    <t>Gneis (diopsid- og granatrik)</t>
  </si>
  <si>
    <t>&lt;50</t>
  </si>
  <si>
    <t>Ikke artesisk brønn, og ingen grunnvannsbevegelse mulig</t>
  </si>
  <si>
    <t>Knarvik Lindås</t>
  </si>
  <si>
    <t>http://bikube/Oppdrag/601531/20/default.aspx</t>
  </si>
  <si>
    <t>601531-20</t>
  </si>
  <si>
    <t>Anortositt (og gabbro)</t>
  </si>
  <si>
    <t>Riflet</t>
  </si>
  <si>
    <t>Elgstien 7B Horten</t>
  </si>
  <si>
    <t>http://bikube/Oppdrag/601531/19/default.aspx</t>
  </si>
  <si>
    <t>601531-19</t>
  </si>
  <si>
    <t>Dioritt, monzodiorit</t>
  </si>
  <si>
    <t xml:space="preserve">Målt Profil i 4 brønner </t>
  </si>
  <si>
    <t>Økern skole</t>
  </si>
  <si>
    <t>640275-02 TRT - Økern skole – Hjemmeside (sharepoint.com)</t>
  </si>
  <si>
    <t>640275-02</t>
  </si>
  <si>
    <t>Kambrosilurbergarter (uinndelte)</t>
  </si>
  <si>
    <t>Enkel-U, 50 mm</t>
  </si>
  <si>
    <t>Kilfrost Geo 35 %</t>
  </si>
  <si>
    <t xml:space="preserve"> - </t>
  </si>
  <si>
    <t>ja</t>
  </si>
  <si>
    <t>Hamar</t>
  </si>
  <si>
    <t>640275-07 TRT - Hamar - Arkiverte Dokumenter - Alle dokumenter (sharepoint.com)</t>
  </si>
  <si>
    <t>640275-07</t>
  </si>
  <si>
    <t>Seabrokers</t>
  </si>
  <si>
    <t>sandstein</t>
  </si>
  <si>
    <t>nei</t>
  </si>
  <si>
    <t>Jøa flerbrukshall</t>
  </si>
  <si>
    <t>http://bikube/Oppdrag/602566/01/default.aspx</t>
  </si>
  <si>
    <t>602566-01</t>
  </si>
  <si>
    <t>Grannes VVS AS</t>
  </si>
  <si>
    <t>Gneis (granittisk)</t>
  </si>
  <si>
    <t>Dagsenter Helgerødveien 109</t>
  </si>
  <si>
    <t>634069-01 Dagsenter Helgerødveien 109 - Grunnvarme - Alle dokumenter (sharepoint.com)</t>
  </si>
  <si>
    <t>634069-01</t>
  </si>
  <si>
    <t>Sandefjord kommune</t>
  </si>
  <si>
    <t>Monzonitt</t>
  </si>
  <si>
    <t>Enkel-U 45 mm</t>
  </si>
  <si>
    <t>&gt;1000 l/time</t>
  </si>
  <si>
    <t>50-65 m, 100-210 m</t>
  </si>
  <si>
    <t>Brønnen er artesisk</t>
  </si>
  <si>
    <t xml:space="preserve">Føynland skole </t>
  </si>
  <si>
    <t>http://bikube/Oppdrag/601531/24/default.aspx</t>
  </si>
  <si>
    <t>601531-24</t>
  </si>
  <si>
    <t>Nordisk Energikontroll AS</t>
  </si>
  <si>
    <t>Nordnorsk brønnboring AS-Politi hus i Tromsø</t>
  </si>
  <si>
    <t>http://av-bkarkiv/Oppdrag/532323/default.aspx</t>
  </si>
  <si>
    <t>NGU</t>
  </si>
  <si>
    <t>200-300</t>
  </si>
  <si>
    <t>601531-16</t>
  </si>
  <si>
    <t xml:space="preserve">Harald Heggestads vei </t>
  </si>
  <si>
    <t>http://bikube/Oppdrag/615446/01/default.aspx</t>
  </si>
  <si>
    <t>615446-01</t>
  </si>
  <si>
    <t>Syenitt (kvartsrik)</t>
  </si>
  <si>
    <t>--</t>
  </si>
  <si>
    <t>Andenes OMS</t>
  </si>
  <si>
    <t>634787-01 Andenes OMS – Hjemmeside (sharepoint.com)</t>
  </si>
  <si>
    <t>634787-01</t>
  </si>
  <si>
    <t>Sirkulajon</t>
  </si>
  <si>
    <t>Granodioritt til granitt</t>
  </si>
  <si>
    <t>Enkel-U, 45 mm riflet</t>
  </si>
  <si>
    <t>Test ble avsluttet tidlig, og temeraturprofil etter test ble ikke målt.</t>
  </si>
  <si>
    <t>Ottestad ungdomsskole</t>
  </si>
  <si>
    <t>http://bikube/Oppdrag/601531/05/default.aspx</t>
  </si>
  <si>
    <t>601531-05</t>
  </si>
  <si>
    <t>Skifer, alunskifer</t>
  </si>
  <si>
    <t>?</t>
  </si>
  <si>
    <t>Karljohansvern</t>
  </si>
  <si>
    <t>http://bikube/Oppdrag/601531/43/default.aspx</t>
  </si>
  <si>
    <t>601531-43</t>
  </si>
  <si>
    <t>Rombeprofyr og basalt</t>
  </si>
  <si>
    <t>Enkel-U, 45 Riflet</t>
  </si>
  <si>
    <t>Mye vann i brønnen, ikke påvirket</t>
  </si>
  <si>
    <t xml:space="preserve">Vestveien 53  </t>
  </si>
  <si>
    <t>http://bikube/Oppdrag/601531/47/default.aspx</t>
  </si>
  <si>
    <t>601531-47</t>
  </si>
  <si>
    <t>Gneis (øyegneis, tonalittisk til granittisk)</t>
  </si>
  <si>
    <t>Noathune Horten</t>
  </si>
  <si>
    <t>635960-36 Termisk responstest - Noathune Horten – Hjemmeside (sharepoint.com)</t>
  </si>
  <si>
    <t>635960-36</t>
  </si>
  <si>
    <t>Enkel-U, 45</t>
  </si>
  <si>
    <t>33-63 m og 126-132 m</t>
  </si>
  <si>
    <t>kommer</t>
  </si>
  <si>
    <t xml:space="preserve">ujevnt tilført varmeeffekt </t>
  </si>
  <si>
    <t>Midtbygda skole</t>
  </si>
  <si>
    <t>http://bikube/Oppdrag/604082/01/Dokumenter</t>
  </si>
  <si>
    <t>604082-00</t>
  </si>
  <si>
    <t>&lt;1000</t>
  </si>
  <si>
    <t>Vestnes sykehjem</t>
  </si>
  <si>
    <t>http://bikube/Oppdrag/601531/67/default.aspx</t>
  </si>
  <si>
    <t>601531-67</t>
  </si>
  <si>
    <t>Gneis (granittisk til diorittisk)</t>
  </si>
  <si>
    <t>Liaparken</t>
  </si>
  <si>
    <t>http://bikube/Oppdrag/601531/73/default.aspx</t>
  </si>
  <si>
    <t>601531-73</t>
  </si>
  <si>
    <t>Kilfrost Geo, 35%</t>
  </si>
  <si>
    <t>Hemnes</t>
  </si>
  <si>
    <t>635960-23 Termisk responstest - Hemnesveien – Hjemmeside (sharepoint.com)</t>
  </si>
  <si>
    <t>635960-23</t>
  </si>
  <si>
    <t>Glimmergneis</t>
  </si>
  <si>
    <t>Enkel U, 45 mm</t>
  </si>
  <si>
    <t>138-141: 50-500 l/t, 150-153: 500-1000 l/t, 165-173: &gt;1000 l/t</t>
  </si>
  <si>
    <t>Hoppern skole Jeløya</t>
  </si>
  <si>
    <t>http://bikube/Oppdrag/615762/01/default.aspx</t>
  </si>
  <si>
    <t>615762-01</t>
  </si>
  <si>
    <t>Rombeporfyr (og basalt og gneis)</t>
  </si>
  <si>
    <t>Skjåk skole</t>
  </si>
  <si>
    <t>http://bikube/Oppdrag/611075/01/default.aspx</t>
  </si>
  <si>
    <t>611075-01-T2</t>
  </si>
  <si>
    <t>Brustugun Brønnboring AS</t>
  </si>
  <si>
    <t>Gneis (diorittisk til granittisk gneis)</t>
  </si>
  <si>
    <t>Enkel-U, 40 -</t>
  </si>
  <si>
    <t>Etylenglykol</t>
  </si>
  <si>
    <t>Metodisthjemmet</t>
  </si>
  <si>
    <t>601531-98 Termisk responstest - Metodisthjemmet - Dokumenter - Alle dokumenter (sharepoint.com)</t>
  </si>
  <si>
    <t>601531-98</t>
  </si>
  <si>
    <t>Kilfrost GEO 35%</t>
  </si>
  <si>
    <t>Brnsallèen 4</t>
  </si>
  <si>
    <t>635960-62 Termisk responstest - Brynsallèen 4 – Hjemmeside (sharepoint.com)</t>
  </si>
  <si>
    <t>635960-62</t>
  </si>
  <si>
    <t>2-63m: tørr, 63-66m: 500-1000 l/time, 66-249m: tørr, 249-251m: &gt;1000 l/time</t>
  </si>
  <si>
    <t>Flerbrukshall Fusa</t>
  </si>
  <si>
    <t>http://bikube/Oppdrag/601531/13/default.aspx</t>
  </si>
  <si>
    <t>601531-13</t>
  </si>
  <si>
    <t>Glimmerskifer (granatholdig)</t>
  </si>
  <si>
    <t>&gt;5000</t>
  </si>
  <si>
    <t>Profil målt 2 uker etter termisk responstest</t>
  </si>
  <si>
    <t>Mule</t>
  </si>
  <si>
    <t>http://bikube/Oppdrag/626793/01/default.aspx</t>
  </si>
  <si>
    <t>626793-01</t>
  </si>
  <si>
    <t>Innherred Renovasjon AS</t>
  </si>
  <si>
    <t>Kalkstein (stedvis med spredte tynne lag av fyllitt eller grønnskifer)</t>
  </si>
  <si>
    <t xml:space="preserve">BUF Larvik </t>
  </si>
  <si>
    <t>http://bikube/Oppdrag/601531/77/default.aspx</t>
  </si>
  <si>
    <t>601531-77</t>
  </si>
  <si>
    <t>Larvikitt</t>
  </si>
  <si>
    <t>Etterstadsletta 50, oslo</t>
  </si>
  <si>
    <t>http://bikube/Oppdrag/601531/29/default.aspx</t>
  </si>
  <si>
    <t>601531-29</t>
  </si>
  <si>
    <t>Kalkstein, leirskifer, mergelstein</t>
  </si>
  <si>
    <t>45 mm kollektor</t>
  </si>
  <si>
    <t>Armauer Hansens gate</t>
  </si>
  <si>
    <t>http://av-bkarkiv/Oppdrag/529833/default.aspx</t>
  </si>
  <si>
    <t>Universal Brønnboring AS</t>
  </si>
  <si>
    <t>Skifer/kalkstein</t>
  </si>
  <si>
    <t>Hovseter skole</t>
  </si>
  <si>
    <t>http://bikube/Oppdrag/613266/11/default.aspx</t>
  </si>
  <si>
    <t>613266-11</t>
  </si>
  <si>
    <t>Undervisningsbygg</t>
  </si>
  <si>
    <t>Kalkstein, skiffer, kalk</t>
  </si>
  <si>
    <t>STIM Leknes</t>
  </si>
  <si>
    <t>601531-92 Termisk responstest - Leknes – Hjemmeside (sharepoint.com)</t>
  </si>
  <si>
    <t>601531-92</t>
  </si>
  <si>
    <t>Monzonittisk gneis</t>
  </si>
  <si>
    <t>Enkel-U, 40 Rillet</t>
  </si>
  <si>
    <t>Hovli omsorgsenter</t>
  </si>
  <si>
    <t>http://bikube/Oppdrag/612253/01/default.aspx</t>
  </si>
  <si>
    <t>612253-01</t>
  </si>
  <si>
    <t>Sønder kommune</t>
  </si>
  <si>
    <t>Amfibolitt (og gneis)</t>
  </si>
  <si>
    <t xml:space="preserve">Osmarka </t>
  </si>
  <si>
    <t>Osmarka Evenes - 622175</t>
  </si>
  <si>
    <t>622175-01</t>
  </si>
  <si>
    <t>Glimmerskifer og gneiser</t>
  </si>
  <si>
    <t>Vinne skole</t>
  </si>
  <si>
    <t>http://bikube/Oppdrag/627825/01/default.aspx</t>
  </si>
  <si>
    <t>627825-01</t>
  </si>
  <si>
    <t>Trøndelag Brønnboring AS</t>
  </si>
  <si>
    <t>Fyllitt</t>
  </si>
  <si>
    <t>Oslo Finerfabrikk</t>
  </si>
  <si>
    <t>601531-93 Termisk responstest - Finnerfabrikken - General - Alle dokumenter (sharepoint.com)</t>
  </si>
  <si>
    <t>601531-93</t>
  </si>
  <si>
    <t>Gårdsvegen 68</t>
  </si>
  <si>
    <t>http://bikube/Oppdrag/601531/44/default.aspx</t>
  </si>
  <si>
    <t>601531-44</t>
  </si>
  <si>
    <t>Granitt, granodioritt og diorittisk til granittisk gneis</t>
  </si>
  <si>
    <t>Tydelig skifte i geologi på temperaturprofiler</t>
  </si>
  <si>
    <t>Brevik skole, Falkveien 26, Son</t>
  </si>
  <si>
    <t>http://bikube/Oppdrag/601531/25/default.aspx</t>
  </si>
  <si>
    <t>601531-25</t>
  </si>
  <si>
    <t>Granitt</t>
  </si>
  <si>
    <t>611075-01</t>
  </si>
  <si>
    <t xml:space="preserve">Påvirket av vertikal vann - Profiler målt i flere brønner </t>
  </si>
  <si>
    <t>Terråk</t>
  </si>
  <si>
    <t>Terråk skole - 619518</t>
  </si>
  <si>
    <t>619518-01</t>
  </si>
  <si>
    <t>Kvartsmonzonitt og monzodioritt</t>
  </si>
  <si>
    <t>Farrishallen</t>
  </si>
  <si>
    <t>601531-82 Termisk responstest - Farrishallen - Hjemmeside (sharepoint.com)</t>
  </si>
  <si>
    <t>601531-82</t>
  </si>
  <si>
    <t>Enkel-U, 45 Glatt</t>
  </si>
  <si>
    <t>Kilfrost Geo 30 %</t>
  </si>
  <si>
    <t>150-200</t>
  </si>
  <si>
    <t>Vålerveien 165, Moss</t>
  </si>
  <si>
    <t xml:space="preserve">http://bikube/Oppdrag/601531/33/default.aspx </t>
  </si>
  <si>
    <t>601531-33</t>
  </si>
  <si>
    <t>Kjørbo</t>
  </si>
  <si>
    <t>530306 Kjørbo Powerhouse - 530306</t>
  </si>
  <si>
    <t>530306-01</t>
  </si>
  <si>
    <t>Skanska Norge AS</t>
  </si>
  <si>
    <t>Syenittporfyr og skifer- og kalkstein</t>
  </si>
  <si>
    <t>Ambjørnrød Skole</t>
  </si>
  <si>
    <t>633595-01 Ambjørnrud – Hjemmeside (sharepoint.com)</t>
  </si>
  <si>
    <t>633595-01</t>
  </si>
  <si>
    <t>Granitt (Iddefjord)</t>
  </si>
  <si>
    <t>Kilfrost</t>
  </si>
  <si>
    <t>&lt;50-500</t>
  </si>
  <si>
    <t>Storengveien, Jar</t>
  </si>
  <si>
    <t>http://bikube/Oppdrag/601531/60/default.aspx</t>
  </si>
  <si>
    <t>601531-60</t>
  </si>
  <si>
    <t>Skifer og kalkstein</t>
  </si>
  <si>
    <t>St. Hansberget borettslag TRT 2</t>
  </si>
  <si>
    <t>Termisk responstest - 601531</t>
  </si>
  <si>
    <t>601531-78</t>
  </si>
  <si>
    <t>47 (antatt)</t>
  </si>
  <si>
    <t>Antatt grunnvannspeil</t>
  </si>
  <si>
    <t>Nesttun</t>
  </si>
  <si>
    <t>635960-26 Termisk responstest - Nesttun – Hjemmeside (sharepoint.com)</t>
  </si>
  <si>
    <t>635960-26</t>
  </si>
  <si>
    <t>Enkel-U, 45 mm Turbo</t>
  </si>
  <si>
    <t>Blir kanskje</t>
  </si>
  <si>
    <t>Ikke i granada enda, mangler koordinater</t>
  </si>
  <si>
    <t>Eiksveien 110</t>
  </si>
  <si>
    <t>601531-95 Termisk responstest - Eiksveien 110 - General - Alle dokumenter (sharepoint.com)</t>
  </si>
  <si>
    <t>601531-95</t>
  </si>
  <si>
    <t>Skifer, kalkstein og knollekalk i vekselvise lag (Solvikformasjonen)</t>
  </si>
  <si>
    <t>Hurdal Verk Folkehøgskole</t>
  </si>
  <si>
    <t>601531-87 Termisk responstest - Hurdal Verk Folkehøgskole - Hjemmeside (sharepoint.com)</t>
  </si>
  <si>
    <t>601531-87</t>
  </si>
  <si>
    <t>Ryolitt</t>
  </si>
  <si>
    <t>Ytre Namdal videregående skole</t>
  </si>
  <si>
    <t>http://av-bkarkiv/Oppdrag/532661/default.aspx</t>
  </si>
  <si>
    <t>Gneis (granodiorittisk)</t>
  </si>
  <si>
    <t>Mangler excel ark, antas at kapasitet er mer enn 1000 l/t, artesisk brønn</t>
  </si>
  <si>
    <t>Namdalseid helsetun</t>
  </si>
  <si>
    <t>http://av-bkarkiv/Oppdrag/535054/default.aspx</t>
  </si>
  <si>
    <t>Gneis (migmatittisk)</t>
  </si>
  <si>
    <t>ikke oppgitt</t>
  </si>
  <si>
    <t xml:space="preserve">Agdenes - helse og omsorgsboliger </t>
  </si>
  <si>
    <t xml:space="preserve">http://bikube/Oppdrag/616427/01/default.aspx </t>
  </si>
  <si>
    <t>615427-01</t>
  </si>
  <si>
    <t>Amfibolitt (og glimmerskifer)</t>
  </si>
  <si>
    <t>Moholt Alle 9</t>
  </si>
  <si>
    <t>http://bikube/Oppdrag/626235/01/default.aspx</t>
  </si>
  <si>
    <t>626235-01</t>
  </si>
  <si>
    <t>SIT</t>
  </si>
  <si>
    <t xml:space="preserve">Grønnstein (metabasalt) og grønnskifter udifferensiert </t>
  </si>
  <si>
    <t>Myrane</t>
  </si>
  <si>
    <t>635960-24 Termisk responstest - Myrane – Hjemmeside (sharepoint.com)</t>
  </si>
  <si>
    <t>635960-24</t>
  </si>
  <si>
    <t>Tonalittisk gneis</t>
  </si>
  <si>
    <t>Enkel U, 45 mm Turbo</t>
  </si>
  <si>
    <t>St. Hansberget borettslag TRT 1</t>
  </si>
  <si>
    <t>Byskogen Sykehjem</t>
  </si>
  <si>
    <t>http://bikube/Oppdrag/601531/70/default.aspx</t>
  </si>
  <si>
    <t>601531-70</t>
  </si>
  <si>
    <t>Furuheim</t>
  </si>
  <si>
    <t>http://bikube/Oppdrag/601531/72/default.aspx</t>
  </si>
  <si>
    <t>601531-72</t>
  </si>
  <si>
    <t>Nesset</t>
  </si>
  <si>
    <t>http://bikube/Oppdrag/612657/23/default.aspx</t>
  </si>
  <si>
    <t>612657-23</t>
  </si>
  <si>
    <t>Malvik kommune</t>
  </si>
  <si>
    <t>Sandstein (metasandstein, gråvakke)</t>
  </si>
  <si>
    <t>Tjølling Sykehjem</t>
  </si>
  <si>
    <t>http://bikube/Oppdrag/601531/63/default.aspx</t>
  </si>
  <si>
    <t>601531-63</t>
  </si>
  <si>
    <t>Dowcal 100, 33%</t>
  </si>
  <si>
    <t>Tveten skole</t>
  </si>
  <si>
    <t>601531-96 Termisk responstest - Tveten skole - General - Alle dokumenter (sharepoint.com)</t>
  </si>
  <si>
    <t>601531-96</t>
  </si>
  <si>
    <t>Østlandet Brønn- og Energiboring AS</t>
  </si>
  <si>
    <t>Sandstein og konglomerat</t>
  </si>
  <si>
    <t>50 - 500</t>
  </si>
  <si>
    <t>Vinstra</t>
  </si>
  <si>
    <t>http://bikube/Oppdrag/601531/39/default.aspx</t>
  </si>
  <si>
    <t>601531-39</t>
  </si>
  <si>
    <t>Sandstein</t>
  </si>
  <si>
    <t xml:space="preserve">Påvirket av horisontale sprekker </t>
  </si>
  <si>
    <t>Vensmoen</t>
  </si>
  <si>
    <t>http://av-bkarkiv/Oppdrag/533469/default.aspx</t>
  </si>
  <si>
    <t>Marmor</t>
  </si>
  <si>
    <t>Kapasitet ikke angitt, men er langt høyere enn 100 liter/timer.  Det er sannsynlig at den ekstreme verdien skyldes en svært stor 
grunnvannsbevegelse langs kollektorslangen fra bunnen av borehullet og oppove</t>
  </si>
  <si>
    <t>Hvaler</t>
  </si>
  <si>
    <t>http://bikube/Oppdrag/624601/01/default.aspx</t>
  </si>
  <si>
    <t>624601-01</t>
  </si>
  <si>
    <t>Leirfjord</t>
  </si>
  <si>
    <t>601531-90 Termisk responstest - Leirfjord barne og ungdomsskole - Dokumenter - Alle dokumenter (sharepoint.com)</t>
  </si>
  <si>
    <t>601531-90</t>
  </si>
  <si>
    <t>Glimmerskifer og marmor</t>
  </si>
  <si>
    <t>Brevik sykehjem</t>
  </si>
  <si>
    <t>601531-94 Termisk responstest Brevik sykehjem - Dokumenter - Alle dokumenter (sharepoint.com)</t>
  </si>
  <si>
    <t>601531-94</t>
  </si>
  <si>
    <t>Kalkstein</t>
  </si>
  <si>
    <t>Kjelsås IL - KIL</t>
  </si>
  <si>
    <t>http://bikube/Oppdrag/535010/01/default.aspx</t>
  </si>
  <si>
    <t>Kunstgressbane</t>
  </si>
  <si>
    <t>Sørheim aldresheim</t>
  </si>
  <si>
    <t>http://av-bkarkiv/Oppdrag/534590/default.aspx</t>
  </si>
  <si>
    <t>Sandstein/skifer</t>
  </si>
  <si>
    <t>Agnes brygge</t>
  </si>
  <si>
    <t>http://bikube/Oppdrag/601531/17/default.aspx</t>
  </si>
  <si>
    <t>601531-17</t>
  </si>
  <si>
    <t>Monzonitt (Larvikitt)</t>
  </si>
  <si>
    <t>Egge barneskole</t>
  </si>
  <si>
    <t>http://bikube/Home/AllProjects?grouped=0&amp;searchBy=egge%20barneskole</t>
  </si>
  <si>
    <t>615668-01</t>
  </si>
  <si>
    <t>Konglomerat</t>
  </si>
  <si>
    <t>HX45</t>
  </si>
  <si>
    <t xml:space="preserve">Tveit skole </t>
  </si>
  <si>
    <t>http://bikube/Oppdrag/601531/30/default.aspx</t>
  </si>
  <si>
    <t>601531-30</t>
  </si>
  <si>
    <t>Gneis (tonalittisk)</t>
  </si>
  <si>
    <t>Hegra Barneskole</t>
  </si>
  <si>
    <t>http://bikube/Oppdrag/623872/01/default.aspx</t>
  </si>
  <si>
    <t>623872-01</t>
  </si>
  <si>
    <t>HENT AS</t>
  </si>
  <si>
    <t>Sandstein (gråvakke)</t>
  </si>
  <si>
    <t>Løsmasser til 38 m</t>
  </si>
  <si>
    <t xml:space="preserve">Fosslia omsorgsenter </t>
  </si>
  <si>
    <t>http://bikube/Oppdrag/601531/74/default.aspx</t>
  </si>
  <si>
    <t>601531-74</t>
  </si>
  <si>
    <t>Gråvakke (sandstein)</t>
  </si>
  <si>
    <t>Tolga</t>
  </si>
  <si>
    <t>http://bikube/Oppdrag/601531/75/default.aspx</t>
  </si>
  <si>
    <t>601531-75</t>
  </si>
  <si>
    <t>Nemo Brønnboring AS</t>
  </si>
  <si>
    <t>Fylitt</t>
  </si>
  <si>
    <t>Kilfrost 50%</t>
  </si>
  <si>
    <t>Oppvekstsenter Vest, Inderøy</t>
  </si>
  <si>
    <t>http://bikube/Oppdrag/601531/66/default.aspx</t>
  </si>
  <si>
    <t>601531-66</t>
  </si>
  <si>
    <t xml:space="preserve">Vennesla Atrium </t>
  </si>
  <si>
    <t>633112-01 Vennesla Atrium - Hjemmeside (sharepoint.com)</t>
  </si>
  <si>
    <t>633112-01</t>
  </si>
  <si>
    <t>Randesund Brønnboring AS</t>
  </si>
  <si>
    <t xml:space="preserve">Øyegneis </t>
  </si>
  <si>
    <t>Enkel U, Turbo</t>
  </si>
  <si>
    <t>Ryggehallen</t>
  </si>
  <si>
    <t>http://bikube/Oppdrag/601531/36/default.aspx</t>
  </si>
  <si>
    <t>601531-36</t>
  </si>
  <si>
    <t>300-500</t>
  </si>
  <si>
    <t>Sommerlyst skole</t>
  </si>
  <si>
    <t>http://bikube/Oppdrag/603674/01/Dokumenter</t>
  </si>
  <si>
    <t>603674-01</t>
  </si>
  <si>
    <t>Gneis (diopsid til granatrik)</t>
  </si>
  <si>
    <t>Hxi35</t>
  </si>
  <si>
    <t>Eikertun Aldershjem</t>
  </si>
  <si>
    <t>635960-43 Termisk responstest - Eikertun aldershjem - Dokumenter - Alle dokumenter (sharepoint.com)</t>
  </si>
  <si>
    <t>635960-43</t>
  </si>
  <si>
    <t>Kvartsitt</t>
  </si>
  <si>
    <t>&gt; 1000</t>
  </si>
  <si>
    <t>Sandbrekketoppen #2</t>
  </si>
  <si>
    <t>639087-01 Sandbrekktoppen grunnvarmeløsning - General - Alle dokumenter (sharepoint.com)</t>
  </si>
  <si>
    <t>639087-01</t>
  </si>
  <si>
    <t>Liatun Borettslag</t>
  </si>
  <si>
    <t>http://bikube/Oppdrag/601531/45/default.aspx</t>
  </si>
  <si>
    <t>601531-45</t>
  </si>
  <si>
    <t>Anortositt</t>
  </si>
  <si>
    <t xml:space="preserve">Brønnøysund </t>
  </si>
  <si>
    <t>http://bikube/Oppdrag/623353/01/default.aspx</t>
  </si>
  <si>
    <t>623353-01</t>
  </si>
  <si>
    <t>Marmor (kalkspat)</t>
  </si>
  <si>
    <t>Enkel-U Glatt</t>
  </si>
  <si>
    <t>Hølandsgata 1</t>
  </si>
  <si>
    <t>635960-51 Termisk responstest - Hølandsgata 1 - General - Alle dokumenter (sharepoint.com)</t>
  </si>
  <si>
    <t>635960-51</t>
  </si>
  <si>
    <t>HX25</t>
  </si>
  <si>
    <t>Muligens</t>
  </si>
  <si>
    <t>Varden skole Fyllingsdalen</t>
  </si>
  <si>
    <t xml:space="preserve">http://bikube/Oppdrag/601531/07/Dokumenter </t>
  </si>
  <si>
    <t>601531-07</t>
  </si>
  <si>
    <t xml:space="preserve">HX35 </t>
  </si>
  <si>
    <t>TemperaturProfil påvirket av bygg</t>
  </si>
  <si>
    <t>Nordvik Eiendom, Bodø</t>
  </si>
  <si>
    <t>http://bikube/Oppdrag/615196/01/default.aspx</t>
  </si>
  <si>
    <t>615196-01</t>
  </si>
  <si>
    <t xml:space="preserve">Glimmerskifer </t>
  </si>
  <si>
    <t>Lokalmedisinsk senter Sotra</t>
  </si>
  <si>
    <t>http://bikube/Oppdrag/601531/23/default.aspx</t>
  </si>
  <si>
    <t>601531-23</t>
  </si>
  <si>
    <t>Poppelhagen</t>
  </si>
  <si>
    <t>635960-31 Termisk responstest - Poppelhagen - General - Alle dokumenter (sharepoint.com)</t>
  </si>
  <si>
    <t>635960-31</t>
  </si>
  <si>
    <t>Enkel-U, 45 mm turbo</t>
  </si>
  <si>
    <t>Nils Uhlin Hansens Veg</t>
  </si>
  <si>
    <t>635960-08 Termisk responstest - Nils Uhlin Hansens Veg – Hjemmeside (sharepoint.com)</t>
  </si>
  <si>
    <t>635960-08</t>
  </si>
  <si>
    <t>Grønnstein</t>
  </si>
  <si>
    <t>Kilforst GEO 32%</t>
  </si>
  <si>
    <t>Bjørnegård kunstgressbane, Jardar IL</t>
  </si>
  <si>
    <t>http://av-bkarkiv/Oppdrag/524219/Dokumenter/Forms/AllItems.aspx</t>
  </si>
  <si>
    <t>Jardar IL</t>
  </si>
  <si>
    <t>Vekslende kalk - skifer</t>
  </si>
  <si>
    <t xml:space="preserve">Bjørlien skole </t>
  </si>
  <si>
    <t>http://bikube/Oppdrag/601531/27/default.aspx</t>
  </si>
  <si>
    <t>601531-27</t>
  </si>
  <si>
    <t>Undersbo gravplass</t>
  </si>
  <si>
    <t>635960-34 Termisk responstest - Undersbo gravplass - Dokumenter - Alle dokumenter (sharepoint.com)</t>
  </si>
  <si>
    <t>635960-34</t>
  </si>
  <si>
    <t>Nardoveien 12-14</t>
  </si>
  <si>
    <t>Nardovegen 12-14 - 630913</t>
  </si>
  <si>
    <t>630913-01</t>
  </si>
  <si>
    <t>Sit (Studentsamskipnaden i Gjøvik, Ålesund og Trondheim)</t>
  </si>
  <si>
    <t>Isolert kollektor</t>
  </si>
  <si>
    <t>Isolert løsning</t>
  </si>
  <si>
    <t>Danckert Krohn</t>
  </si>
  <si>
    <t>635960-20 Termisk responstest - Danckert Krohn – Hjemmeside (sharepoint.com)</t>
  </si>
  <si>
    <t>635960-20</t>
  </si>
  <si>
    <t>HXi34</t>
  </si>
  <si>
    <t>Gartnerveien</t>
  </si>
  <si>
    <t>635960-32 Termisk responstest - Gartnerveien - Dokumenter - Alle dokumenter (sharepoint.com)</t>
  </si>
  <si>
    <t>635960-32</t>
  </si>
  <si>
    <t>Enkel-U, 40 mm turbo</t>
  </si>
  <si>
    <t>176 – 50-500 l/time, 271 – 50-500 l/time</t>
  </si>
  <si>
    <t>Solsio</t>
  </si>
  <si>
    <t>601531-86 Termisk responstest - Solsio - Hjemmeside (sharepoint.com)</t>
  </si>
  <si>
    <t>601531-86</t>
  </si>
  <si>
    <t>Romsdal VGS</t>
  </si>
  <si>
    <t>http://bikube/Oppdrag/601531/18/default.aspx</t>
  </si>
  <si>
    <t>601531-18</t>
  </si>
  <si>
    <t>ABE Boring AS</t>
  </si>
  <si>
    <t xml:space="preserve">Målt Profil i 12  brønner </t>
  </si>
  <si>
    <t>NTNU Campus 5</t>
  </si>
  <si>
    <t>635905-01 NCS - HT-BTES Campus - Termiske responstester - Alle dokumenter (sharepoint.com)</t>
  </si>
  <si>
    <t>635905-01</t>
  </si>
  <si>
    <t>NTNU Campus Samling AS</t>
  </si>
  <si>
    <t>Ja - DTS</t>
  </si>
  <si>
    <t>Enkel-U,40</t>
  </si>
  <si>
    <t>Alvøen skole</t>
  </si>
  <si>
    <t>http://av-bkarkiv/Oppdrag/620048/01/default.aspx</t>
  </si>
  <si>
    <t>620048-01</t>
  </si>
  <si>
    <t>Gneis (øyegneis)</t>
  </si>
  <si>
    <t xml:space="preserve">Nordås rehabiliteringssenter </t>
  </si>
  <si>
    <t>601531-85 Termisk responstest - Nordås Rehabiliteringssenter - Hjemmeside (sharepoint.com)</t>
  </si>
  <si>
    <t>601531-85</t>
  </si>
  <si>
    <t>Ullersmo fengsel</t>
  </si>
  <si>
    <t>635960-33 Termisk responstest - Ullersmo – Hjemmeside (sharepoint.com)</t>
  </si>
  <si>
    <t>635960-33</t>
  </si>
  <si>
    <t>Oval Ø63 mm</t>
  </si>
  <si>
    <t>Kilfrost GEO 24%</t>
  </si>
  <si>
    <t>0 – 63 m: &lt;50 l/time, 63 – 258 m: 50-500m l/time, 258 – 600 m: &gt;1000 l/time</t>
  </si>
  <si>
    <t>mangler</t>
  </si>
  <si>
    <t>Kabelvåg ungdomsskole</t>
  </si>
  <si>
    <t>http://bikube/Oppdrag/626708/01/default.aspx</t>
  </si>
  <si>
    <t>626708-01</t>
  </si>
  <si>
    <t>Vågan Eiendom KF</t>
  </si>
  <si>
    <t>Grorudhaugen 1</t>
  </si>
  <si>
    <t xml:space="preserve">http://bikube/Oppdrag/601531/41/default.aspx </t>
  </si>
  <si>
    <t>601531-41</t>
  </si>
  <si>
    <t xml:space="preserve">Basalt </t>
  </si>
  <si>
    <t>Åsane sykehjem</t>
  </si>
  <si>
    <t>601531-84 Termisk responstest - Åsane sykehjem - Hjemmeside (sharepoint.com)</t>
  </si>
  <si>
    <t>601531-84</t>
  </si>
  <si>
    <t>Øyegneis og båndgneis, omdannet migmatittgneis</t>
  </si>
  <si>
    <t>Aquarius</t>
  </si>
  <si>
    <t>http://bikube/Oppdrag/535007/01/default.aspx</t>
  </si>
  <si>
    <t xml:space="preserve">Gneis (tonalittisk til granittisk) </t>
  </si>
  <si>
    <t>Interwell Stavanger</t>
  </si>
  <si>
    <t>635960-67 Interwell - Termisk responstest og dimensjonering - Hjemmeside (sharepoint.com)</t>
  </si>
  <si>
    <t>635960-67</t>
  </si>
  <si>
    <t>Ny brannstasjon Sandnes</t>
  </si>
  <si>
    <t>http://bikube/Oppdrag/601531/04/default.aspx</t>
  </si>
  <si>
    <t>601531-04</t>
  </si>
  <si>
    <t>Seabrokers entreprenørservice AS</t>
  </si>
  <si>
    <t>Gneis (glimmergneis)</t>
  </si>
  <si>
    <t>Nordol35</t>
  </si>
  <si>
    <t xml:space="preserve">Asker torv </t>
  </si>
  <si>
    <t>http://bikube/Oppdrag/601531/48/default.aspx</t>
  </si>
  <si>
    <t>601531-48</t>
  </si>
  <si>
    <t xml:space="preserve">Porsgrunn Brønnboring </t>
  </si>
  <si>
    <t>Skifer (og tynne lag siltstein og kalkstein)</t>
  </si>
  <si>
    <t>Falkenborgveien 32</t>
  </si>
  <si>
    <t>635960-05 Termisk responstest - Falkenborgveien - General - Alle dokumenter (sharepoint.com)</t>
  </si>
  <si>
    <t>635960-05</t>
  </si>
  <si>
    <t>NTNU Campus 3</t>
  </si>
  <si>
    <t>635960-24.pdf</t>
  </si>
  <si>
    <t>Heimdal vgs</t>
  </si>
  <si>
    <t>http://bikube/Oppdrag/607783/01/default.aspx</t>
  </si>
  <si>
    <t>607783-01</t>
  </si>
  <si>
    <t>Grønnstein (og grønnskifer)</t>
  </si>
  <si>
    <t xml:space="preserve">Profil målt også etter test </t>
  </si>
  <si>
    <t>Vaksdal helse- og omsorgssenter</t>
  </si>
  <si>
    <t>635960-06 Termisk responstest - Vaksdal helse- og omsorgssenter - General - Alle dokumenter (sharepoint.com)</t>
  </si>
  <si>
    <t>635960-06</t>
  </si>
  <si>
    <t>Gneis (båndgneis og øyegneis)</t>
  </si>
  <si>
    <t>Mosætervegen</t>
  </si>
  <si>
    <t>635960-45 Termisk responstest - Mosætervegen 610 – Hjemmeside (sharepoint.com)</t>
  </si>
  <si>
    <t>635960-45</t>
  </si>
  <si>
    <t>Kongsberg grunnvarmeanlegg</t>
  </si>
  <si>
    <t>639498-01 Kongsberg grunnvarmeanlegg – Hjemmeside (sharepoint.com)</t>
  </si>
  <si>
    <t>639498-01</t>
  </si>
  <si>
    <t xml:space="preserve">Enkel-U, 45 mm </t>
  </si>
  <si>
    <t>&lt; 50</t>
  </si>
  <si>
    <t>Hokksund Rådhus</t>
  </si>
  <si>
    <t>635960-42 Termisk responstest - Hokksund Rådhus - General - Alle dokumenter (sharepoint.com)</t>
  </si>
  <si>
    <t>635960-42</t>
  </si>
  <si>
    <t>Granittskifer</t>
  </si>
  <si>
    <t>&gt; 1000 (0-66 m), 500 – 1000 (66-250 m)</t>
  </si>
  <si>
    <t>Arboretet</t>
  </si>
  <si>
    <t>635960-63 Termisk responstest - Arboretet - Arkiverte Dokumenter - Alle dokumenter (sharepoint.com)</t>
  </si>
  <si>
    <t>635960-63</t>
  </si>
  <si>
    <t>granittisk gneis</t>
  </si>
  <si>
    <t>Kilfrost Geo 24 %</t>
  </si>
  <si>
    <t>Sleppe på 18 og 180 meter</t>
  </si>
  <si>
    <t>* Temperaturprofilet målt etter den termiske responstesten ble ikke gjort før seks dager etter testen ble avsluttet.</t>
  </si>
  <si>
    <t>Heggedal kunstgressbane</t>
  </si>
  <si>
    <t>http://bikube/Oppdrag/601531/52/default.aspx</t>
  </si>
  <si>
    <t>601531-52</t>
  </si>
  <si>
    <t>0-20000</t>
  </si>
  <si>
    <t>Teamgården Bodø</t>
  </si>
  <si>
    <t>601531-89 Termisk responstest - Bodø – Hjemmeside (sharepoint.com)</t>
  </si>
  <si>
    <t>601531-89</t>
  </si>
  <si>
    <t>Nordnorsk Brønnboring AS</t>
  </si>
  <si>
    <t>Kalkglimmerskifer</t>
  </si>
  <si>
    <t>Enkel-U, Turbo</t>
  </si>
  <si>
    <t>Etanol (denaturert sprit)</t>
  </si>
  <si>
    <t>Gravdal sykehus</t>
  </si>
  <si>
    <t xml:space="preserve">http://bikube/Oppdrag/603673/01/Dokumenter </t>
  </si>
  <si>
    <t>603673-01</t>
  </si>
  <si>
    <t>Mangerittsyenit</t>
  </si>
  <si>
    <t>Vaskdal skole</t>
  </si>
  <si>
    <t>601531-88 Termisk responstest - Vaksdal Skole - General - Alle dokumenter (sharepoint.com)</t>
  </si>
  <si>
    <t>601531-88</t>
  </si>
  <si>
    <t>Forstyrret av grunnvannsbevegelse</t>
  </si>
  <si>
    <t>Flåtaløkka skole 1</t>
  </si>
  <si>
    <t>Bølerlia</t>
  </si>
  <si>
    <t>635960-25 Termisk responstest - Bølerlia – Hjemmeside (sharepoint.com)</t>
  </si>
  <si>
    <t>635960-25</t>
  </si>
  <si>
    <t>Sagvannsveien 20</t>
  </si>
  <si>
    <t>635960-50 Termisk responstest - Sagvannsveien 20 - Dokumenter - Alle dokumenter (sharepoint.com)</t>
  </si>
  <si>
    <t>635960-50</t>
  </si>
  <si>
    <t>Gneis</t>
  </si>
  <si>
    <t>Enkel-U, 45 mm</t>
  </si>
  <si>
    <t>Ullerud sykehjem</t>
  </si>
  <si>
    <t xml:space="preserve">http://bikube/Oppdrag/601531/09/default.aspx </t>
  </si>
  <si>
    <t>601531-09</t>
  </si>
  <si>
    <t>http://bikube/Oppdrag/601531/15/default.aspx</t>
  </si>
  <si>
    <t>601531-15</t>
  </si>
  <si>
    <t>ikke delt med meg</t>
  </si>
  <si>
    <t>Mørkvedbukta skola</t>
  </si>
  <si>
    <t>http://bikube/Oppdrag/629209/01/default.aspx</t>
  </si>
  <si>
    <t>629209-01</t>
  </si>
  <si>
    <t xml:space="preserve">Nyhavna test 1 øst </t>
  </si>
  <si>
    <t>Nyhavna Grunnvarme - 631506</t>
  </si>
  <si>
    <t>631506-01</t>
  </si>
  <si>
    <t>Trondheim kommune</t>
  </si>
  <si>
    <t>Grønnstein og kvartskeratofyr</t>
  </si>
  <si>
    <t>Hanekleiva</t>
  </si>
  <si>
    <t>601531-97 Termisk responstest - Hanekleiva - Dokumenter - Alle dokumenter (sharepoint.com)</t>
  </si>
  <si>
    <t>601531-97</t>
  </si>
  <si>
    <t>Kilfrost GEO</t>
  </si>
  <si>
    <t xml:space="preserve">50 - 500 </t>
  </si>
  <si>
    <t>NTNU Campus 4</t>
  </si>
  <si>
    <t>Bakås skole</t>
  </si>
  <si>
    <t>601531-79 Termisk responstest - Bakås skole - Hjemmeside (sharepoint.com)</t>
  </si>
  <si>
    <t>601531-79</t>
  </si>
  <si>
    <t>Granodiorittisk øyegneis</t>
  </si>
  <si>
    <t>Nyhavna test 2 vest</t>
  </si>
  <si>
    <t>631506-01-T2</t>
  </si>
  <si>
    <t>Ringnes AS</t>
  </si>
  <si>
    <t>601531-83 Termisk responstest - Ringnes AS - Hjemmeside (sharepoint.com)</t>
  </si>
  <si>
    <t>601531-83</t>
  </si>
  <si>
    <t>Tromsøbadet</t>
  </si>
  <si>
    <t>635960-57 Tromsøbadet - termisk responstest – Hjemmeside (sharepoint.com)</t>
  </si>
  <si>
    <t>635960-57</t>
  </si>
  <si>
    <t>Tromsøbadet KF</t>
  </si>
  <si>
    <t>Granittglimmerskifer</t>
  </si>
  <si>
    <t>Enekl-U 45 mm</t>
  </si>
  <si>
    <t>HXi35%</t>
  </si>
  <si>
    <t>0-4 m: Tørr, 4-150 m: &lt;50 l/t, 150-300 m: 50-500 l/t</t>
  </si>
  <si>
    <t>Otto Nielsens vei 12</t>
  </si>
  <si>
    <t xml:space="preserve">http://bikube/Oppdrag/604750/01/default.aspx </t>
  </si>
  <si>
    <t>604750-01</t>
  </si>
  <si>
    <t>Grønnstein (og amfibolitt)</t>
  </si>
  <si>
    <t>23-200</t>
  </si>
  <si>
    <t>Havøysund</t>
  </si>
  <si>
    <t>635960-17 Termisk responstest - Havøysund – Hjemmeside (sharepoint.com)</t>
  </si>
  <si>
    <t>635960-17</t>
  </si>
  <si>
    <t>Karasjok VVS AS</t>
  </si>
  <si>
    <t>Granatglimmerskifer</t>
  </si>
  <si>
    <t>Enkel-U, 40 mm glatt</t>
  </si>
  <si>
    <t>Ja, på 97 og 171 meter</t>
  </si>
  <si>
    <t>Stasjonsfjellet skole i Oslo</t>
  </si>
  <si>
    <t>http://av-bkarkiv/Oppdrag/529272/default.aspx</t>
  </si>
  <si>
    <t>Avbrutt fordi strømtilførselen ble kuttet under snøbrøyting.  Kapasitet var ikke målt, men antas 500-1000</t>
  </si>
  <si>
    <t>Økern Portal</t>
  </si>
  <si>
    <t>http://av-bkarkiv/Oppdrag/622176/01/default.aspx</t>
  </si>
  <si>
    <t>622176-01</t>
  </si>
  <si>
    <t>Vedal entreprenør</t>
  </si>
  <si>
    <t>Påvirkning fra vanninnslag</t>
  </si>
  <si>
    <t>Varegghallen</t>
  </si>
  <si>
    <t>635960-48 Termisk responstest - Varegghallen – Hjemmeside (sharepoint.com)</t>
  </si>
  <si>
    <t>635960-48</t>
  </si>
  <si>
    <t>Migmatitt</t>
  </si>
  <si>
    <t>Enkel-U 40 mm glatt</t>
  </si>
  <si>
    <t>"mye vann i brønnen"</t>
  </si>
  <si>
    <t>IKEA Furuset</t>
  </si>
  <si>
    <t>639147-04 Forundersøkelser grunnvarme IKEA Furuset - Arkiverte Dokumenter - Alle dokumenter (sharepoint.com)</t>
  </si>
  <si>
    <t>639147-04</t>
  </si>
  <si>
    <t>IKEA AS</t>
  </si>
  <si>
    <t>0-117m: tørr, 117-300m: 50-500 l/time</t>
  </si>
  <si>
    <t>Testen ble avsluttet tidlig på grunn av uværet Hans</t>
  </si>
  <si>
    <t>Nordnorsk brønnboring AS-Kirkenes</t>
  </si>
  <si>
    <t>http://av-bkarkiv/Oppdrag/532051/default.aspx</t>
  </si>
  <si>
    <t>Uforstyrret temp. var 4,06 med Sirkulasjon</t>
  </si>
  <si>
    <t>Eidsvollgaten 36, Sandnes</t>
  </si>
  <si>
    <t>http://bikube/Oppdrag/601531/02/default.aspx</t>
  </si>
  <si>
    <t>601531-02</t>
  </si>
  <si>
    <t>Granitt (og gneis)</t>
  </si>
  <si>
    <t>40000-50000</t>
  </si>
  <si>
    <t>Høy vannføring lav varmeledningsevne</t>
  </si>
  <si>
    <t>Kobbervikdalen</t>
  </si>
  <si>
    <t xml:space="preserve">http://bikube/Oppdrag/601531/37/default.aspx </t>
  </si>
  <si>
    <t>601531-37</t>
  </si>
  <si>
    <t>Korte brønner pga svelleleire</t>
  </si>
  <si>
    <t>Lesja sjukeheim</t>
  </si>
  <si>
    <t xml:space="preserve">http://bikube/Oppdrag/601531/40/Dokumenter/Forms/AllItems.aspx </t>
  </si>
  <si>
    <t>601531-40</t>
  </si>
  <si>
    <t>Gneis (diorittisk til granittisk), migmatitt</t>
  </si>
  <si>
    <t>Langhus Arena</t>
  </si>
  <si>
    <t>http://bikube/Oppdrag/601531/50/default.aspx</t>
  </si>
  <si>
    <t>601531-50</t>
  </si>
  <si>
    <t>Nye Lindås barnehage</t>
  </si>
  <si>
    <t xml:space="preserve">http://bikube/Oppdrag/601531/49/default.aspx </t>
  </si>
  <si>
    <t>601531-49</t>
  </si>
  <si>
    <t xml:space="preserve">Skrå 25°, retning 360° </t>
  </si>
  <si>
    <t>Møllergruppen Ski</t>
  </si>
  <si>
    <t>http://bikube/Oppdrag/601531/06/default.aspx</t>
  </si>
  <si>
    <t>601531-06</t>
  </si>
  <si>
    <t>Morbergtoppen Slemmestad</t>
  </si>
  <si>
    <t>http://bikube/Oppdrag/601531/12/default.aspx</t>
  </si>
  <si>
    <t>601531-12</t>
  </si>
  <si>
    <t>Granitt (Biotittgranitt)</t>
  </si>
  <si>
    <t>Damsgård skole</t>
  </si>
  <si>
    <t>http://bikube/Oppdrag/601531/28/default.aspx</t>
  </si>
  <si>
    <t>601531-28</t>
  </si>
  <si>
    <t>Solhall Barnehage</t>
  </si>
  <si>
    <t>http://bikube/Oppdrag/601531/42/default.aspx</t>
  </si>
  <si>
    <t>601531-42</t>
  </si>
  <si>
    <t>Monzonitt (Hypersten- til hyperstenmonzodioritt)</t>
  </si>
  <si>
    <t>Ekeberg skole 2</t>
  </si>
  <si>
    <t>http://av-bkarkiv/Oppdrag/523731/default.aspx</t>
  </si>
  <si>
    <t>Undervisningsbygg Oslo KF</t>
  </si>
  <si>
    <t>Glimmergneis og diorittisk til granittisk gneis</t>
  </si>
  <si>
    <t>Rena militære flyplass</t>
  </si>
  <si>
    <t>http://av-bkarkiv/Oppdrag/535778/default.aspx</t>
  </si>
  <si>
    <t>ABK</t>
  </si>
  <si>
    <t>Ras 197-199, mye vann fra 39 m</t>
  </si>
  <si>
    <t>Sunnhetsgrenden</t>
  </si>
  <si>
    <t>http://bikube/Oppdrag/625834/01/default.aspx</t>
  </si>
  <si>
    <t>625834-01</t>
  </si>
  <si>
    <t>Sandstuveien 70</t>
  </si>
  <si>
    <t>http://av-bkarkiv/Oppdrag/528167/default.aspx</t>
  </si>
  <si>
    <t>Watrium Eiendom AS</t>
  </si>
  <si>
    <t>Grunnvannsnivå er 0 pga artesisk brønn, litt grunnvann renner over, ca 1 liter/minutt</t>
  </si>
  <si>
    <t>Nye Coop byggmix Rudshøgda</t>
  </si>
  <si>
    <t xml:space="preserve">http://bikube/Oppdrag/601531/14/default.aspx </t>
  </si>
  <si>
    <t>601531-14</t>
  </si>
  <si>
    <t>Skifer (og sandstein)</t>
  </si>
  <si>
    <t>50-100</t>
  </si>
  <si>
    <t>Lunde Barneskole</t>
  </si>
  <si>
    <t>http://bikube/Oppdrag/601531/22/default.aspx</t>
  </si>
  <si>
    <t>601531-22</t>
  </si>
  <si>
    <t>Metatuffer</t>
  </si>
  <si>
    <t>Osterøytunet</t>
  </si>
  <si>
    <t>635960-64 Termisk responstest - Osterøytunet – Hjemmeside (sharepoint.com)</t>
  </si>
  <si>
    <t>635960-64</t>
  </si>
  <si>
    <t>Amfibolit</t>
  </si>
  <si>
    <t>150 og 219 meter</t>
  </si>
  <si>
    <t>LKAB 1 Narvik</t>
  </si>
  <si>
    <t>640978-01 LKAB Narvik - Dokumenter - Alle dokumenter (sharepoint.com)</t>
  </si>
  <si>
    <t>640978-01</t>
  </si>
  <si>
    <t>Granatglimmergneis med lag av kvartsfeltspatgneis</t>
  </si>
  <si>
    <t>Fløyen</t>
  </si>
  <si>
    <t>635960-60 Termisk responstest - Fløyen - Hjemmeside (sharepoint.com)</t>
  </si>
  <si>
    <t>635960-60</t>
  </si>
  <si>
    <t>Tørr</t>
  </si>
  <si>
    <t>Mellom 110 og 130 m</t>
  </si>
  <si>
    <t>Brønnen er støpt fra grunnvannspeilet på 178 meter og opp til brønntopp</t>
  </si>
  <si>
    <t>Asker</t>
  </si>
  <si>
    <t>635960-21 Termisk responstest - Asker – Hjemmeside (sharepoint.com)</t>
  </si>
  <si>
    <t>635960-21</t>
  </si>
  <si>
    <t>RH Brunnboring</t>
  </si>
  <si>
    <t>LKAB 3 Narvik</t>
  </si>
  <si>
    <t>* Målebånd sluttet å virke etter 21 meter ved måling av temperaturprofil etter testen.</t>
  </si>
  <si>
    <t>Finnmarkssykehuset Hammerfest</t>
  </si>
  <si>
    <t xml:space="preserve">http://bikube/Oppdrag/603675/01/default.aspx </t>
  </si>
  <si>
    <t>603675-01</t>
  </si>
  <si>
    <t>Sandstein (feltspatrik)</t>
  </si>
  <si>
    <t>&lt;100</t>
  </si>
  <si>
    <t xml:space="preserve">Randgård boretslag Lillehammer </t>
  </si>
  <si>
    <t>http://bikube/Oppdrag/601531/03/default.aspx</t>
  </si>
  <si>
    <t>601531-03</t>
  </si>
  <si>
    <t>Pellestova</t>
  </si>
  <si>
    <t>640275-05 TRT - Pellestova - General - Alle dokumenter (sharepoint.com)</t>
  </si>
  <si>
    <t>640275-05</t>
  </si>
  <si>
    <t>Kvartsitt og kvartsskifer</t>
  </si>
  <si>
    <t>110-120</t>
  </si>
  <si>
    <t>Selbu Sykehjem</t>
  </si>
  <si>
    <t xml:space="preserve">http://bikube/Oppdrag/623134/01/default.aspx </t>
  </si>
  <si>
    <t>623134-01</t>
  </si>
  <si>
    <t>NTNU Campus 6</t>
  </si>
  <si>
    <t>Ekeberg skole 1</t>
  </si>
  <si>
    <t>EKEBERG SKOLE - ENERGIANLEGG - 523731</t>
  </si>
  <si>
    <t>5.2*</t>
  </si>
  <si>
    <t>Varmeledningsevne ligger mellom 5,2 og 6,5</t>
  </si>
  <si>
    <t>Industriveien 3</t>
  </si>
  <si>
    <t>635960-44 Termisk responstest - Industriveien 3 - General - Alle dokumenter (sharepoint.com)</t>
  </si>
  <si>
    <t>635960-44</t>
  </si>
  <si>
    <t>80 m</t>
  </si>
  <si>
    <t>finner ikke rapport</t>
  </si>
  <si>
    <t>Nye Bryne Videregående skole</t>
  </si>
  <si>
    <t>http://bikube/Oppdrag/528686/01/default.aspx</t>
  </si>
  <si>
    <t>528686-01</t>
  </si>
  <si>
    <t>Vadsø Nobile flerbrukssenter</t>
  </si>
  <si>
    <t>635960-56 Termisk responstest - Vadsø Nobile flerbrukssenter – Hjemmeside (sharepoint.com)</t>
  </si>
  <si>
    <t>635960-56</t>
  </si>
  <si>
    <t>Kivijoki AS</t>
  </si>
  <si>
    <t>1-7m: &lt; 50 l/t 7-60m: 50-500 l/t 60-219m: 500-1000 l/t</t>
  </si>
  <si>
    <t>Emmaus barnehage Stavanger</t>
  </si>
  <si>
    <t xml:space="preserve">http://bikube/Oppdrag/601531/10/default.aspx </t>
  </si>
  <si>
    <t>601531-10</t>
  </si>
  <si>
    <t>NHH Bergen</t>
  </si>
  <si>
    <t>http://bikube/Oppdrag/601531/56/default.aspx</t>
  </si>
  <si>
    <t>601531-56</t>
  </si>
  <si>
    <t>Migmatitt (og migmatittgneis)</t>
  </si>
  <si>
    <t>Dobbel-U, 32 Glatt</t>
  </si>
  <si>
    <t>Stord VGS</t>
  </si>
  <si>
    <t>635960-61 Termisk responstest - Stord VGS – Hjemmeside (sharepoint.com)</t>
  </si>
  <si>
    <t>635960-61</t>
  </si>
  <si>
    <t>Metasandstein/skifer</t>
  </si>
  <si>
    <t>Enkel-U 40 mm turbo</t>
  </si>
  <si>
    <t>1,5 - 250 meter</t>
  </si>
  <si>
    <t>* Temperaturprofilet målt etter den termiske responstesten ble ikke gjort før to dager etter testen ble avsluttet.</t>
  </si>
  <si>
    <t xml:space="preserve">Nattland oppveksttun </t>
  </si>
  <si>
    <t>http://bikube/Oppdrag/537523/01/default.aspx</t>
  </si>
  <si>
    <t>537523-01</t>
  </si>
  <si>
    <t>Alta helse og omsorg</t>
  </si>
  <si>
    <t xml:space="preserve">http://bikube/Oppdrag/616553/01/default.aspx </t>
  </si>
  <si>
    <t>616553-01</t>
  </si>
  <si>
    <t>Sandstein (kvartsrik)</t>
  </si>
  <si>
    <t>Mye vann, påvirket test</t>
  </si>
  <si>
    <t>Borgeskogen, posten nye terminal</t>
  </si>
  <si>
    <t>http://bikube/Oppdrag/601531/32/default.aspx</t>
  </si>
  <si>
    <t>601531-32</t>
  </si>
  <si>
    <t>616553-01-T2</t>
  </si>
  <si>
    <t>http://av-bkarkiv/Oppdrag/617438/01/default.aspx</t>
  </si>
  <si>
    <t>617438-01</t>
  </si>
  <si>
    <t>Samisk VGS og Beaivváš</t>
  </si>
  <si>
    <t>635960-10 Termisk responstest - Samisk VGS og Beaivváš - General - Alle dokumenter (sharepoint.com)</t>
  </si>
  <si>
    <t>635960-10</t>
  </si>
  <si>
    <t>Hålogaland Brønn- Og Energiboring AS</t>
  </si>
  <si>
    <t>Konglomeratbreksje</t>
  </si>
  <si>
    <t>LKAB 2 Narvik</t>
  </si>
  <si>
    <t>6.2*</t>
  </si>
  <si>
    <t>* Testen kan være påvirket av flere strømbrudd før testen ble kjørt sammenhengende i 93 timer.</t>
  </si>
  <si>
    <t>Vålerenga skole</t>
  </si>
  <si>
    <t>635960-27 Termisk responstest - Vålerenga skole - General - Alle dokumenter (sharepoint.com)</t>
  </si>
  <si>
    <t>635960-27</t>
  </si>
  <si>
    <t xml:space="preserve">Båsum Boring AS </t>
  </si>
  <si>
    <t>Madlamark skole</t>
  </si>
  <si>
    <t>http://bikube/Oppdrag/601531/65/default.aspx</t>
  </si>
  <si>
    <t>601531-65</t>
  </si>
  <si>
    <t xml:space="preserve">50-500 </t>
  </si>
  <si>
    <t>Tastaveden skole</t>
  </si>
  <si>
    <t>635960-29 Termisk responstest - Tastaveden skole - General - Alle dokumenter (sharepoint.com)</t>
  </si>
  <si>
    <t>635960-29</t>
  </si>
  <si>
    <t>Grindvold</t>
  </si>
  <si>
    <t>635960-28 Termisk responstest - Grindvold - Dokumenter - Alle dokumenter (sharepoint.com)</t>
  </si>
  <si>
    <t>635960-28</t>
  </si>
  <si>
    <t>2..9</t>
  </si>
  <si>
    <t>195 m - 50-500 l/time</t>
  </si>
  <si>
    <t>Emma Hjorth</t>
  </si>
  <si>
    <t>635960-41 Termisk responstest - Emma Hjorth Skole - General - Alle dokumenter (sharepoint.com)</t>
  </si>
  <si>
    <t>635960-41</t>
  </si>
  <si>
    <t>Enkel-U, 46</t>
  </si>
  <si>
    <t>Kilfrost GEO 24 %</t>
  </si>
  <si>
    <t>ustabil temp til brønn, tilført varmeeffekt, sirkulasjonshastighet</t>
  </si>
  <si>
    <t>Bonova Breiviksbakken</t>
  </si>
  <si>
    <t>http://bikube/Oppdrag/601531/58/default.aspx</t>
  </si>
  <si>
    <t>601531-58</t>
  </si>
  <si>
    <t>Kilfrost 35%</t>
  </si>
  <si>
    <t>Helsetunet omsorgssenter Førde</t>
  </si>
  <si>
    <t>http://av-bkarkiv/Oppdrag/527183/default.aspx</t>
  </si>
  <si>
    <t>Gneis (diorittisk til granittisk)</t>
  </si>
  <si>
    <t>Kollektor når ikke helt i bunn.  Ufors. temp er 8,65 med Profil og 8,75 med Sirkulasjon.</t>
  </si>
  <si>
    <t>http://av-bkarkiv/Oppdrag/528069/default.aspx</t>
  </si>
  <si>
    <t>Beregnet borehullsmotstand for test 1 og 2 er begge basert på ufrostyrret temperatur i brønn 1</t>
  </si>
  <si>
    <t>http://bikube11/oppdrag/528069/default.aspx</t>
  </si>
  <si>
    <t>Nørvasund skole, Ålesund</t>
  </si>
  <si>
    <t>http://av-bkarkiv/Oppdrag/530252/default.aspx</t>
  </si>
  <si>
    <t>Norsk Boreteknikk AS</t>
  </si>
  <si>
    <t>Gneis (kvartsdiorittrik)</t>
  </si>
  <si>
    <t xml:space="preserve">Solbakken skole </t>
  </si>
  <si>
    <t>http://bikube/Oppdrag/531894/01/default.aspx</t>
  </si>
  <si>
    <t>531894-01</t>
  </si>
  <si>
    <t>Trondheim kommune fakturamottak</t>
  </si>
  <si>
    <t>Gråvakke</t>
  </si>
  <si>
    <t>Virken Senter Bardu</t>
  </si>
  <si>
    <t>http://av-bkarkiv/Oppdrag/533134/default.aspx</t>
  </si>
  <si>
    <t>Fyllitt/granitt/gneis</t>
  </si>
  <si>
    <t>Etanol, 25%</t>
  </si>
  <si>
    <t xml:space="preserve">Kapasitet ikke angitt, men antås å være mer enn 100 liter/timer, målt temperatur i samtlige brønner </t>
  </si>
  <si>
    <t>Hommelvik</t>
  </si>
  <si>
    <t>http://av-bkarkiv/Oppdrag/533638/default.aspx</t>
  </si>
  <si>
    <t>Vigra flyplass</t>
  </si>
  <si>
    <t>http://av-bkarkiv/Oppdrag/532535/default.aspx</t>
  </si>
  <si>
    <t>Nordnorsk brønnboring AS-Kautokeino</t>
  </si>
  <si>
    <t>http://av-bkarkiv/Oppdrag/532049/default.aspx</t>
  </si>
  <si>
    <t>Kongolmerat/breksje</t>
  </si>
  <si>
    <t>Det er sannsynlig at testborehullet og dets omgivende berggrunn er påvirket av grunnvannsbevegelse.</t>
  </si>
  <si>
    <t>Valderøy barneskole</t>
  </si>
  <si>
    <t>http://av-bkarkiv/Oppdrag/532018/default.aspx</t>
  </si>
  <si>
    <t>Rygge U-skole</t>
  </si>
  <si>
    <t>http://av-bkarkiv/Oppdrag/534194/default.aspx</t>
  </si>
  <si>
    <t>Aquarius SPA</t>
  </si>
  <si>
    <t>535007 Aquarius SPA - Oppegård - 535007</t>
  </si>
  <si>
    <t>535007-01</t>
  </si>
  <si>
    <t>HX24i?</t>
  </si>
  <si>
    <t>Utsola</t>
  </si>
  <si>
    <t>http://av-bkarkiv/Oppdrag/534174/default.aspx</t>
  </si>
  <si>
    <t>Mye vann i brønnen</t>
  </si>
  <si>
    <t>Hotell Liland</t>
  </si>
  <si>
    <t>http://av-bkarkiv/Oppdrag/536846/default.aspx</t>
  </si>
  <si>
    <t>Dobbel-U, 32</t>
  </si>
  <si>
    <t>Glykol 1052</t>
  </si>
  <si>
    <t>500-1000 (l/t) fra 0-194 meter, fra 194-200 m, er det dårlig fjell med &lt;50 (l/t)</t>
  </si>
  <si>
    <t xml:space="preserve">Hovseterhjemmet </t>
  </si>
  <si>
    <t>http://bikube/Oppdrag/536996/01/default.aspx</t>
  </si>
  <si>
    <t>536996-01</t>
  </si>
  <si>
    <t xml:space="preserve">Caverion Norge AS </t>
  </si>
  <si>
    <t>Kalkstein, skifer, kalk</t>
  </si>
  <si>
    <t>Etanol 25%</t>
  </si>
  <si>
    <t>Hatleholen kirke</t>
  </si>
  <si>
    <t>http://av-bkarkiv/Oppdrag/535545/default.aspx</t>
  </si>
  <si>
    <t>0-39m (50-500l/t), 39-170m (&gt;1000 l/t)</t>
  </si>
  <si>
    <t>Aukra 3</t>
  </si>
  <si>
    <t>http://av-bkarkiv/Oppdrag/534163/default.aspx</t>
  </si>
  <si>
    <t>534163-T3</t>
  </si>
  <si>
    <t>Odd Småge AS</t>
  </si>
  <si>
    <t>Aukra 2</t>
  </si>
  <si>
    <t>534163-T2</t>
  </si>
  <si>
    <t>Aukra 1</t>
  </si>
  <si>
    <t>534163-T1</t>
  </si>
  <si>
    <t>Borre IL</t>
  </si>
  <si>
    <t>http://av-bkarkiv/Oppdrag/535374/default.aspx</t>
  </si>
  <si>
    <t>Ulsmåg skole</t>
  </si>
  <si>
    <t>http://av-bkarkiv/Oppdrag/534479/default.aspx</t>
  </si>
  <si>
    <t>Aversund skole</t>
  </si>
  <si>
    <t>http://av-bkarkiv/Oppdrag/536793/default.aspx</t>
  </si>
  <si>
    <t>Haram VGS</t>
  </si>
  <si>
    <t>http://av-bkarkiv/Oppdrag/536810/default.aspx</t>
  </si>
  <si>
    <t>Heistad Brønnboring AS</t>
  </si>
  <si>
    <t>Gneis (granittisk og øyegneis)</t>
  </si>
  <si>
    <t>Monoethylen glykol, 33%</t>
  </si>
  <si>
    <t>536810-T2</t>
  </si>
  <si>
    <t>Hedmark fengsel avd. Ilseng</t>
  </si>
  <si>
    <t>http://av-bkarkiv/Oppdrag/536717/default.aspx</t>
  </si>
  <si>
    <t>Tromsø - Otium Bo- og velferdssenter</t>
  </si>
  <si>
    <t>http://bikube/Oppdrag/601546/01/default.aspx</t>
  </si>
  <si>
    <t>601546-01</t>
  </si>
  <si>
    <t>HX35 (95%/3)</t>
  </si>
  <si>
    <t>langt til fjell, 41.5 m (boringen er like bak ishavskatedralen i Tromsø). Neppe noe særlig vanngiverevne (boret med 35 bar --&gt; vanskelig å se/vite).</t>
  </si>
  <si>
    <t>Seiersten idrettspark</t>
  </si>
  <si>
    <t>601531-01</t>
  </si>
  <si>
    <t>Leif Grimsrud AS</t>
  </si>
  <si>
    <t>Raufoss barneskole</t>
  </si>
  <si>
    <t xml:space="preserve">http://bikube/Oppdrag/536577/01/default.aspx </t>
  </si>
  <si>
    <t>536577-01</t>
  </si>
  <si>
    <t>Molde kulturskole</t>
  </si>
  <si>
    <t xml:space="preserve">http://bikube/Oppdrag/604413/01/Dokumenter </t>
  </si>
  <si>
    <t>604413-01</t>
  </si>
  <si>
    <t>Norsk Boreteknikk AS?</t>
  </si>
  <si>
    <t>Bergen kretsfengsel</t>
  </si>
  <si>
    <t xml:space="preserve">http://bikube/Oppdrag/601531/11/default.aspx </t>
  </si>
  <si>
    <t>601531-11</t>
  </si>
  <si>
    <t>HX36</t>
  </si>
  <si>
    <t>Nye Idd skole</t>
  </si>
  <si>
    <t>http://bikube/Oppdrag/601531/31/default.aspx</t>
  </si>
  <si>
    <t>601531-31</t>
  </si>
  <si>
    <t>Manglerud bad</t>
  </si>
  <si>
    <t>http://bikube/Oppdrag/531638/03/default.aspx</t>
  </si>
  <si>
    <t>2000-3000</t>
  </si>
  <si>
    <t>531638-03</t>
  </si>
  <si>
    <t>Fylkeshuset i Leikanger</t>
  </si>
  <si>
    <t>http://av-bkarkiv/Oppdrag/528939/default.aspx</t>
  </si>
  <si>
    <t>TemperaturProfil målt i 6 brønner</t>
  </si>
  <si>
    <t>Slotthaug</t>
  </si>
  <si>
    <t>http://bikube/Oppdrag/601531/35/default.aspx</t>
  </si>
  <si>
    <t>601531-35</t>
  </si>
  <si>
    <t>Stokmarknes skole</t>
  </si>
  <si>
    <t>http://bikube/Oppdrag/601531/54/default.aspx</t>
  </si>
  <si>
    <t>601531-54</t>
  </si>
  <si>
    <t>Gneis (monzonittisk)</t>
  </si>
  <si>
    <t>HX</t>
  </si>
  <si>
    <t>Sigba Knarrevik</t>
  </si>
  <si>
    <t>http://bikube/Oppdrag/601531/53/default.aspx</t>
  </si>
  <si>
    <t>601531-53</t>
  </si>
  <si>
    <t>område ikke delt med meg</t>
  </si>
  <si>
    <t>Tøyenbadet 2</t>
  </si>
  <si>
    <t>http://bikube/Oppdrag/612990/06/default.aspx</t>
  </si>
  <si>
    <t>612990-06</t>
  </si>
  <si>
    <t>Oslo kommune</t>
  </si>
  <si>
    <t>Skifer (og kalkstein)</t>
  </si>
  <si>
    <t>Ikke påvirket av vann i temperaturprofil</t>
  </si>
  <si>
    <t>Tøyenbadet 1</t>
  </si>
  <si>
    <t>NTNU</t>
  </si>
  <si>
    <t>Jondal Flerbrukshall</t>
  </si>
  <si>
    <t>http://bikube/Oppdrag/601531/59/default.aspx</t>
  </si>
  <si>
    <t>601531-59</t>
  </si>
  <si>
    <t>Metaandesitt og metadacitt</t>
  </si>
  <si>
    <t xml:space="preserve">Den termiske responstesten som ble utført på testbrønnen ved Jondal flerbrukshall ble flere ganger avbrutt og av denne grunn er analysen av testen bare basert på de første ~38 timene, </t>
  </si>
  <si>
    <t>Alversund skole 1</t>
  </si>
  <si>
    <t>http://bikube/Oppdrag/601531/57/default.aspx</t>
  </si>
  <si>
    <t>601531-57</t>
  </si>
  <si>
    <t>Kilfrost Geo 35%</t>
  </si>
  <si>
    <t>Alversund skole 2</t>
  </si>
  <si>
    <t>Anortositt, stedvis i veksling med gabbro</t>
  </si>
  <si>
    <t>HX35%</t>
  </si>
  <si>
    <t>50 – 500</t>
  </si>
  <si>
    <t>Stavern folkehøyskole</t>
  </si>
  <si>
    <t>601531-51</t>
  </si>
  <si>
    <t>Masfjorden omsorgssenter</t>
  </si>
  <si>
    <t>601531-62</t>
  </si>
  <si>
    <t>Migmatittisk gneis</t>
  </si>
  <si>
    <t>Saksvik RA</t>
  </si>
  <si>
    <t>612657-47 Saksvik RA - Detaljprosjekt - Arkiverte Dokumenter - Alle dokumenter (sharepoint.com)</t>
  </si>
  <si>
    <t>612657-47</t>
  </si>
  <si>
    <t>Kvelde</t>
  </si>
  <si>
    <t xml:space="preserve">http://bikube/Oppdrag/601531/76/default.aspx </t>
  </si>
  <si>
    <t>601531-76</t>
  </si>
  <si>
    <t>Hvalstad skole</t>
  </si>
  <si>
    <t>634128-01 Hvalstad skole - prosjekteringsgruppe - Grunnvarme - Alle dokumenter (sharepoint.com)</t>
  </si>
  <si>
    <t>634128-01</t>
  </si>
  <si>
    <t>Vannspeil målt av brønnborer avviker fra vannstand målt av geotkeniker, hhv. 15 m og ca 4 m</t>
  </si>
  <si>
    <t>Carsten Ankers veg</t>
  </si>
  <si>
    <t>635960-09 Termisk responstest - Carsten Ankers veg – Hjemmeside (sharepoint.com)</t>
  </si>
  <si>
    <t>635960-09</t>
  </si>
  <si>
    <t>JA</t>
  </si>
  <si>
    <t>Temperaturprofilet målt etter den termiske responstesten viser ingen tydelige tegn til at det er nivåer med grunnvannsbevegelse i borehullet, men det er oppgitt at boringen ble avbrutt på 288 m pga. mye vann. Det er imidlertid ikke tegn til at dette har påvirket testen.</t>
  </si>
  <si>
    <t>Os alle</t>
  </si>
  <si>
    <t>635960-12 Termisk responstest - Os alle Halden – Hjemmeside (sharepoint.com)</t>
  </si>
  <si>
    <t>635960-12</t>
  </si>
  <si>
    <t>Aluminiumsilikatgneis</t>
  </si>
  <si>
    <t>Enkel-U, 45 mm riflet turbo</t>
  </si>
  <si>
    <t>Tjøme ungdomsskole #1</t>
  </si>
  <si>
    <t>635960-11 Termisk responstest - Tjøme Ungdomsskole - Arkiverte Dokumenter - Alle dokumenter (sharepoint.com)</t>
  </si>
  <si>
    <t>635960-11</t>
  </si>
  <si>
    <t>Alkalifeltspat</t>
  </si>
  <si>
    <t>Ørebekk Alle</t>
  </si>
  <si>
    <t>https://asplanviak.sharepoint.com/sites/635960-04</t>
  </si>
  <si>
    <t>635960-04</t>
  </si>
  <si>
    <t>Brattlitoppen</t>
  </si>
  <si>
    <t>635960-07 Termisk responstest - Brattlitoppen – Hjemmeside (sharepoint.com)</t>
  </si>
  <si>
    <t>635960-07</t>
  </si>
  <si>
    <t>Bodin VGS</t>
  </si>
  <si>
    <t>635960-15 Termisk responstest - Bodin VGS – Hjemmeside (sharepoint.com)</t>
  </si>
  <si>
    <t>635960-15</t>
  </si>
  <si>
    <t>Langenga</t>
  </si>
  <si>
    <t>635960-03 Termisk responstest - Langenga - Dokumenter - Alle dokumenter (sharepoint.com)</t>
  </si>
  <si>
    <t>635960-03</t>
  </si>
  <si>
    <t>Østlandet Brønn og Energiboring A</t>
  </si>
  <si>
    <t xml:space="preserve">Profil </t>
  </si>
  <si>
    <t>HXi24 </t>
  </si>
  <si>
    <t>Tjøme ungdomsskole #2</t>
  </si>
  <si>
    <t>Landås</t>
  </si>
  <si>
    <t>635960-18 Termisk responstest - Landås – Hjemmeside (sharepoint.com)</t>
  </si>
  <si>
    <t>635960-18</t>
  </si>
  <si>
    <t>Tangvall skolesenter</t>
  </si>
  <si>
    <t>https://asplanviak.sharepoint.com/sites/635960-02</t>
  </si>
  <si>
    <t>635960-02</t>
  </si>
  <si>
    <t>Hval sjokoladefabrikk</t>
  </si>
  <si>
    <t>635960-19 Termisk responstest - Hval sjokoladefabrikk – Hjemmeside (sharepoint.com)</t>
  </si>
  <si>
    <t>635960-19</t>
  </si>
  <si>
    <t>Østerskogen 35 Grimstad</t>
  </si>
  <si>
    <t>635960-13 Termisk responstest - Østerskogen 35 Grimstad – Hjemmeside (sharepoint.com)</t>
  </si>
  <si>
    <t>635960-13</t>
  </si>
  <si>
    <t>Trondhjemitt</t>
  </si>
  <si>
    <t>Sola svømmehall</t>
  </si>
  <si>
    <t>637817-01</t>
  </si>
  <si>
    <t>Åskollen 2</t>
  </si>
  <si>
    <t>614487-03 Bistand grunnvarme - GeoTermos Åskollen ungdomsskole - General - Alle dokumenter (sharepoint.com)</t>
  </si>
  <si>
    <t>614487-03</t>
  </si>
  <si>
    <t>Drammen Eiendom KF</t>
  </si>
  <si>
    <t>Åskollen 3</t>
  </si>
  <si>
    <t>Åskollen 1</t>
  </si>
  <si>
    <t>Son</t>
  </si>
  <si>
    <t>635960-16 Termisk responstest - Son – Hjemmeside (sharepoint.com)</t>
  </si>
  <si>
    <t>635960-16</t>
  </si>
  <si>
    <t>Krokstad sykehjem 3</t>
  </si>
  <si>
    <t>614487-02 Bistand grunnvarme - GeoTermos2 Krokstad sykehjem - Dokumenter - Alle dokumenter (sharepoint.com)</t>
  </si>
  <si>
    <t>614487-02</t>
  </si>
  <si>
    <t>Sirkulasjon og DTS</t>
  </si>
  <si>
    <t>Dobbel-U</t>
  </si>
  <si>
    <t>Krokstad sykehjem 1</t>
  </si>
  <si>
    <t>Krokstad sykehjem 2</t>
  </si>
  <si>
    <t>Avbrudd i måledataene</t>
  </si>
  <si>
    <t>Vollsveien 13H</t>
  </si>
  <si>
    <t>636989-03 Vollsveien 13H - Grunnvarme Rådgivning og prosjektering - General - Alle dokumenter (sharepoint.com)</t>
  </si>
  <si>
    <t>636989-03</t>
  </si>
  <si>
    <t/>
  </si>
  <si>
    <t>Anleggsdrift Tromsø</t>
  </si>
  <si>
    <t>638838-01 Anleggsdrift Tromsø - Hjemmeside (sharepoint.com)</t>
  </si>
  <si>
    <t>638838-01</t>
  </si>
  <si>
    <t>Anleggsdrift AS</t>
  </si>
  <si>
    <t>amfibolgneis</t>
  </si>
  <si>
    <t>Kongsvinger fengsel</t>
  </si>
  <si>
    <t>635960-52 Termisk responstest og dimensjonering - Kongsvinger Fengsel - General - Alle dokumenter (sharepoint.com)</t>
  </si>
  <si>
    <t>635960-54</t>
  </si>
  <si>
    <t>Båsum</t>
  </si>
  <si>
    <t>Glimmerskifer</t>
  </si>
  <si>
    <t>Dobbel-U, 63</t>
  </si>
  <si>
    <t>Kilfrost Geo, 24 %</t>
  </si>
  <si>
    <t>Toten vaskeri</t>
  </si>
  <si>
    <t>635960-53 Termisk responstest - Toten vaskeri - General - Alle dokumenter (sharepoint.com)</t>
  </si>
  <si>
    <t>635960-53</t>
  </si>
  <si>
    <t>Kilfrost Geo 32 %</t>
  </si>
  <si>
    <t>Ikke målt temp etter</t>
  </si>
  <si>
    <t>Lambertseter</t>
  </si>
  <si>
    <t>640275-04 TRT - Lambertseter – Hjemmeside (sharepoint.com)</t>
  </si>
  <si>
    <t>640275-04</t>
  </si>
  <si>
    <t>tonalittisk gneis</t>
  </si>
  <si>
    <t>210-300 m: 500-1000 l/time</t>
  </si>
  <si>
    <t>ARK Site Stavanger</t>
  </si>
  <si>
    <t>635960-68 Termisk responstest - ARK Site – Hjemmeside (sharepoint.com)</t>
  </si>
  <si>
    <t>635960-68</t>
  </si>
  <si>
    <t>GeoPro</t>
  </si>
  <si>
    <t>Ikke mulig å måle temperaturprofil. Testen er kjørt via en samlekum.</t>
  </si>
  <si>
    <t>Sandbrekketoppen #1</t>
  </si>
  <si>
    <t>Lilleborg skole</t>
  </si>
  <si>
    <t>628065-08 Lilleborg skole - Termisk responstest - Alle dokumenter (sharepoint.com)</t>
  </si>
  <si>
    <t>628065-08</t>
  </si>
  <si>
    <t>Båsum boring AS</t>
  </si>
  <si>
    <t>trolig påvirket av grunnvannstrøm</t>
  </si>
  <si>
    <t>Hokksund barneskole</t>
  </si>
  <si>
    <t>640237-06 Hokksund Barneskole - Arkiverte Dokumenter - Alle dokumenter (sharepoint.com)</t>
  </si>
  <si>
    <t>640237-06</t>
  </si>
  <si>
    <t>Båsum Boring  AS</t>
  </si>
  <si>
    <t>Stovner VGS</t>
  </si>
  <si>
    <t>640237-07 Stovner skole - General - Alle dokumenter (sharepoint.com)</t>
  </si>
  <si>
    <t>640237-07-EB1</t>
  </si>
  <si>
    <t>glimmergneis</t>
  </si>
  <si>
    <t>640237-07-EB3</t>
  </si>
  <si>
    <t>Herøy</t>
  </si>
  <si>
    <t>635960-65 Nordenfjeldske Brønnboringer - Herøy - Arkiverte Dokumenter - Alle dokumenter (sharepoint.com)</t>
  </si>
  <si>
    <t>635960-65</t>
  </si>
  <si>
    <t>Nordenfjeldske brønnboring AS</t>
  </si>
  <si>
    <t>marmor</t>
  </si>
  <si>
    <t>Mossebadet</t>
  </si>
  <si>
    <t>638016-01 Mossebadet utvidelse - Energibrønner - Alle dokumenter (sharepoint.com)</t>
  </si>
  <si>
    <t>638016-01</t>
  </si>
  <si>
    <t xml:space="preserve">Ble stoppet pga. strømbrudd etter 47,5 timer. </t>
  </si>
  <si>
    <t>Haralsvang</t>
  </si>
  <si>
    <t>640275-08 TRT - Haraldsvang - General - Alle dokumenter (sharepoint.com)</t>
  </si>
  <si>
    <t>640275-08</t>
  </si>
  <si>
    <t>Grønnskifer</t>
  </si>
  <si>
    <t>Enkel-U 45 rillet</t>
  </si>
  <si>
    <t>Noe ujevn tilførsel av varmeeffekt gjennom hele testen.</t>
  </si>
  <si>
    <t>Pilotveien 6</t>
  </si>
  <si>
    <t>640237-08 Pilotveien 6 – Hjemmeside (sharepoint.com)</t>
  </si>
  <si>
    <t>640237-08</t>
  </si>
  <si>
    <t xml:space="preserve"> -</t>
  </si>
  <si>
    <t>Minister Ditleffs vei 22</t>
  </si>
  <si>
    <t>640237-09 Minister Ditleffsvei 22 – Hjemmeside (sharepoint.com)</t>
  </si>
  <si>
    <t>640237-09</t>
  </si>
  <si>
    <t>Hommersåk barneskole</t>
  </si>
  <si>
    <t>640275-11 TRT - Hommersåk – Hjemmeside (sharepoint.com)</t>
  </si>
  <si>
    <t>640275-11</t>
  </si>
  <si>
    <t>Sirkulsjon</t>
  </si>
  <si>
    <t>Migmatittisk granodiorittisk til granittisk ortogneis</t>
  </si>
  <si>
    <t>21-417 m: 50-500 l/time</t>
  </si>
  <si>
    <t>Aggregat gikk tom for diesel etter 34 timer - testen ble startet igjen etter 1 time og 16 minutter</t>
  </si>
  <si>
    <t>Hetlandsgata 36</t>
  </si>
  <si>
    <t>640275-09 TRT - Hetlandsgata 36 – Hjemmeside (sharepoint.com)</t>
  </si>
  <si>
    <t>640275-09</t>
  </si>
  <si>
    <t>10-300m: &gt; 1000 m/time</t>
  </si>
  <si>
    <t>Mysen Skole</t>
  </si>
  <si>
    <t>640237-10 Mysen skole – Hjemmeside (sharepoint.com)</t>
  </si>
  <si>
    <t>640237-10</t>
  </si>
  <si>
    <t>3.2*</t>
  </si>
  <si>
    <t>0.03*</t>
  </si>
  <si>
    <t>TRT gjort i etablert brønnpark</t>
  </si>
  <si>
    <t>Nyhavna B3</t>
  </si>
  <si>
    <t>637381-02 Pilotering Nyhavna - Termiske responstester - Alle dokumenter (sharepoint.com)</t>
  </si>
  <si>
    <t>637381-02-B3</t>
  </si>
  <si>
    <t>Statkraft</t>
  </si>
  <si>
    <t>Nyhavna B6</t>
  </si>
  <si>
    <t>637381-02-B6</t>
  </si>
  <si>
    <t>Nyhavna B5</t>
  </si>
  <si>
    <t>637381-02-B5</t>
  </si>
  <si>
    <t>Nyhavna B4</t>
  </si>
  <si>
    <t>637381-02-B4</t>
  </si>
  <si>
    <t>Nyhavna B7</t>
  </si>
  <si>
    <t>637381-02-B7</t>
  </si>
  <si>
    <t>Sofiemyr</t>
  </si>
  <si>
    <t>640275-10 TRT - Sofiemyr skole - Hjemmeside (sharepoint.com)</t>
  </si>
  <si>
    <t>640275-10</t>
  </si>
  <si>
    <t>4.2*</t>
  </si>
  <si>
    <t>2-95m: &lt;50 l/time, 95-290m: &gt;1000 l/time</t>
  </si>
  <si>
    <t>Kanskje</t>
  </si>
  <si>
    <t>*Effektiv varmeledningsevne er målt til 4,2 W/m∙K, dette er høyt men innenfor variasjonsområdet for berggrunnen på stedet som av NGU er kartlagt som tonalittisk gneis. Temperaturprofilet målt etter den termiske responstesten viser noe tegn til grunnvannsbevegelse i brønnen, noe som kan forstyre resultatene og gjøre den effektive varmeledningsevnen høyere.  Det anbefales i videre dimensjonering av grunnvarmeanlegg å benytte en lavere verdi for varmeledningsevne på 3,8 W/mK.</t>
  </si>
  <si>
    <t>Drøbak bussanlegg</t>
  </si>
  <si>
    <t>640275-12 TRT - Drøbak bussanlegg - Arkiverte Dokumenter - Alle dokumenter (sharepoint.com)</t>
  </si>
  <si>
    <t>640275-12</t>
  </si>
  <si>
    <t>Granittisk til tonalittisk ortogneiser</t>
  </si>
  <si>
    <t>Enkel-U 50 mm</t>
  </si>
  <si>
    <t>30 % kilfrost</t>
  </si>
  <si>
    <t>1-102m: tørr, 102-105 m: 1000 l/time, 105-390 m: tørr</t>
  </si>
  <si>
    <t>Gjerstad nr.2</t>
  </si>
  <si>
    <t>640237-11 Båsum Boring - Gjerstad - General - Alle dokumenter (sharepoint.com)</t>
  </si>
  <si>
    <t>640237-11</t>
  </si>
  <si>
    <t>9.4*</t>
  </si>
  <si>
    <t>Oval enkel-U 63 mm</t>
  </si>
  <si>
    <t>Kilfrost 24 %</t>
  </si>
  <si>
    <t>Temperaturprofil ikke målt før test.</t>
  </si>
  <si>
    <t>Setra vei</t>
  </si>
  <si>
    <t>640275-13 TRT - Setra vei – Hjemmeside (sharepoint.com)</t>
  </si>
  <si>
    <t>640275-13</t>
  </si>
  <si>
    <t>Sirkluasjon</t>
  </si>
  <si>
    <t>Monzodioritt</t>
  </si>
  <si>
    <t>0-200 m: tørr, 200-210 m: 50-500 l/time, 210-300 m: tørr</t>
  </si>
  <si>
    <t>Sjusjøvegen 2000</t>
  </si>
  <si>
    <t>640237-12 Sjusjøvegen 2000 - Arkiverte Dokumenter - All Documents (sharepoint.com)</t>
  </si>
  <si>
    <t>640237-12</t>
  </si>
  <si>
    <t>Ikke logget temp ved sirkulasjon før test/varmeelementet ble skrudd på</t>
  </si>
  <si>
    <t>Haugesund bussterminal</t>
  </si>
  <si>
    <t>640275-14 TRT - Bussterminalen i Haugesund - General - Alle dokumenter (sharepoint.com)</t>
  </si>
  <si>
    <t>640275-14</t>
  </si>
  <si>
    <t>Grønnstein og metasandstein</t>
  </si>
  <si>
    <t>0-9 m: tørr, 9-300 m: &lt;50l/tiime</t>
  </si>
  <si>
    <t>Etterstad Vest Borettslag</t>
  </si>
  <si>
    <t>640237-15 Grunnvarme - Etterstad Vest - General - Alle dokumenter (sharepoint.com)</t>
  </si>
  <si>
    <t>640237-15</t>
  </si>
  <si>
    <t>0,2 – 320 m: &lt; 50 l/time</t>
  </si>
  <si>
    <t>Testen kjørte i 6 døgn, kun de 72 første timene ble brukt i analysen.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</si>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</sst>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_-;\-* #,##0.0000_-;_-* &quot;-&quot;??_-;_-@_-"/>
    <numFmt numFmtId="168" formatCode="0.000"/>
    <numFmt numFmtId="169" formatCode="0.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u/>
      <sz val="10"/>
      <color rgb="FF3F3F3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1D3C34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Futura PT Book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8585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2" xfId="2" applyFont="1" applyFill="1" applyBorder="1" applyAlignment="1">
      <alignment horizontal="left" wrapText="1"/>
    </xf>
    <xf numFmtId="0" fontId="4" fillId="0" borderId="3" xfId="2" applyFont="1" applyFill="1" applyBorder="1" applyAlignment="1">
      <alignment horizontal="left" wrapText="1"/>
    </xf>
    <xf numFmtId="0" fontId="4" fillId="0" borderId="4" xfId="2" applyFont="1" applyFill="1" applyBorder="1" applyAlignment="1">
      <alignment horizontal="left" wrapText="1"/>
    </xf>
    <xf numFmtId="0" fontId="4" fillId="0" borderId="5" xfId="2" applyFont="1" applyFill="1" applyBorder="1" applyAlignment="1">
      <alignment horizontal="left" wrapText="1"/>
    </xf>
    <xf numFmtId="164" fontId="4" fillId="0" borderId="5" xfId="1" applyNumberFormat="1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left" wrapText="1"/>
    </xf>
    <xf numFmtId="0" fontId="6" fillId="0" borderId="5" xfId="0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3" fillId="0" borderId="5" xfId="3" applyFill="1" applyBorder="1" applyAlignment="1">
      <alignment horizontal="left"/>
    </xf>
    <xf numFmtId="0" fontId="7" fillId="0" borderId="5" xfId="1" applyNumberFormat="1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165" fontId="8" fillId="0" borderId="5" xfId="1" applyNumberFormat="1" applyFont="1" applyFill="1" applyBorder="1" applyAlignment="1">
      <alignment horizontal="left"/>
    </xf>
    <xf numFmtId="166" fontId="7" fillId="0" borderId="5" xfId="1" applyNumberFormat="1" applyFont="1" applyFill="1" applyBorder="1" applyAlignment="1">
      <alignment horizontal="left"/>
    </xf>
    <xf numFmtId="43" fontId="7" fillId="0" borderId="5" xfId="1" applyFont="1" applyFill="1" applyBorder="1" applyAlignment="1">
      <alignment horizontal="left"/>
    </xf>
    <xf numFmtId="167" fontId="7" fillId="0" borderId="5" xfId="1" applyNumberFormat="1" applyFont="1" applyFill="1" applyBorder="1" applyAlignment="1">
      <alignment horizontal="left"/>
    </xf>
    <xf numFmtId="164" fontId="7" fillId="0" borderId="5" xfId="1" applyNumberFormat="1" applyFont="1" applyBorder="1" applyAlignment="1">
      <alignment horizontal="left"/>
    </xf>
    <xf numFmtId="165" fontId="7" fillId="0" borderId="5" xfId="1" applyNumberFormat="1" applyFont="1" applyBorder="1" applyAlignment="1">
      <alignment horizontal="left"/>
    </xf>
    <xf numFmtId="164" fontId="7" fillId="0" borderId="5" xfId="1" applyNumberFormat="1" applyFont="1" applyFill="1" applyBorder="1" applyAlignment="1">
      <alignment horizontal="left"/>
    </xf>
    <xf numFmtId="165" fontId="7" fillId="0" borderId="5" xfId="1" applyNumberFormat="1" applyFont="1" applyFill="1" applyBorder="1" applyAlignment="1">
      <alignment horizontal="left"/>
    </xf>
    <xf numFmtId="43" fontId="7" fillId="0" borderId="4" xfId="1" applyFont="1" applyFill="1" applyBorder="1" applyAlignment="1">
      <alignment horizontal="left"/>
    </xf>
    <xf numFmtId="0" fontId="7" fillId="0" borderId="5" xfId="0" applyFont="1" applyBorder="1"/>
    <xf numFmtId="0" fontId="3" fillId="0" borderId="5" xfId="3" applyBorder="1"/>
    <xf numFmtId="164" fontId="9" fillId="0" borderId="5" xfId="1" applyNumberFormat="1" applyFont="1" applyFill="1" applyBorder="1" applyAlignment="1">
      <alignment horizontal="left"/>
    </xf>
    <xf numFmtId="0" fontId="9" fillId="0" borderId="5" xfId="3" applyFont="1" applyFill="1" applyBorder="1" applyAlignment="1">
      <alignment horizontal="left"/>
    </xf>
    <xf numFmtId="0" fontId="7" fillId="0" borderId="2" xfId="0" applyFont="1" applyBorder="1"/>
    <xf numFmtId="0" fontId="7" fillId="0" borderId="4" xfId="0" applyFont="1" applyBorder="1"/>
    <xf numFmtId="43" fontId="0" fillId="0" borderId="5" xfId="1" applyFont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167" fontId="0" fillId="0" borderId="5" xfId="1" applyNumberFormat="1" applyFont="1" applyFill="1" applyBorder="1" applyAlignment="1">
      <alignment horizontal="left"/>
    </xf>
    <xf numFmtId="43" fontId="0" fillId="0" borderId="4" xfId="1" applyFont="1" applyFill="1" applyBorder="1" applyAlignment="1">
      <alignment horizontal="left"/>
    </xf>
    <xf numFmtId="0" fontId="3" fillId="0" borderId="5" xfId="3" applyFill="1" applyBorder="1"/>
    <xf numFmtId="49" fontId="0" fillId="0" borderId="2" xfId="0" applyNumberFormat="1" applyBorder="1"/>
    <xf numFmtId="0" fontId="9" fillId="0" borderId="5" xfId="3" applyFont="1" applyBorder="1" applyAlignment="1">
      <alignment horizontal="left"/>
    </xf>
    <xf numFmtId="44" fontId="0" fillId="0" borderId="5" xfId="1" applyNumberFormat="1" applyFont="1" applyFill="1" applyBorder="1" applyAlignment="1">
      <alignment horizontal="left"/>
    </xf>
    <xf numFmtId="164" fontId="7" fillId="0" borderId="5" xfId="1" applyNumberFormat="1" applyFont="1" applyBorder="1"/>
    <xf numFmtId="0" fontId="3" fillId="0" borderId="5" xfId="3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5" xfId="1" applyNumberFormat="1" applyFont="1" applyFill="1" applyBorder="1" applyAlignment="1">
      <alignment horizontal="left"/>
    </xf>
    <xf numFmtId="0" fontId="7" fillId="0" borderId="3" xfId="0" applyFont="1" applyBorder="1"/>
    <xf numFmtId="49" fontId="7" fillId="0" borderId="2" xfId="0" applyNumberFormat="1" applyFont="1" applyBorder="1"/>
    <xf numFmtId="1" fontId="7" fillId="0" borderId="5" xfId="0" applyNumberFormat="1" applyFont="1" applyBorder="1"/>
    <xf numFmtId="0" fontId="1" fillId="0" borderId="5" xfId="0" applyFont="1" applyBorder="1"/>
    <xf numFmtId="0" fontId="10" fillId="0" borderId="5" xfId="0" applyFont="1" applyBorder="1" applyAlignment="1">
      <alignment vertical="center"/>
    </xf>
    <xf numFmtId="0" fontId="11" fillId="0" borderId="2" xfId="0" applyFont="1" applyBorder="1" applyAlignment="1">
      <alignment horizontal="left"/>
    </xf>
    <xf numFmtId="168" fontId="7" fillId="0" borderId="5" xfId="0" applyNumberFormat="1" applyFont="1" applyBorder="1"/>
    <xf numFmtId="0" fontId="0" fillId="0" borderId="3" xfId="0" applyBorder="1"/>
    <xf numFmtId="164" fontId="7" fillId="0" borderId="2" xfId="1" applyNumberFormat="1" applyFont="1" applyBorder="1" applyAlignment="1">
      <alignment horizontal="left"/>
    </xf>
    <xf numFmtId="164" fontId="7" fillId="0" borderId="4" xfId="1" applyNumberFormat="1" applyFont="1" applyBorder="1" applyAlignment="1">
      <alignment horizontal="left"/>
    </xf>
    <xf numFmtId="0" fontId="12" fillId="0" borderId="5" xfId="3" applyFont="1" applyFill="1" applyBorder="1"/>
    <xf numFmtId="43" fontId="0" fillId="0" borderId="5" xfId="1" applyFont="1" applyFill="1" applyBorder="1" applyAlignment="1">
      <alignment horizontal="left"/>
    </xf>
    <xf numFmtId="164" fontId="7" fillId="0" borderId="2" xfId="1" applyNumberFormat="1" applyFont="1" applyFill="1" applyBorder="1" applyAlignment="1">
      <alignment horizontal="left"/>
    </xf>
    <xf numFmtId="164" fontId="7" fillId="0" borderId="4" xfId="1" applyNumberFormat="1" applyFont="1" applyFill="1" applyBorder="1" applyAlignment="1">
      <alignment horizontal="left"/>
    </xf>
    <xf numFmtId="0" fontId="0" fillId="0" borderId="5" xfId="0" applyBorder="1" applyAlignment="1">
      <alignment horizontal="left" wrapText="1"/>
    </xf>
    <xf numFmtId="0" fontId="12" fillId="0" borderId="5" xfId="3" applyFont="1" applyBorder="1"/>
    <xf numFmtId="169" fontId="7" fillId="0" borderId="5" xfId="0" applyNumberFormat="1" applyFont="1" applyBorder="1"/>
    <xf numFmtId="0" fontId="0" fillId="0" borderId="2" xfId="0" applyBorder="1" applyAlignment="1">
      <alignment horizontal="left"/>
    </xf>
    <xf numFmtId="0" fontId="11" fillId="0" borderId="5" xfId="0" applyFont="1" applyBorder="1" applyAlignment="1">
      <alignment horizontal="left"/>
    </xf>
    <xf numFmtId="43" fontId="7" fillId="0" borderId="5" xfId="1" applyFont="1" applyBorder="1"/>
    <xf numFmtId="0" fontId="9" fillId="0" borderId="0" xfId="3" applyFont="1" applyBorder="1" applyAlignment="1">
      <alignment horizontal="left"/>
    </xf>
    <xf numFmtId="0" fontId="3" fillId="0" borderId="0" xfId="3" applyBorder="1"/>
    <xf numFmtId="0" fontId="9" fillId="0" borderId="0" xfId="3" applyFont="1" applyFill="1" applyBorder="1" applyAlignment="1">
      <alignment horizontal="left"/>
    </xf>
    <xf numFmtId="166" fontId="0" fillId="0" borderId="5" xfId="1" applyNumberFormat="1" applyFont="1" applyFill="1" applyBorder="1" applyAlignment="1">
      <alignment horizontal="left"/>
    </xf>
    <xf numFmtId="2" fontId="0" fillId="0" borderId="5" xfId="0" applyNumberFormat="1" applyBorder="1"/>
    <xf numFmtId="0" fontId="0" fillId="0" borderId="5" xfId="1" applyNumberFormat="1" applyFont="1" applyFill="1" applyBorder="1" applyAlignment="1">
      <alignment horizontal="left"/>
    </xf>
    <xf numFmtId="0" fontId="3" fillId="0" borderId="0" xfId="3" applyFill="1"/>
    <xf numFmtId="165" fontId="7" fillId="0" borderId="4" xfId="1" applyNumberFormat="1" applyFont="1" applyFill="1" applyBorder="1" applyAlignment="1">
      <alignment horizontal="left"/>
    </xf>
    <xf numFmtId="164" fontId="7" fillId="0" borderId="2" xfId="1" applyNumberFormat="1" applyFont="1" applyBorder="1"/>
    <xf numFmtId="164" fontId="7" fillId="0" borderId="4" xfId="1" applyNumberFormat="1" applyFont="1" applyBorder="1"/>
    <xf numFmtId="43" fontId="7" fillId="0" borderId="2" xfId="1" applyFont="1" applyFill="1" applyBorder="1" applyAlignment="1">
      <alignment horizontal="left"/>
    </xf>
    <xf numFmtId="165" fontId="8" fillId="0" borderId="4" xfId="1" applyNumberFormat="1" applyFont="1" applyFill="1" applyBorder="1" applyAlignment="1">
      <alignment horizontal="left"/>
    </xf>
    <xf numFmtId="0" fontId="3" fillId="0" borderId="0" xfId="3" applyFill="1" applyBorder="1" applyAlignment="1">
      <alignment horizontal="left"/>
    </xf>
    <xf numFmtId="0" fontId="7" fillId="0" borderId="6" xfId="0" applyFont="1" applyBorder="1" applyAlignment="1">
      <alignment horizontal="left"/>
    </xf>
    <xf numFmtId="164" fontId="7" fillId="0" borderId="0" xfId="1" applyNumberFormat="1" applyFont="1" applyFill="1" applyBorder="1" applyAlignment="1">
      <alignment horizontal="left"/>
    </xf>
    <xf numFmtId="0" fontId="0" fillId="0" borderId="3" xfId="0" applyBorder="1" applyAlignment="1">
      <alignment horizontal="left"/>
    </xf>
    <xf numFmtId="43" fontId="7" fillId="0" borderId="0" xfId="1" applyFont="1" applyFill="1" applyBorder="1" applyAlignment="1">
      <alignment horizontal="left"/>
    </xf>
    <xf numFmtId="167" fontId="7" fillId="0" borderId="0" xfId="1" applyNumberFormat="1" applyFont="1" applyFill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9" fillId="0" borderId="0" xfId="3" applyFont="1" applyBorder="1"/>
    <xf numFmtId="0" fontId="11" fillId="0" borderId="4" xfId="0" applyFont="1" applyBorder="1" applyAlignment="1">
      <alignment horizontal="left"/>
    </xf>
    <xf numFmtId="0" fontId="10" fillId="0" borderId="2" xfId="0" applyFont="1" applyBorder="1"/>
    <xf numFmtId="0" fontId="7" fillId="0" borderId="4" xfId="0" applyFont="1" applyBorder="1" applyAlignment="1">
      <alignment horizontal="right"/>
    </xf>
    <xf numFmtId="43" fontId="7" fillId="0" borderId="5" xfId="1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0" fontId="7" fillId="0" borderId="0" xfId="0" applyFont="1"/>
    <xf numFmtId="0" fontId="3" fillId="0" borderId="0" xfId="3" applyFill="1" applyBorder="1"/>
    <xf numFmtId="0" fontId="3" fillId="0" borderId="0" xfId="3"/>
    <xf numFmtId="0" fontId="12" fillId="0" borderId="0" xfId="3" applyFont="1" applyFill="1" applyBorder="1"/>
    <xf numFmtId="0" fontId="12" fillId="0" borderId="0" xfId="3" applyFont="1"/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3" fillId="3" borderId="0" xfId="3" applyFill="1"/>
    <xf numFmtId="0" fontId="7" fillId="3" borderId="5" xfId="0" applyFont="1" applyFill="1" applyBorder="1"/>
    <xf numFmtId="49" fontId="0" fillId="3" borderId="2" xfId="0" applyNumberFormat="1" applyFill="1" applyBorder="1"/>
    <xf numFmtId="166" fontId="7" fillId="3" borderId="5" xfId="1" applyNumberFormat="1" applyFont="1" applyFill="1" applyBorder="1" applyAlignment="1">
      <alignment horizontal="left"/>
    </xf>
    <xf numFmtId="164" fontId="7" fillId="3" borderId="2" xfId="1" applyNumberFormat="1" applyFont="1" applyFill="1" applyBorder="1" applyAlignment="1">
      <alignment horizontal="left"/>
    </xf>
    <xf numFmtId="164" fontId="7" fillId="3" borderId="4" xfId="1" applyNumberFormat="1" applyFont="1" applyFill="1" applyBorder="1" applyAlignment="1">
      <alignment horizontal="left"/>
    </xf>
    <xf numFmtId="164" fontId="9" fillId="3" borderId="5" xfId="1" applyNumberFormat="1" applyFont="1" applyFill="1" applyBorder="1" applyAlignment="1">
      <alignment horizontal="left"/>
    </xf>
    <xf numFmtId="164" fontId="7" fillId="3" borderId="5" xfId="1" applyNumberFormat="1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165" fontId="7" fillId="3" borderId="5" xfId="1" applyNumberFormat="1" applyFont="1" applyFill="1" applyBorder="1" applyAlignment="1">
      <alignment horizontal="left"/>
    </xf>
    <xf numFmtId="43" fontId="7" fillId="3" borderId="5" xfId="1" applyFont="1" applyFill="1" applyBorder="1" applyAlignment="1">
      <alignment horizontal="left"/>
    </xf>
    <xf numFmtId="167" fontId="7" fillId="3" borderId="5" xfId="1" applyNumberFormat="1" applyFont="1" applyFill="1" applyBorder="1" applyAlignment="1">
      <alignment horizontal="left"/>
    </xf>
    <xf numFmtId="0" fontId="1" fillId="0" borderId="0" xfId="0" applyFont="1"/>
    <xf numFmtId="0" fontId="12" fillId="0" borderId="0" xfId="3" applyFont="1" applyFill="1"/>
    <xf numFmtId="0" fontId="0" fillId="3" borderId="4" xfId="0" applyFill="1" applyBorder="1"/>
    <xf numFmtId="0" fontId="7" fillId="4" borderId="5" xfId="0" applyFont="1" applyFill="1" applyBorder="1"/>
  </cellXfs>
  <cellStyles count="4">
    <cellStyle name="Comma" xfId="1" builtinId="3"/>
    <cellStyle name="Hyperlink" xfId="3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planviak.sharepoint.com/sites/634069-01/Delte%20dokumenter/Prosjektdokumenter/Grunnvarme/Makro%20Vanlig%20TRT%20-%20Dagsenter%20Helger&#248;dveien%201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Uforstyrret temperatur"/>
      <sheetName val="Sheet1"/>
      <sheetName val="InputData"/>
      <sheetName val="RawData"/>
      <sheetName val="TestData"/>
      <sheetName val="Analyse1"/>
      <sheetName val="Analyse2"/>
      <sheetName val="Analyse3"/>
      <sheetName val="Analyse4"/>
    </sheetNames>
    <sheetDataSet>
      <sheetData sheetId="0"/>
      <sheetData sheetId="1"/>
      <sheetData sheetId="2"/>
      <sheetData sheetId="3">
        <row r="12">
          <cell r="B12">
            <v>16036.7</v>
          </cell>
        </row>
        <row r="13">
          <cell r="B13">
            <v>16831.3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e Hartvigsen" id="{9F1CAAD5-A6A6-4A76-A3E5-A4011595379E}" userId="S::sofie.hartvigsen@asplanviak.no::5e3844f2-986d-4b9e-924d-81d18f9343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08" dT="2024-02-21T09:48:46.20" personId="{9F1CAAD5-A6A6-4A76-A3E5-A4011595379E}" id="{BC41F0FC-AB6F-4435-AE78-62E9931F6EEB}">
    <text>Denne er veldig høy, men er Båsum sin test så usikker på om det spiller noen rolle..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v-bkarkiv/Oppdrag/536810/default.aspx" TargetMode="External"/><Relationship Id="rId299" Type="http://schemas.openxmlformats.org/officeDocument/2006/relationships/hyperlink" Target="../../../../640275-12/Arkiverte%20Dokumenter/Forms/AllItems.aspx" TargetMode="External"/><Relationship Id="rId21" Type="http://schemas.openxmlformats.org/officeDocument/2006/relationships/hyperlink" Target="http://bikube/Oppdrag/528686/01/default.aspx" TargetMode="External"/><Relationship Id="rId63" Type="http://schemas.openxmlformats.org/officeDocument/2006/relationships/hyperlink" Target="http://bikube/Oppdrag/601531/17/default.aspx" TargetMode="External"/><Relationship Id="rId159" Type="http://schemas.openxmlformats.org/officeDocument/2006/relationships/hyperlink" Target="../../../../../601531-82" TargetMode="External"/><Relationship Id="rId170" Type="http://schemas.openxmlformats.org/officeDocument/2006/relationships/hyperlink" Target="http://bikube/Oppdrag/616553/01/default.aspx" TargetMode="External"/><Relationship Id="rId226" Type="http://schemas.openxmlformats.org/officeDocument/2006/relationships/hyperlink" Target="../../../../635960-24" TargetMode="External"/><Relationship Id="rId268" Type="http://schemas.openxmlformats.org/officeDocument/2006/relationships/hyperlink" Target="../../../../635960-61" TargetMode="External"/><Relationship Id="rId32" Type="http://schemas.openxmlformats.org/officeDocument/2006/relationships/hyperlink" Target="http://bikube/Oppdrag/535010/01/default.aspx" TargetMode="External"/><Relationship Id="rId74" Type="http://schemas.openxmlformats.org/officeDocument/2006/relationships/hyperlink" Target="http://bikube/Oppdrag/601531/30/default.aspx" TargetMode="External"/><Relationship Id="rId128" Type="http://schemas.openxmlformats.org/officeDocument/2006/relationships/hyperlink" Target="http://bikube/Oppdrag/625834/01/default.aspx" TargetMode="External"/><Relationship Id="rId5" Type="http://schemas.openxmlformats.org/officeDocument/2006/relationships/hyperlink" Target="http://bikube/Oppdrag/601531/34/default.aspx" TargetMode="External"/><Relationship Id="rId181" Type="http://schemas.openxmlformats.org/officeDocument/2006/relationships/hyperlink" Target="http://av-bkarkiv/Oppdrag/535007/01/default.aspx" TargetMode="External"/><Relationship Id="rId237" Type="http://schemas.openxmlformats.org/officeDocument/2006/relationships/hyperlink" Target="../../../../635960-32/Delte%20dokumenter/Forms/Alle%20dokumenter.aspx" TargetMode="External"/><Relationship Id="rId279" Type="http://schemas.openxmlformats.org/officeDocument/2006/relationships/hyperlink" Target="../../../../635960-68" TargetMode="External"/><Relationship Id="rId43" Type="http://schemas.openxmlformats.org/officeDocument/2006/relationships/hyperlink" Target="http://av-bkarkiv/Oppdrag/532051/default.aspx" TargetMode="External"/><Relationship Id="rId139" Type="http://schemas.openxmlformats.org/officeDocument/2006/relationships/hyperlink" Target="http://bikube/Oppdrag/601531/61/default.aspx" TargetMode="External"/><Relationship Id="rId290" Type="http://schemas.openxmlformats.org/officeDocument/2006/relationships/hyperlink" Target="../../../../637381-02/Delte%20dokumenter/Forms/Alle%20dokumenter.aspx?id=%2Fsites%2F637381%2D02%2FDelte%20dokumenter%2FAP1%20Br%C3%B8nntester%2FTermiske%20responstester&amp;viewid=076a4e40%2Dc0bc%2D46cc%2Da72b%2D8566c58a2808" TargetMode="External"/><Relationship Id="rId304" Type="http://schemas.openxmlformats.org/officeDocument/2006/relationships/vmlDrawing" Target="../drawings/vmlDrawing1.vml"/><Relationship Id="rId85" Type="http://schemas.openxmlformats.org/officeDocument/2006/relationships/hyperlink" Target="http://bikube/Oppdrag/616553/01/default.aspx" TargetMode="External"/><Relationship Id="rId150" Type="http://schemas.openxmlformats.org/officeDocument/2006/relationships/hyperlink" Target="http://bikube/Oppdrag/627379/01/Dokumenter/Forms/AllItems.aspx" TargetMode="External"/><Relationship Id="rId192" Type="http://schemas.openxmlformats.org/officeDocument/2006/relationships/hyperlink" Target="../../../../635960-11/Arkiverte%20Dokumenter/Forms/AllItems.aspx?FilterField1=DokumentKategori&amp;FilterValue1=Leveranser&amp;FilterType1=Text&amp;FilterDisplay1=Leveranser&amp;viewid=195f2eb5%2Ddd5f%2D4c23%2Db1fb%2D61dec7cf8c8f" TargetMode="External"/><Relationship Id="rId206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48" Type="http://schemas.openxmlformats.org/officeDocument/2006/relationships/hyperlink" Target="../../../../640275-02" TargetMode="External"/><Relationship Id="rId12" Type="http://schemas.openxmlformats.org/officeDocument/2006/relationships/hyperlink" Target="http://bikube/Oppdrag/601531/33/default.aspx" TargetMode="External"/><Relationship Id="rId108" Type="http://schemas.openxmlformats.org/officeDocument/2006/relationships/hyperlink" Target="http://av-bkarkiv/Oppdrag/533638/default.aspx" TargetMode="External"/><Relationship Id="rId54" Type="http://schemas.openxmlformats.org/officeDocument/2006/relationships/hyperlink" Target="http://bikube/Oppdrag/607105/01/default.aspx" TargetMode="External"/><Relationship Id="rId96" Type="http://schemas.openxmlformats.org/officeDocument/2006/relationships/hyperlink" Target="http://bikube/Oppdrag/536996/01/default.aspx" TargetMode="External"/><Relationship Id="rId161" Type="http://schemas.openxmlformats.org/officeDocument/2006/relationships/hyperlink" Target="../../../../../601531-83" TargetMode="External"/><Relationship Id="rId217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59" Type="http://schemas.openxmlformats.org/officeDocument/2006/relationships/hyperlink" Target="../../../../640275-04" TargetMode="External"/><Relationship Id="rId23" Type="http://schemas.openxmlformats.org/officeDocument/2006/relationships/hyperlink" Target="http://bikube/Oppdrag/601531/49/default.aspx" TargetMode="External"/><Relationship Id="rId119" Type="http://schemas.openxmlformats.org/officeDocument/2006/relationships/hyperlink" Target="http://av-bkarkiv/Oppdrag/535778/default.aspx" TargetMode="External"/><Relationship Id="rId270" Type="http://schemas.openxmlformats.org/officeDocument/2006/relationships/hyperlink" Target="../../../../640978-01/Delte%20dokumenter/Forms/Alle%20dokumenter.aspx" TargetMode="External"/><Relationship Id="rId291" Type="http://schemas.openxmlformats.org/officeDocument/2006/relationships/hyperlink" Target="../../../../637381-02/Delte%20dokumenter/Forms/Alle%20dokumenter.aspx?id=%2Fsites%2F637381%2D02%2FDelte%20dokumenter%2FAP1%20Br%C3%B8nntester%2FTermiske%20responstester&amp;viewid=076a4e40%2Dc0bc%2D46cc%2Da72b%2D8566c58a2808" TargetMode="External"/><Relationship Id="rId305" Type="http://schemas.openxmlformats.org/officeDocument/2006/relationships/comments" Target="../comments1.xml"/><Relationship Id="rId44" Type="http://schemas.openxmlformats.org/officeDocument/2006/relationships/hyperlink" Target="http://av-bkarkiv/Oppdrag/529833/default.aspx" TargetMode="External"/><Relationship Id="rId65" Type="http://schemas.openxmlformats.org/officeDocument/2006/relationships/hyperlink" Target="http://bikube/Oppdrag/601531/19/default.aspx" TargetMode="External"/><Relationship Id="rId86" Type="http://schemas.openxmlformats.org/officeDocument/2006/relationships/hyperlink" Target="http://bikube/Oppdrag/615446/01/default.aspx" TargetMode="External"/><Relationship Id="rId130" Type="http://schemas.openxmlformats.org/officeDocument/2006/relationships/hyperlink" Target="http://bikube/Oppdrag/601531/72/default.aspx" TargetMode="External"/><Relationship Id="rId151" Type="http://schemas.openxmlformats.org/officeDocument/2006/relationships/hyperlink" Target="http://bikube/Oppdrag/601531/75/default.aspx" TargetMode="External"/><Relationship Id="rId172" Type="http://schemas.openxmlformats.org/officeDocument/2006/relationships/hyperlink" Target="http://bikube/Oppdrag/630913/01/default.aspx" TargetMode="External"/><Relationship Id="rId193" Type="http://schemas.openxmlformats.org/officeDocument/2006/relationships/hyperlink" Target="../../../../635960-02" TargetMode="External"/><Relationship Id="rId207" Type="http://schemas.openxmlformats.org/officeDocument/2006/relationships/hyperlink" Target="../../../../635960-10/Delte%20dokumenter/Forms/Alle%20dokumenter.aspx?RootFolder=%2Fsites%2F635960%2D10%2FDelte%20dokumenter%2FGeneral&amp;FolderCTID=0x012000D7D9F10EFC157D4FA5A953478C14E07C" TargetMode="External"/><Relationship Id="rId228" Type="http://schemas.openxmlformats.org/officeDocument/2006/relationships/hyperlink" Target="../../../../635960-25" TargetMode="External"/><Relationship Id="rId249" Type="http://schemas.openxmlformats.org/officeDocument/2006/relationships/hyperlink" Target="../../../../635960-53/Delte%20dokumenter/Forms/Alle%20dokumenter.aspx?RootFolder=%2Fsites%2F635960%2D53%2FDelte%20dokumenter%2FGeneral&amp;FolderCTID=0x012000029B920B9682E545A7446827A62169F5" TargetMode="External"/><Relationship Id="rId13" Type="http://schemas.openxmlformats.org/officeDocument/2006/relationships/hyperlink" Target="http://bikube/Oppdrag/601531/07/Dokumenter" TargetMode="External"/><Relationship Id="rId109" Type="http://schemas.openxmlformats.org/officeDocument/2006/relationships/hyperlink" Target="http://av-bkarkiv/Oppdrag/534163/default.aspx" TargetMode="External"/><Relationship Id="rId260" Type="http://schemas.openxmlformats.org/officeDocument/2006/relationships/hyperlink" Target="../../../../635960-60" TargetMode="External"/><Relationship Id="rId281" Type="http://schemas.openxmlformats.org/officeDocument/2006/relationships/hyperlink" Target="../../../../635960-65/Arkiverte%20Dokumenter/Forms/AllItems.aspx" TargetMode="External"/><Relationship Id="rId34" Type="http://schemas.openxmlformats.org/officeDocument/2006/relationships/hyperlink" Target="http://bikube/Oppdrag/601546/01/default.aspx" TargetMode="External"/><Relationship Id="rId55" Type="http://schemas.openxmlformats.org/officeDocument/2006/relationships/hyperlink" Target="http://bikube/Oppdrag/603675/01/default.aspx" TargetMode="External"/><Relationship Id="rId76" Type="http://schemas.openxmlformats.org/officeDocument/2006/relationships/hyperlink" Target="http://bikube/Oppdrag/601531/32/default.aspx" TargetMode="External"/><Relationship Id="rId97" Type="http://schemas.openxmlformats.org/officeDocument/2006/relationships/hyperlink" Target="http://bikube/Oppdrag/613266/11/default.aspx" TargetMode="External"/><Relationship Id="rId120" Type="http://schemas.openxmlformats.org/officeDocument/2006/relationships/hyperlink" Target="http://bikube/Oppdrag/601531/53/default.aspx" TargetMode="External"/><Relationship Id="rId141" Type="http://schemas.openxmlformats.org/officeDocument/2006/relationships/hyperlink" Target="http://bikube/Oppdrag/601531/57/default.aspx" TargetMode="External"/><Relationship Id="rId7" Type="http://schemas.openxmlformats.org/officeDocument/2006/relationships/hyperlink" Target="http://av-bkarkiv/Oppdrag/536810/default.aspx" TargetMode="External"/><Relationship Id="rId162" Type="http://schemas.openxmlformats.org/officeDocument/2006/relationships/hyperlink" Target="http://bikube/Oppdrag/631506/01/default.aspx" TargetMode="External"/><Relationship Id="rId183" Type="http://schemas.openxmlformats.org/officeDocument/2006/relationships/hyperlink" Target="http://bikube/Oppdrag/531638/03/default.aspx" TargetMode="External"/><Relationship Id="rId218" Type="http://schemas.openxmlformats.org/officeDocument/2006/relationships/hyperlink" Target="http://av-bkarkiv/Oppdrag/530306/01/Dokumenter/Forms/AllItems.aspx" TargetMode="External"/><Relationship Id="rId239" Type="http://schemas.openxmlformats.org/officeDocument/2006/relationships/hyperlink" Target="../../../../635960-38" TargetMode="External"/><Relationship Id="rId250" Type="http://schemas.openxmlformats.org/officeDocument/2006/relationships/hyperlink" Target="../../../../635960-52/Delte%20dokumenter/Forms/Alle%20dokumenter.aspx?RootFolder=%2Fsites%2F635960%2D52%2FDelte%20dokumenter%2FGeneral&amp;FolderCTID=0x012000029B920B9682E545A7446827A62169F5" TargetMode="External"/><Relationship Id="rId271" Type="http://schemas.openxmlformats.org/officeDocument/2006/relationships/hyperlink" Target="../../../../640978-01/Delte%20dokumenter/Forms/Alle%20dokumenter.aspx" TargetMode="External"/><Relationship Id="rId292" Type="http://schemas.openxmlformats.org/officeDocument/2006/relationships/hyperlink" Target="../../../../637381-02/Delte%20dokumenter/Forms/Alle%20dokumenter.aspx?id=%2Fsites%2F637381%2D02%2FDelte%20dokumenter%2FAP1%20Br%C3%B8nntester%2FTermiske%20responstester&amp;viewid=076a4e40%2Dc0bc%2D46cc%2Da72b%2D8566c58a2808" TargetMode="External"/><Relationship Id="rId306" Type="http://schemas.microsoft.com/office/2017/10/relationships/threadedComment" Target="../threadedComments/threadedComment1.xml"/><Relationship Id="rId24" Type="http://schemas.openxmlformats.org/officeDocument/2006/relationships/hyperlink" Target="http://bikube/Oppdrag/601531/47/default.aspx" TargetMode="External"/><Relationship Id="rId45" Type="http://schemas.openxmlformats.org/officeDocument/2006/relationships/hyperlink" Target="http://av-bkarkiv/Oppdrag/528167/default.aspx" TargetMode="External"/><Relationship Id="rId66" Type="http://schemas.openxmlformats.org/officeDocument/2006/relationships/hyperlink" Target="http://bikube/Oppdrag/601531/20/default.aspx" TargetMode="External"/><Relationship Id="rId87" Type="http://schemas.openxmlformats.org/officeDocument/2006/relationships/hyperlink" Target="http://bikube/Oppdrag/626708/01/default.aspx" TargetMode="External"/><Relationship Id="rId110" Type="http://schemas.openxmlformats.org/officeDocument/2006/relationships/hyperlink" Target="http://av-bkarkiv/Oppdrag/534163/default.aspx" TargetMode="External"/><Relationship Id="rId131" Type="http://schemas.openxmlformats.org/officeDocument/2006/relationships/hyperlink" Target="http://bikube/Oppdrag/601531/71/default.aspx" TargetMode="External"/><Relationship Id="rId152" Type="http://schemas.openxmlformats.org/officeDocument/2006/relationships/hyperlink" Target="http://bikube/Oppdrag/601531/76/default.aspx" TargetMode="External"/><Relationship Id="rId173" Type="http://schemas.openxmlformats.org/officeDocument/2006/relationships/hyperlink" Target="../../../../../601531-89" TargetMode="External"/><Relationship Id="rId194" Type="http://schemas.openxmlformats.org/officeDocument/2006/relationships/hyperlink" Target="../../../../635960-04" TargetMode="External"/><Relationship Id="rId208" Type="http://schemas.openxmlformats.org/officeDocument/2006/relationships/hyperlink" Target="../../../../635960-13" TargetMode="External"/><Relationship Id="rId229" Type="http://schemas.openxmlformats.org/officeDocument/2006/relationships/hyperlink" Target="../../../../635960-21" TargetMode="External"/><Relationship Id="rId240" Type="http://schemas.openxmlformats.org/officeDocument/2006/relationships/hyperlink" Target="../../../../638838-01" TargetMode="External"/><Relationship Id="rId261" Type="http://schemas.openxmlformats.org/officeDocument/2006/relationships/hyperlink" Target="../../../../635960-33" TargetMode="External"/><Relationship Id="rId14" Type="http://schemas.openxmlformats.org/officeDocument/2006/relationships/hyperlink" Target="http://av-bkarkiv/Oppdrag/617364/01/default.aspx" TargetMode="External"/><Relationship Id="rId35" Type="http://schemas.openxmlformats.org/officeDocument/2006/relationships/hyperlink" Target="http://bikube/Oppdrag/601531/03/default.aspx" TargetMode="External"/><Relationship Id="rId56" Type="http://schemas.openxmlformats.org/officeDocument/2006/relationships/hyperlink" Target="http://bikube/Oppdrag/607783/01/default.aspx" TargetMode="External"/><Relationship Id="rId77" Type="http://schemas.openxmlformats.org/officeDocument/2006/relationships/hyperlink" Target="http://bikube/Oppdrag/615196/01/default.aspx" TargetMode="External"/><Relationship Id="rId100" Type="http://schemas.openxmlformats.org/officeDocument/2006/relationships/hyperlink" Target="http://av-bkarkiv/Oppdrag/528069/default.aspx" TargetMode="External"/><Relationship Id="rId282" Type="http://schemas.openxmlformats.org/officeDocument/2006/relationships/hyperlink" Target="../../../../640237-06/Arkiverte%20Dokumenter/Forms/AllItems.aspx" TargetMode="External"/><Relationship Id="rId8" Type="http://schemas.openxmlformats.org/officeDocument/2006/relationships/hyperlink" Target="http://bikube/Oppdrag/601531/31/default.aspx" TargetMode="External"/><Relationship Id="rId98" Type="http://schemas.openxmlformats.org/officeDocument/2006/relationships/hyperlink" Target="http://bikube/Oppdrag/624601/01/default.aspx" TargetMode="External"/><Relationship Id="rId121" Type="http://schemas.openxmlformats.org/officeDocument/2006/relationships/hyperlink" Target="http://bikube/Oppdrag/601531/58/default.aspx" TargetMode="External"/><Relationship Id="rId142" Type="http://schemas.openxmlformats.org/officeDocument/2006/relationships/hyperlink" Target="http://bikube/Oppdrag/601531/57/default.aspx" TargetMode="External"/><Relationship Id="rId163" Type="http://schemas.openxmlformats.org/officeDocument/2006/relationships/hyperlink" Target="http://bikube/Oppdrag/631506/01/default.aspx" TargetMode="External"/><Relationship Id="rId184" Type="http://schemas.openxmlformats.org/officeDocument/2006/relationships/hyperlink" Target="http://bikube/Oppdrag/612990/06/default.aspx" TargetMode="External"/><Relationship Id="rId219" Type="http://schemas.openxmlformats.org/officeDocument/2006/relationships/hyperlink" Target="http://av-bkarkiv/Oppdrag/619518/01/default.aspx" TargetMode="External"/><Relationship Id="rId230" Type="http://schemas.openxmlformats.org/officeDocument/2006/relationships/hyperlink" Target="../../../../635960-26" TargetMode="External"/><Relationship Id="rId251" Type="http://schemas.openxmlformats.org/officeDocument/2006/relationships/hyperlink" Target="../../../../635960-51/Delte%20dokumenter/Forms/Alle%20dokumenter.aspx?RootFolder=%2Fsites%2F635960%2D51%2FDelte%20dokumenter%2FGeneral&amp;FolderCTID=0x012000029B920B9682E545A7446827A62169F5" TargetMode="External"/><Relationship Id="rId25" Type="http://schemas.openxmlformats.org/officeDocument/2006/relationships/hyperlink" Target="http://bikube/Oppdrag/601531/48/default.aspx" TargetMode="External"/><Relationship Id="rId46" Type="http://schemas.openxmlformats.org/officeDocument/2006/relationships/hyperlink" Target="http://av-bkarkiv/Oppdrag/530417/default.aspx" TargetMode="External"/><Relationship Id="rId67" Type="http://schemas.openxmlformats.org/officeDocument/2006/relationships/hyperlink" Target="http://bikube/Oppdrag/601531/21/default.aspx" TargetMode="External"/><Relationship Id="rId272" Type="http://schemas.openxmlformats.org/officeDocument/2006/relationships/hyperlink" Target="../../../../634787-01" TargetMode="External"/><Relationship Id="rId293" Type="http://schemas.openxmlformats.org/officeDocument/2006/relationships/hyperlink" Target="../../../../640237-10" TargetMode="External"/><Relationship Id="rId88" Type="http://schemas.openxmlformats.org/officeDocument/2006/relationships/hyperlink" Target="http://bikube/Oppdrag/601531/42/default.aspx" TargetMode="External"/><Relationship Id="rId111" Type="http://schemas.openxmlformats.org/officeDocument/2006/relationships/hyperlink" Target="http://av-bkarkiv/Oppdrag/534163/default.aspx" TargetMode="External"/><Relationship Id="rId132" Type="http://schemas.openxmlformats.org/officeDocument/2006/relationships/hyperlink" Target="http://bikube/Oppdrag/601531/70/default.aspx" TargetMode="External"/><Relationship Id="rId153" Type="http://schemas.openxmlformats.org/officeDocument/2006/relationships/hyperlink" Target="http://bikube/Oppdrag/601531/77/default.aspx" TargetMode="External"/><Relationship Id="rId174" Type="http://schemas.openxmlformats.org/officeDocument/2006/relationships/hyperlink" Target="..\..\..\..\..\601531-92" TargetMode="External"/><Relationship Id="rId195" Type="http://schemas.openxmlformats.org/officeDocument/2006/relationships/hyperlink" Target="../../../../635960-07" TargetMode="External"/><Relationship Id="rId209" Type="http://schemas.openxmlformats.org/officeDocument/2006/relationships/hyperlink" Target="..\..\..\..\635960-14" TargetMode="External"/><Relationship Id="rId220" Type="http://schemas.openxmlformats.org/officeDocument/2006/relationships/hyperlink" Target="http://bikube/Oppdrag/601531/62/default.aspx" TargetMode="External"/><Relationship Id="rId241" Type="http://schemas.openxmlformats.org/officeDocument/2006/relationships/hyperlink" Target="../../../../635960-41/Delte%20dokumenter/Forms/Alle%20dokumenter.aspx?RootFolder=%2Fsites%2F635960%2D41%2FDelte%20dokumenter%2FGeneral&amp;FolderCTID=0x012000029B920B9682E545A7446827A62169F5" TargetMode="External"/><Relationship Id="rId15" Type="http://schemas.openxmlformats.org/officeDocument/2006/relationships/hyperlink" Target="http://bikube/Oppdrag/601531/39/default.aspx" TargetMode="External"/><Relationship Id="rId36" Type="http://schemas.openxmlformats.org/officeDocument/2006/relationships/hyperlink" Target="http://av-bkarkiv/Oppdrag/535997/default.aspx" TargetMode="External"/><Relationship Id="rId57" Type="http://schemas.openxmlformats.org/officeDocument/2006/relationships/hyperlink" Target="http://bikube/Oppdrag/601531/12/default.aspx" TargetMode="External"/><Relationship Id="rId262" Type="http://schemas.openxmlformats.org/officeDocument/2006/relationships/hyperlink" Target="../../../../635960-57" TargetMode="External"/><Relationship Id="rId283" Type="http://schemas.openxmlformats.org/officeDocument/2006/relationships/hyperlink" Target="../../../../640275-07/Arkiverte%20Dokumenter/Forms/AllItems.aspx" TargetMode="External"/><Relationship Id="rId78" Type="http://schemas.openxmlformats.org/officeDocument/2006/relationships/hyperlink" Target="http://av-bkarkiv/Oppdrag/613547/01/default.aspx" TargetMode="External"/><Relationship Id="rId99" Type="http://schemas.openxmlformats.org/officeDocument/2006/relationships/hyperlink" Target="http://av-bkarkiv/Oppdrag/527183/default.aspx" TargetMode="External"/><Relationship Id="rId101" Type="http://schemas.openxmlformats.org/officeDocument/2006/relationships/hyperlink" Target="http://av-bkarkiv/Oppdrag/528939/default.aspx" TargetMode="External"/><Relationship Id="rId122" Type="http://schemas.openxmlformats.org/officeDocument/2006/relationships/hyperlink" Target="http://bikube/Oppdrag/601531/59/default.aspx" TargetMode="External"/><Relationship Id="rId143" Type="http://schemas.openxmlformats.org/officeDocument/2006/relationships/hyperlink" Target="http://bikube/Oppdrag/601531/64/ArkiverteDokumenter/Forms/AllItems.aspx" TargetMode="External"/><Relationship Id="rId164" Type="http://schemas.openxmlformats.org/officeDocument/2006/relationships/hyperlink" Target="http://av-bkarkiv/Oppdrag/523731/default.aspx" TargetMode="External"/><Relationship Id="rId185" Type="http://schemas.openxmlformats.org/officeDocument/2006/relationships/hyperlink" Target="../../../../635960-03/Delte%20dokumenter/Forms/Alle%20dokumenter.aspx" TargetMode="External"/><Relationship Id="rId9" Type="http://schemas.openxmlformats.org/officeDocument/2006/relationships/hyperlink" Target="http://bikube/Oppdrag/601531/40/Dokumenter/Forms/AllItems.aspx" TargetMode="External"/><Relationship Id="rId210" Type="http://schemas.openxmlformats.org/officeDocument/2006/relationships/hyperlink" Target="../../../../635960-15" TargetMode="External"/><Relationship Id="rId26" Type="http://schemas.openxmlformats.org/officeDocument/2006/relationships/hyperlink" Target="http://bikube/Oppdrag/604413/01/Dokumenter" TargetMode="External"/><Relationship Id="rId231" Type="http://schemas.openxmlformats.org/officeDocument/2006/relationships/hyperlink" Target="../../../../635960-28/Delte%20dokumenter/Forms/Alle%20dokumenter.aspx" TargetMode="External"/><Relationship Id="rId252" Type="http://schemas.openxmlformats.org/officeDocument/2006/relationships/hyperlink" Target="../../../../635960-48" TargetMode="External"/><Relationship Id="rId273" Type="http://schemas.openxmlformats.org/officeDocument/2006/relationships/hyperlink" Target="../../../../635960-67" TargetMode="External"/><Relationship Id="rId294" Type="http://schemas.openxmlformats.org/officeDocument/2006/relationships/hyperlink" Target="../../../../640275-11" TargetMode="External"/><Relationship Id="rId47" Type="http://schemas.openxmlformats.org/officeDocument/2006/relationships/hyperlink" Target="http://bikube/Oppdrag/601531/04/default.aspx" TargetMode="External"/><Relationship Id="rId68" Type="http://schemas.openxmlformats.org/officeDocument/2006/relationships/hyperlink" Target="http://bikube/Oppdrag/601531/22/default.aspx" TargetMode="External"/><Relationship Id="rId89" Type="http://schemas.openxmlformats.org/officeDocument/2006/relationships/hyperlink" Target="http://bikube/Oppdrag/601531/43/default.aspx" TargetMode="External"/><Relationship Id="rId112" Type="http://schemas.openxmlformats.org/officeDocument/2006/relationships/hyperlink" Target="http://av-bkarkiv/Oppdrag/534174/default.aspx" TargetMode="External"/><Relationship Id="rId133" Type="http://schemas.openxmlformats.org/officeDocument/2006/relationships/hyperlink" Target="http://bikube/Oppdrag/601531/69/default.aspx" TargetMode="External"/><Relationship Id="rId154" Type="http://schemas.openxmlformats.org/officeDocument/2006/relationships/hyperlink" Target="../../../../../601531-84" TargetMode="External"/><Relationship Id="rId175" Type="http://schemas.openxmlformats.org/officeDocument/2006/relationships/hyperlink" Target="../../../../../601531-95/Delte%20dokumenter/Forms/Alle%20dokumenter.aspx?RootFolder=%2Fsites%2F601531%2D95%2FDelte%20dokumenter%2FGeneral&amp;FolderCTID=0x012000F73220F01756624580BE5284F92EBAEC" TargetMode="External"/><Relationship Id="rId196" Type="http://schemas.openxmlformats.org/officeDocument/2006/relationships/hyperlink" Target="../../../../635960-08" TargetMode="External"/><Relationship Id="rId200" Type="http://schemas.openxmlformats.org/officeDocument/2006/relationships/hyperlink" Target="../../../../614487-03/Delte%20dokumenter/Forms/Alle%20dokumenter.aspx?RootFolder=%2Fsites%2F614487%2D03%2FDelte%20dokumenter%2FGeneral&amp;FolderCTID=0x012000CFCB4CC78A59D949B7F8B2A265C42442" TargetMode="External"/><Relationship Id="rId16" Type="http://schemas.openxmlformats.org/officeDocument/2006/relationships/hyperlink" Target="http://bikube/Oppdrag/601531/41/default.aspx" TargetMode="External"/><Relationship Id="rId221" Type="http://schemas.openxmlformats.org/officeDocument/2006/relationships/hyperlink" Target="../../../../633595-01" TargetMode="External"/><Relationship Id="rId242" Type="http://schemas.openxmlformats.org/officeDocument/2006/relationships/hyperlink" Target="../../../../635960-44/Delte%20dokumenter/Forms/Alle%20dokumenter.aspx?RootFolder=%2Fsites%2F635960%2D44%2FDelte%20dokumenter%2FGeneral&amp;FolderCTID=0x012000029B920B9682E545A7446827A62169F5" TargetMode="External"/><Relationship Id="rId263" Type="http://schemas.openxmlformats.org/officeDocument/2006/relationships/hyperlink" Target="../../../../634069-01/Delte%20dokumenter/Forms/Alle%20dokumenter.aspx?FolderCTID=0x012000391C0DF30525FF4294CE4F04B420D96F&amp;id=%2Fsites%2F634069%2D01%2FDelte%20dokumenter%2FProsjektdokumenter%2FGrunnvarme&amp;viewid=b14917cb%2D0fbd%2D404d%2Db5d0%2D95a736148ca0" TargetMode="External"/><Relationship Id="rId284" Type="http://schemas.openxmlformats.org/officeDocument/2006/relationships/hyperlink" Target="../../../../640237-08" TargetMode="External"/><Relationship Id="rId37" Type="http://schemas.openxmlformats.org/officeDocument/2006/relationships/hyperlink" Target="http://av-bkarkiv/Oppdrag/535374/default.aspx" TargetMode="External"/><Relationship Id="rId58" Type="http://schemas.openxmlformats.org/officeDocument/2006/relationships/hyperlink" Target="http://bikube/Oppdrag/601531/13/default.aspx" TargetMode="External"/><Relationship Id="rId79" Type="http://schemas.openxmlformats.org/officeDocument/2006/relationships/hyperlink" Target="http://bikube/Oppdrag/611075/01/default.aspx" TargetMode="External"/><Relationship Id="rId102" Type="http://schemas.openxmlformats.org/officeDocument/2006/relationships/hyperlink" Target="http://av-bkarkiv/Oppdrag/530252/default.aspx" TargetMode="External"/><Relationship Id="rId123" Type="http://schemas.openxmlformats.org/officeDocument/2006/relationships/hyperlink" Target="http://bikube/Oppdrag/601531/11/default.aspx" TargetMode="External"/><Relationship Id="rId144" Type="http://schemas.openxmlformats.org/officeDocument/2006/relationships/hyperlink" Target="http://bikube/Oppdrag/601531/65/default.aspx" TargetMode="External"/><Relationship Id="rId90" Type="http://schemas.openxmlformats.org/officeDocument/2006/relationships/hyperlink" Target="http://av-bkarkiv/Oppdrag/622176/01/default.aspx" TargetMode="External"/><Relationship Id="rId165" Type="http://schemas.openxmlformats.org/officeDocument/2006/relationships/hyperlink" Target="http://av-bkarkiv/Oppdrag/523731/default.aspx" TargetMode="External"/><Relationship Id="rId186" Type="http://schemas.openxmlformats.org/officeDocument/2006/relationships/hyperlink" Target="../../../../635960-05/Delte%20dokumenter/Forms/Alle%20dokumenter.aspx?RootFolder=%2Fsites%2F635960%2D05%2FDelte%20dokumenter%2FGeneral&amp;FolderCTID=0x0120001362D43917778041AAD7B279AE1F2C22" TargetMode="External"/><Relationship Id="rId211" Type="http://schemas.openxmlformats.org/officeDocument/2006/relationships/hyperlink" Target="../../../../635960-16" TargetMode="External"/><Relationship Id="rId232" Type="http://schemas.openxmlformats.org/officeDocument/2006/relationships/hyperlink" Target="../../../../635960-30/Delte%20dokumenter/Forms/Alle%20dokumenter.aspx?RootFolder=%2Fsites%2F635960%2D30%2FDelte%20dokumenter%2FGeneral&amp;FolderCTID=0x0120005DCA1F5F7F47EF48BD67C82B4943AD1B" TargetMode="External"/><Relationship Id="rId253" Type="http://schemas.openxmlformats.org/officeDocument/2006/relationships/hyperlink" Target="../../../../635960-49" TargetMode="External"/><Relationship Id="rId274" Type="http://schemas.openxmlformats.org/officeDocument/2006/relationships/hyperlink" Target="../../../../640237-07/Delte%20dokumenter/Forms/Alle%20dokumenter.aspx?RootFolder=%2Fsites%2F640237%2D07%2FDelte%20dokumenter%2FGeneral&amp;FolderCTID=0x0120007EDAF65634BAA14EBCBB2723D0551887" TargetMode="External"/><Relationship Id="rId295" Type="http://schemas.openxmlformats.org/officeDocument/2006/relationships/hyperlink" Target="../../../../640275-10" TargetMode="External"/><Relationship Id="rId27" Type="http://schemas.openxmlformats.org/officeDocument/2006/relationships/hyperlink" Target="http://bikube/Oppdrag/604082/01/Dokumenter" TargetMode="External"/><Relationship Id="rId48" Type="http://schemas.openxmlformats.org/officeDocument/2006/relationships/hyperlink" Target="http://bikube/Oppdrag/601531/05/default.aspx" TargetMode="External"/><Relationship Id="rId69" Type="http://schemas.openxmlformats.org/officeDocument/2006/relationships/hyperlink" Target="http://bikube/Oppdrag/601531/23/default.aspx" TargetMode="External"/><Relationship Id="rId113" Type="http://schemas.openxmlformats.org/officeDocument/2006/relationships/hyperlink" Target="http://av-bkarkiv/Oppdrag/534174/default.aspx" TargetMode="External"/><Relationship Id="rId134" Type="http://schemas.openxmlformats.org/officeDocument/2006/relationships/hyperlink" Target="http://bikube/Oppdrag/601531/68/default.aspx" TargetMode="External"/><Relationship Id="rId80" Type="http://schemas.openxmlformats.org/officeDocument/2006/relationships/hyperlink" Target="http://bikube/Oppdrag/537523/01/default.aspx" TargetMode="External"/><Relationship Id="rId155" Type="http://schemas.openxmlformats.org/officeDocument/2006/relationships/hyperlink" Target="http://bikube/Oppdrag/601531/78/default.aspx" TargetMode="External"/><Relationship Id="rId176" Type="http://schemas.openxmlformats.org/officeDocument/2006/relationships/hyperlink" Target="../../../../../601531-91/Delte%20dokumenter/Forms/Alle%20dokumenter.aspx?RootFolder=%2Fsites%2F601531%2D91%2FDelte%20dokumenter%2FOppdragsadministrasjon%2FGeneral&amp;FolderCTID=0x0120005337F0C23C0EBE4CAD8D126CA4A2FA0A" TargetMode="External"/><Relationship Id="rId197" Type="http://schemas.openxmlformats.org/officeDocument/2006/relationships/hyperlink" Target="../../../../635960-09" TargetMode="External"/><Relationship Id="rId201" Type="http://schemas.openxmlformats.org/officeDocument/2006/relationships/hyperlink" Target="../../../../614487-03/Delte%20dokumenter/Forms/Alle%20dokumenter.aspx?RootFolder=%2Fsites%2F614487%2D03%2FDelte%20dokumenter%2FGeneral&amp;FolderCTID=0x012000CFCB4CC78A59D949B7F8B2A265C42442" TargetMode="External"/><Relationship Id="rId222" Type="http://schemas.openxmlformats.org/officeDocument/2006/relationships/hyperlink" Target="http://av-bkarkiv/Oppdrag/622175/01/default.aspx" TargetMode="External"/><Relationship Id="rId243" Type="http://schemas.openxmlformats.org/officeDocument/2006/relationships/hyperlink" Target="../../../../635960-43/Delte%20dokumenter/Forms/Alle%20dokumenter.aspx" TargetMode="External"/><Relationship Id="rId264" Type="http://schemas.openxmlformats.org/officeDocument/2006/relationships/hyperlink" Target="../../../../635960-63/Arkiverte%20Dokumenter/Forms/AllItems.aspx" TargetMode="External"/><Relationship Id="rId285" Type="http://schemas.openxmlformats.org/officeDocument/2006/relationships/hyperlink" Target="../../../../640237-09" TargetMode="External"/><Relationship Id="rId17" Type="http://schemas.openxmlformats.org/officeDocument/2006/relationships/hyperlink" Target="http://bikube/Oppdrag/601531/46/default.aspx" TargetMode="External"/><Relationship Id="rId38" Type="http://schemas.openxmlformats.org/officeDocument/2006/relationships/hyperlink" Target="http://av-bkarkiv/Oppdrag/535054/default.aspx" TargetMode="External"/><Relationship Id="rId59" Type="http://schemas.openxmlformats.org/officeDocument/2006/relationships/hyperlink" Target="http://bikube/Oppdrag/601531/14/default.aspx" TargetMode="External"/><Relationship Id="rId103" Type="http://schemas.openxmlformats.org/officeDocument/2006/relationships/hyperlink" Target="http://av-bkarkiv/Oppdrag/532018/default.aspx" TargetMode="External"/><Relationship Id="rId124" Type="http://schemas.openxmlformats.org/officeDocument/2006/relationships/hyperlink" Target="http://av-bkarkiv/Oppdrag/617438/01/default.aspx" TargetMode="External"/><Relationship Id="rId70" Type="http://schemas.openxmlformats.org/officeDocument/2006/relationships/hyperlink" Target="http://bikube/Oppdrag/601531/24/default.aspx" TargetMode="External"/><Relationship Id="rId91" Type="http://schemas.openxmlformats.org/officeDocument/2006/relationships/hyperlink" Target="http://bikube/Oppdrag/623872/01/default.aspx" TargetMode="External"/><Relationship Id="rId145" Type="http://schemas.openxmlformats.org/officeDocument/2006/relationships/hyperlink" Target="http://bikube/Oppdrag/601531/66/default.aspx" TargetMode="External"/><Relationship Id="rId166" Type="http://schemas.openxmlformats.org/officeDocument/2006/relationships/hyperlink" Target="../../../../../633112-01" TargetMode="External"/><Relationship Id="rId187" Type="http://schemas.openxmlformats.org/officeDocument/2006/relationships/hyperlink" Target="../../../../635960-06/Delte%20dokumenter/Forms/Alle%20dokumenter.aspx?RootFolder=%2Fsites%2F635960%2D06%2FDelte%20dokumenter%2FGeneral&amp;FolderCTID=0x0120001362D43917778041AAD7B279AE1F2C22" TargetMode="External"/><Relationship Id="rId1" Type="http://schemas.openxmlformats.org/officeDocument/2006/relationships/hyperlink" Target="http://bikube/Oppdrag/612253/01/default.aspx" TargetMode="External"/><Relationship Id="rId212" Type="http://schemas.openxmlformats.org/officeDocument/2006/relationships/hyperlink" Target="../../../../635960-17" TargetMode="External"/><Relationship Id="rId233" Type="http://schemas.openxmlformats.org/officeDocument/2006/relationships/hyperlink" Target="../../../../635960-27/Delte%20dokumenter/Forms/Alle%20dokumenter.aspx?RootFolder=%2Fsites%2F635960%2D27%2FDelte%20dokumenter%2FGeneral&amp;FolderCTID=0x0120005DCA1F5F7F47EF48BD67C82B4943AD1B" TargetMode="External"/><Relationship Id="rId254" Type="http://schemas.openxmlformats.org/officeDocument/2006/relationships/hyperlink" Target="../../../../635960-49" TargetMode="External"/><Relationship Id="rId28" Type="http://schemas.openxmlformats.org/officeDocument/2006/relationships/hyperlink" Target="http://bikube/Oppdrag/601531/08/Dokumenter" TargetMode="External"/><Relationship Id="rId49" Type="http://schemas.openxmlformats.org/officeDocument/2006/relationships/hyperlink" Target="http://bikube/Oppdrag/601531/06/default.aspx" TargetMode="External"/><Relationship Id="rId114" Type="http://schemas.openxmlformats.org/officeDocument/2006/relationships/hyperlink" Target="http://av-bkarkiv/Oppdrag/535545/default.aspx" TargetMode="External"/><Relationship Id="rId275" Type="http://schemas.openxmlformats.org/officeDocument/2006/relationships/hyperlink" Target="../../../../640237-07/Delte%20dokumenter/Forms/Alle%20dokumenter.aspx?RootFolder=%2Fsites%2F640237%2D07%2FDelte%20dokumenter%2FGeneral&amp;FolderCTID=0x0120007EDAF65634BAA14EBCBB2723D0551887" TargetMode="External"/><Relationship Id="rId296" Type="http://schemas.openxmlformats.org/officeDocument/2006/relationships/hyperlink" Target="../../../../640275-13" TargetMode="External"/><Relationship Id="rId300" Type="http://schemas.openxmlformats.org/officeDocument/2006/relationships/hyperlink" Target="../../../../640237-11/Delte%20dokumenter/Forms/Alle%20dokumenter.aspx?id=%2Fsites%2F640237%2D11%2FDelte%20dokumenter%2FGeneral&amp;viewid=caa61fd7%2Ddf69%2D49da%2Dac0f%2D247a669d6dc3" TargetMode="External"/><Relationship Id="rId60" Type="http://schemas.openxmlformats.org/officeDocument/2006/relationships/hyperlink" Target="http://bikube/Oppdrag/601531/15/default.aspx" TargetMode="External"/><Relationship Id="rId81" Type="http://schemas.openxmlformats.org/officeDocument/2006/relationships/hyperlink" Target="http://bikube/Oppdrag/602566/01/default.aspx" TargetMode="External"/><Relationship Id="rId135" Type="http://schemas.openxmlformats.org/officeDocument/2006/relationships/hyperlink" Target="http://bikube/Oppdrag/601531/63/default.aspx" TargetMode="External"/><Relationship Id="rId156" Type="http://schemas.openxmlformats.org/officeDocument/2006/relationships/hyperlink" Target="http://bikube/Oppdrag/601531/78/default.aspx" TargetMode="External"/><Relationship Id="rId177" Type="http://schemas.openxmlformats.org/officeDocument/2006/relationships/hyperlink" Target="../../../../../601531-93/Delte%20dokumenter/Forms/Alle%20dokumenter.aspx?RootFolder=%2Fsites%2F601531%2D93%2FDelte%20dokumenter%2FGeneral&amp;FolderCTID=0x012000F73220F01756624580BE5284F92EBAEC" TargetMode="External"/><Relationship Id="rId198" Type="http://schemas.openxmlformats.org/officeDocument/2006/relationships/hyperlink" Target="../../../../635960-12" TargetMode="External"/><Relationship Id="rId202" Type="http://schemas.openxmlformats.org/officeDocument/2006/relationships/hyperlink" Target="../../../../614487-03/Delte%20dokumenter/Forms/Alle%20dokumenter.aspx?RootFolder=%2Fsites%2F614487%2D03%2FDelte%20dokumenter%2FGeneral&amp;FolderCTID=0x012000CFCB4CC78A59D949B7F8B2A265C42442" TargetMode="External"/><Relationship Id="rId223" Type="http://schemas.openxmlformats.org/officeDocument/2006/relationships/hyperlink" Target="../../../../601531-79" TargetMode="External"/><Relationship Id="rId244" Type="http://schemas.openxmlformats.org/officeDocument/2006/relationships/hyperlink" Target="../../../../635960-42/Delte%20dokumenter/Forms/Alle%20dokumenter.aspx?RootFolder=%2Fsites%2F635960%2D42%2FDelte%20dokumenter%2FGeneral&amp;FolderCTID=0x012000029B920B9682E545A7446827A62169F5" TargetMode="External"/><Relationship Id="rId18" Type="http://schemas.openxmlformats.org/officeDocument/2006/relationships/hyperlink" Target="http://bikube/Oppdrag/623353/01/default.aspx" TargetMode="External"/><Relationship Id="rId39" Type="http://schemas.openxmlformats.org/officeDocument/2006/relationships/hyperlink" Target="http://av-bkarkiv/Oppdrag/534590/default.aspx" TargetMode="External"/><Relationship Id="rId265" Type="http://schemas.openxmlformats.org/officeDocument/2006/relationships/hyperlink" Target="../../../../635960-64" TargetMode="External"/><Relationship Id="rId286" Type="http://schemas.openxmlformats.org/officeDocument/2006/relationships/hyperlink" Target="../../../../641947-01" TargetMode="External"/><Relationship Id="rId50" Type="http://schemas.openxmlformats.org/officeDocument/2006/relationships/hyperlink" Target="http://bikube/Oppdrag/601531/02/default.aspx" TargetMode="External"/><Relationship Id="rId104" Type="http://schemas.openxmlformats.org/officeDocument/2006/relationships/hyperlink" Target="http://av-bkarkiv/Oppdrag/532049/default.aspx" TargetMode="External"/><Relationship Id="rId125" Type="http://schemas.openxmlformats.org/officeDocument/2006/relationships/hyperlink" Target="http://bikube/Oppdrag/612657/23/default.aspx" TargetMode="External"/><Relationship Id="rId146" Type="http://schemas.openxmlformats.org/officeDocument/2006/relationships/hyperlink" Target="http://bikube/Oppdrag/601531/67/default.aspx" TargetMode="External"/><Relationship Id="rId167" Type="http://schemas.openxmlformats.org/officeDocument/2006/relationships/hyperlink" Target="http://bikube/Oppdrag/531894/01/default.aspx" TargetMode="External"/><Relationship Id="rId188" Type="http://schemas.openxmlformats.org/officeDocument/2006/relationships/hyperlink" Target="../../../../614487-02/Delte%20dokumenter/Forms/Alle%20dokumenter.aspx?FolderCTID=0x01200050495215AF8B234394B6106A6F4EB241&amp;viewid=b623ac3c%2D7f41%2D4348%2Dafe4%2Df290d1bc5021" TargetMode="External"/><Relationship Id="rId71" Type="http://schemas.openxmlformats.org/officeDocument/2006/relationships/hyperlink" Target="http://bikube/Oppdrag/601531/25/default.aspx" TargetMode="External"/><Relationship Id="rId92" Type="http://schemas.openxmlformats.org/officeDocument/2006/relationships/hyperlink" Target="http://bikube/Oppdrag/623134/01/default.aspx" TargetMode="External"/><Relationship Id="rId213" Type="http://schemas.openxmlformats.org/officeDocument/2006/relationships/hyperlink" Target="../../../../635960-18" TargetMode="External"/><Relationship Id="rId234" Type="http://schemas.openxmlformats.org/officeDocument/2006/relationships/hyperlink" Target="../../../../635960-29/Delte%20dokumenter/Forms/Alle%20dokumenter.aspx?RootFolder=%2Fsites%2F635960%2D29%2FDelte%20dokumenter%2FGeneral&amp;FolderCTID=0x0120005DCA1F5F7F47EF48BD67C82B4943AD1B" TargetMode="External"/><Relationship Id="rId2" Type="http://schemas.openxmlformats.org/officeDocument/2006/relationships/hyperlink" Target="http://bikube/Oppdrag/531638/03/default.aspx" TargetMode="External"/><Relationship Id="rId29" Type="http://schemas.openxmlformats.org/officeDocument/2006/relationships/hyperlink" Target="http://bikube/Oppdrag/603673/01/Dokumenter" TargetMode="External"/><Relationship Id="rId255" Type="http://schemas.openxmlformats.org/officeDocument/2006/relationships/hyperlink" Target="../../../../635960-56" TargetMode="External"/><Relationship Id="rId276" Type="http://schemas.openxmlformats.org/officeDocument/2006/relationships/hyperlink" Target="../../../../640237-07/Delte%20dokumenter/Forms/Alle%20dokumenter.aspx?RootFolder=%2Fsites%2F640237%2D07%2FDelte%20dokumenter%2FGeneral&amp;FolderCTID=0x0120007EDAF65634BAA14EBCBB2723D0551887" TargetMode="External"/><Relationship Id="rId297" Type="http://schemas.openxmlformats.org/officeDocument/2006/relationships/hyperlink" Target="../../../../640237-12/Arkiverte%20Dokumenter/Forms/AllItems.aspx" TargetMode="External"/><Relationship Id="rId40" Type="http://schemas.openxmlformats.org/officeDocument/2006/relationships/hyperlink" Target="http://av-bkarkiv/Oppdrag/534479/default.aspx" TargetMode="External"/><Relationship Id="rId115" Type="http://schemas.openxmlformats.org/officeDocument/2006/relationships/hyperlink" Target="http://av-bkarkiv/Oppdrag/536717/default.aspx" TargetMode="External"/><Relationship Id="rId136" Type="http://schemas.openxmlformats.org/officeDocument/2006/relationships/hyperlink" Target="http://bikube/Oppdrag/626235/01/default.aspx" TargetMode="External"/><Relationship Id="rId157" Type="http://schemas.openxmlformats.org/officeDocument/2006/relationships/hyperlink" Target="..\..\..\..\..\601531-85" TargetMode="External"/><Relationship Id="rId178" Type="http://schemas.openxmlformats.org/officeDocument/2006/relationships/hyperlink" Target="http://bikube/Oppdrag/601531/35/default.aspx" TargetMode="External"/><Relationship Id="rId301" Type="http://schemas.openxmlformats.org/officeDocument/2006/relationships/hyperlink" Target="../../../../640275-14/Delte%20dokumenter/Forms/Alle%20dokumenter.aspx?id=%2Fsites%2F640275%2D14%2FDelte%20dokumenter%2FGeneral&amp;viewid=71f4b8ef%2D0701%2D4690%2D95d1%2D47b95658edf3" TargetMode="External"/><Relationship Id="rId61" Type="http://schemas.openxmlformats.org/officeDocument/2006/relationships/hyperlink" Target="http://bikube/Oppdrag/601531/16/default.aspx" TargetMode="External"/><Relationship Id="rId82" Type="http://schemas.openxmlformats.org/officeDocument/2006/relationships/hyperlink" Target="http://bikube/Oppdrag/536577/01/default.aspx" TargetMode="External"/><Relationship Id="rId199" Type="http://schemas.openxmlformats.org/officeDocument/2006/relationships/hyperlink" Target="../../../../634128-01/Delte%20dokumenter/Forms/Alle%20dokumenter.aspx?id=%2Fsites%2F634128%2D01%2FDelte%20dokumenter%2FRIV%2FGrunnvarme&amp;viewid=5c7ca573%2D38e1%2D4438%2D8a07%2De00c6970a3f4" TargetMode="External"/><Relationship Id="rId203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19" Type="http://schemas.openxmlformats.org/officeDocument/2006/relationships/hyperlink" Target="http://bikube/Oppdrag/601531/44/default.aspx" TargetMode="External"/><Relationship Id="rId224" Type="http://schemas.openxmlformats.org/officeDocument/2006/relationships/hyperlink" Target="../../../../601531-80" TargetMode="External"/><Relationship Id="rId245" Type="http://schemas.openxmlformats.org/officeDocument/2006/relationships/hyperlink" Target="../../../../635960-45" TargetMode="External"/><Relationship Id="rId266" Type="http://schemas.openxmlformats.org/officeDocument/2006/relationships/hyperlink" Target="../../../../628065-08/Delte%20dokumenter/Forms/Alle%20dokumenter.aspx?id=%2Fsites%2F628065%2D08%2FDelte%20dokumenter%2FRIV%2FGrunnvarme%2FTermisk%20responstest&amp;viewid=d5a41474%2D7d3a%2D430a%2Db83a%2D8e95d639bb1e" TargetMode="External"/><Relationship Id="rId287" Type="http://schemas.openxmlformats.org/officeDocument/2006/relationships/hyperlink" Target="../../../../640275-09" TargetMode="External"/><Relationship Id="rId30" Type="http://schemas.openxmlformats.org/officeDocument/2006/relationships/hyperlink" Target="http://bikube/Oppdrag/603674/01/Dokumenter" TargetMode="External"/><Relationship Id="rId105" Type="http://schemas.openxmlformats.org/officeDocument/2006/relationships/hyperlink" Target="http://av-bkarkiv/Oppdrag/532535/default.aspx" TargetMode="External"/><Relationship Id="rId126" Type="http://schemas.openxmlformats.org/officeDocument/2006/relationships/hyperlink" Target="http://bikube/Oppdrag/612990/06/default.aspx" TargetMode="External"/><Relationship Id="rId147" Type="http://schemas.openxmlformats.org/officeDocument/2006/relationships/hyperlink" Target="http://bikube/Oppdrag/627825/01/default.aspx" TargetMode="External"/><Relationship Id="rId168" Type="http://schemas.openxmlformats.org/officeDocument/2006/relationships/hyperlink" Target="http://bikube/Oppdrag/601531/36/default.aspx" TargetMode="External"/><Relationship Id="rId51" Type="http://schemas.openxmlformats.org/officeDocument/2006/relationships/hyperlink" Target="http://bikube/Oppdrag/601531/09/default.aspx" TargetMode="External"/><Relationship Id="rId72" Type="http://schemas.openxmlformats.org/officeDocument/2006/relationships/hyperlink" Target="http://bikube/Oppdrag/601531/27/default.aspx" TargetMode="External"/><Relationship Id="rId93" Type="http://schemas.openxmlformats.org/officeDocument/2006/relationships/hyperlink" Target="http://bikube/Oppdrag/601531/54/default.aspx" TargetMode="External"/><Relationship Id="rId189" Type="http://schemas.openxmlformats.org/officeDocument/2006/relationships/hyperlink" Target="../../../../614487-02/Delte%20dokumenter/Forms/Alle%20dokumenter.aspx?FolderCTID=0x01200050495215AF8B234394B6106A6F4EB241&amp;viewid=b623ac3c%2D7f41%2D4348%2Dafe4%2Df290d1bc5021" TargetMode="External"/><Relationship Id="rId3" Type="http://schemas.openxmlformats.org/officeDocument/2006/relationships/hyperlink" Target="http://bikube/Oppdrag/531638/03/default.aspx" TargetMode="External"/><Relationship Id="rId214" Type="http://schemas.openxmlformats.org/officeDocument/2006/relationships/hyperlink" Target="../../../../635960-19" TargetMode="External"/><Relationship Id="rId235" Type="http://schemas.openxmlformats.org/officeDocument/2006/relationships/hyperlink" Target="../../../../635960-31/Delte%20dokumenter/Forms/Alle%20dokumenter.aspx?RootFolder=%2Fsites%2F635960%2D31%2FDelte%20dokumenter%2FGeneral&amp;FolderCTID=0x0120003D8D5D799C516E46ACA08F1374B7881A" TargetMode="External"/><Relationship Id="rId256" Type="http://schemas.openxmlformats.org/officeDocument/2006/relationships/hyperlink" Target="../../../../639087-01/Delte%20dokumenter/Forms/Alle%20dokumenter.aspx?FolderCTID=0x012000029B920B9682E545A7446827A62169F5&amp;id=%2Fsites%2F639087%2D01%2FDelte%20dokumenter%2FGeneral&amp;viewid=977ee861%2D299f%2D455f%2Dbb41%2D837157058155" TargetMode="External"/><Relationship Id="rId277" Type="http://schemas.openxmlformats.org/officeDocument/2006/relationships/hyperlink" Target="../../../../640237-07/Delte%20dokumenter/Forms/Alle%20dokumenter.aspx?RootFolder=%2Fsites%2F640237%2D07%2FDelte%20dokumenter%2FGeneral&amp;FolderCTID=0x0120007EDAF65634BAA14EBCBB2723D0551887" TargetMode="External"/><Relationship Id="rId298" Type="http://schemas.openxmlformats.org/officeDocument/2006/relationships/hyperlink" Target="../../../../bikube-612657-47/Arkiverte%20Dokumenter/Forms/AllItems.aspx" TargetMode="External"/><Relationship Id="rId116" Type="http://schemas.openxmlformats.org/officeDocument/2006/relationships/hyperlink" Target="http://av-bkarkiv/Oppdrag/536793/default.aspx" TargetMode="External"/><Relationship Id="rId137" Type="http://schemas.openxmlformats.org/officeDocument/2006/relationships/hyperlink" Target="http://bikube/Oppdrag/629209/01/default.aspx" TargetMode="External"/><Relationship Id="rId158" Type="http://schemas.openxmlformats.org/officeDocument/2006/relationships/hyperlink" Target="..\..\..\..\..\601531-86" TargetMode="External"/><Relationship Id="rId302" Type="http://schemas.openxmlformats.org/officeDocument/2006/relationships/hyperlink" Target="../../../../640237-15/Delte%20dokumenter/Forms/Alle%20dokumenter.aspx?id=%2Fsites%2F640237%2D15%2FDelte%20dokumenter%2FGeneral&amp;viewid=5fd7a66d%2Df035%2D4be1%2D87a3%2Da9d8de0d9146" TargetMode="External"/><Relationship Id="rId20" Type="http://schemas.openxmlformats.org/officeDocument/2006/relationships/hyperlink" Target="http://bikube/Oppdrag/601531/45/default.aspx" TargetMode="External"/><Relationship Id="rId41" Type="http://schemas.openxmlformats.org/officeDocument/2006/relationships/hyperlink" Target="http://av-bkarkiv/Oppdrag/532661/default.aspx" TargetMode="External"/><Relationship Id="rId62" Type="http://schemas.openxmlformats.org/officeDocument/2006/relationships/hyperlink" Target="http://bikube/Oppdrag/601531/16/default.aspx" TargetMode="External"/><Relationship Id="rId83" Type="http://schemas.openxmlformats.org/officeDocument/2006/relationships/hyperlink" Target="http://bikube/Oppdrag/615762/01/default.aspx" TargetMode="External"/><Relationship Id="rId179" Type="http://schemas.openxmlformats.org/officeDocument/2006/relationships/hyperlink" Target="http://bikube/Oppdrag/601531/01/default.aspx" TargetMode="External"/><Relationship Id="rId190" Type="http://schemas.openxmlformats.org/officeDocument/2006/relationships/hyperlink" Target="../../../../614487-02/Delte%20dokumenter/Forms/Alle%20dokumenter.aspx?FolderCTID=0x01200050495215AF8B234394B6106A6F4EB241&amp;viewid=b623ac3c%2D7f41%2D4348%2Dafe4%2Df290d1bc5021" TargetMode="External"/><Relationship Id="rId204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25" Type="http://schemas.openxmlformats.org/officeDocument/2006/relationships/hyperlink" Target="../../../../635960-23" TargetMode="External"/><Relationship Id="rId246" Type="http://schemas.openxmlformats.org/officeDocument/2006/relationships/hyperlink" Target="../../../../639498-01" TargetMode="External"/><Relationship Id="rId267" Type="http://schemas.openxmlformats.org/officeDocument/2006/relationships/hyperlink" Target="../../../../635960-62" TargetMode="External"/><Relationship Id="rId288" Type="http://schemas.openxmlformats.org/officeDocument/2006/relationships/hyperlink" Target="../../../../636989-03/Delte%20dokumenter/Forms/Alle%20dokumenter.aspx?id=%2Fsites%2F636989%2D03%2FDelte%20dokumenter%2FGeneral&amp;viewid=900c9d82%2Daa09%2D485a%2Db244%2Dc70da8e36414" TargetMode="External"/><Relationship Id="rId106" Type="http://schemas.openxmlformats.org/officeDocument/2006/relationships/hyperlink" Target="http://av-bkarkiv/Oppdrag/533134/default.aspx" TargetMode="External"/><Relationship Id="rId127" Type="http://schemas.openxmlformats.org/officeDocument/2006/relationships/hyperlink" Target="http://bikube/Oppdrag/601531/56/default.aspx" TargetMode="External"/><Relationship Id="rId10" Type="http://schemas.openxmlformats.org/officeDocument/2006/relationships/hyperlink" Target="http://av-bkarkiv/Oppdrag/620048/01/default.aspx" TargetMode="External"/><Relationship Id="rId31" Type="http://schemas.openxmlformats.org/officeDocument/2006/relationships/hyperlink" Target="http://bikube/Oppdrag/535007/01/default.aspx" TargetMode="External"/><Relationship Id="rId52" Type="http://schemas.openxmlformats.org/officeDocument/2006/relationships/hyperlink" Target="http://bikube/Oppdrag/601531/10/default.aspx" TargetMode="External"/><Relationship Id="rId73" Type="http://schemas.openxmlformats.org/officeDocument/2006/relationships/hyperlink" Target="http://bikube/Oppdrag/601531/28/default.aspx" TargetMode="External"/><Relationship Id="rId94" Type="http://schemas.openxmlformats.org/officeDocument/2006/relationships/hyperlink" Target="http://bikube/Oppdrag/601531/52/default.aspx" TargetMode="External"/><Relationship Id="rId148" Type="http://schemas.openxmlformats.org/officeDocument/2006/relationships/hyperlink" Target="http://av-bkarkiv/Oppdrag/524219/Dokumenter/Forms/AllItems.aspx" TargetMode="External"/><Relationship Id="rId169" Type="http://schemas.openxmlformats.org/officeDocument/2006/relationships/hyperlink" Target="http://bikube/Oppdrag/627379/01/Dokumenter/Forms/AllItems.aspx" TargetMode="External"/><Relationship Id="rId4" Type="http://schemas.openxmlformats.org/officeDocument/2006/relationships/hyperlink" Target="http://bikube/Oppdrag/611075/01/default.aspx" TargetMode="External"/><Relationship Id="rId180" Type="http://schemas.openxmlformats.org/officeDocument/2006/relationships/hyperlink" Target="http://bikube/Oppdrag/601531/51/default.aspx" TargetMode="External"/><Relationship Id="rId215" Type="http://schemas.openxmlformats.org/officeDocument/2006/relationships/hyperlink" Target="../../../../635960-20" TargetMode="External"/><Relationship Id="rId236" Type="http://schemas.openxmlformats.org/officeDocument/2006/relationships/hyperlink" Target="../../../../635960-34/Delte%20dokumenter/Forms/Alle%20dokumenter.aspx" TargetMode="External"/><Relationship Id="rId257" Type="http://schemas.openxmlformats.org/officeDocument/2006/relationships/hyperlink" Target="../../../../639087-01/Delte%20dokumenter/Forms/Alle%20dokumenter.aspx?FolderCTID=0x012000029B920B9682E545A7446827A62169F5&amp;id=%2Fsites%2F639087%2D01%2FDelte%20dokumenter%2FGeneral&amp;viewid=977ee861%2D299f%2D455f%2Dbb41%2D837157058155" TargetMode="External"/><Relationship Id="rId278" Type="http://schemas.openxmlformats.org/officeDocument/2006/relationships/hyperlink" Target="../../../../638016-01/Delte%20dokumenter/Forms/Alle%20dokumenter.aspx?id=%2Fsites%2F638016%2D01%2FDelte%20dokumenter%2FRIV%2FEnergibr%C3%B8nner&amp;viewid=0e07bbda%2De873%2D43da%2D9fd9%2D30a60ab66209" TargetMode="External"/><Relationship Id="rId303" Type="http://schemas.openxmlformats.org/officeDocument/2006/relationships/printerSettings" Target="../printerSettings/printerSettings1.bin"/><Relationship Id="rId42" Type="http://schemas.openxmlformats.org/officeDocument/2006/relationships/hyperlink" Target="http://av-bkarkiv/Oppdrag/532323/default.aspx" TargetMode="External"/><Relationship Id="rId84" Type="http://schemas.openxmlformats.org/officeDocument/2006/relationships/hyperlink" Target="http://bikube/Oppdrag/616427/01/default.aspx" TargetMode="External"/><Relationship Id="rId138" Type="http://schemas.openxmlformats.org/officeDocument/2006/relationships/hyperlink" Target="http://bikube/Oppdrag/626793/01/default.aspx" TargetMode="External"/><Relationship Id="rId191" Type="http://schemas.openxmlformats.org/officeDocument/2006/relationships/hyperlink" Target="../../../../635960-11/Arkiverte%20Dokumenter/Forms/AllItems.aspx?FilterField1=DokumentKategori&amp;FilterValue1=Leveranser&amp;FilterType1=Text&amp;FilterDisplay1=Leveranser&amp;viewid=195f2eb5%2Ddd5f%2D4c23%2Db1fb%2D61dec7cf8c8f" TargetMode="External"/><Relationship Id="rId205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47" Type="http://schemas.openxmlformats.org/officeDocument/2006/relationships/hyperlink" Target="../../../../635960-50/Delte%20dokumenter/Forms/Alle%20dokumenter.aspx" TargetMode="External"/><Relationship Id="rId107" Type="http://schemas.openxmlformats.org/officeDocument/2006/relationships/hyperlink" Target="http://av-bkarkiv/Oppdrag/533469/default.aspx" TargetMode="External"/><Relationship Id="rId289" Type="http://schemas.openxmlformats.org/officeDocument/2006/relationships/hyperlink" Target="../../../../637381-02/Delte%20dokumenter/Forms/Alle%20dokumenter.aspx?id=%2Fsites%2F637381%2D02%2FDelte%20dokumenter%2FAP1%20Br%C3%B8nntester%2FTermiske%20responstester&amp;viewid=076a4e40%2Dc0bc%2D46cc%2Da72b%2D8566c58a2808" TargetMode="External"/><Relationship Id="rId11" Type="http://schemas.openxmlformats.org/officeDocument/2006/relationships/hyperlink" Target="http://bikube/Oppdrag/601531/37/default.aspx" TargetMode="External"/><Relationship Id="rId53" Type="http://schemas.openxmlformats.org/officeDocument/2006/relationships/hyperlink" Target="http://bikube/Oppdrag/604750/01/default.aspx" TargetMode="External"/><Relationship Id="rId149" Type="http://schemas.openxmlformats.org/officeDocument/2006/relationships/hyperlink" Target="http://bikube/Oppdrag/601531/74/default.aspx" TargetMode="External"/><Relationship Id="rId95" Type="http://schemas.openxmlformats.org/officeDocument/2006/relationships/hyperlink" Target="http://bikube/Oppdrag/601531/50/default.aspx" TargetMode="External"/><Relationship Id="rId160" Type="http://schemas.openxmlformats.org/officeDocument/2006/relationships/hyperlink" Target="..\..\..\..\..\601531-87" TargetMode="External"/><Relationship Id="rId216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58" Type="http://schemas.openxmlformats.org/officeDocument/2006/relationships/hyperlink" Target="../../../../640275-05/Delte%20dokumenter/Forms/Alle%20dokumenter.aspx?RootFolder=%2Fsites%2F640275%2D05%2FDelte%20dokumenter%2FGeneral&amp;FolderCTID=0x0120008300CD9FFB1E3B46A9C041F963094A58" TargetMode="External"/><Relationship Id="rId22" Type="http://schemas.openxmlformats.org/officeDocument/2006/relationships/hyperlink" Target="http://av-bkarkiv/Oppdrag/529272/default.aspx" TargetMode="External"/><Relationship Id="rId64" Type="http://schemas.openxmlformats.org/officeDocument/2006/relationships/hyperlink" Target="http://bikube/Oppdrag/601531/18/default.aspx" TargetMode="External"/><Relationship Id="rId118" Type="http://schemas.openxmlformats.org/officeDocument/2006/relationships/hyperlink" Target="http://av-bkarkiv/Oppdrag/536846/default.aspx" TargetMode="External"/><Relationship Id="rId171" Type="http://schemas.openxmlformats.org/officeDocument/2006/relationships/hyperlink" Target="../../../../../601531-81" TargetMode="External"/><Relationship Id="rId227" Type="http://schemas.openxmlformats.org/officeDocument/2006/relationships/hyperlink" Target="../../../../635960-22" TargetMode="External"/><Relationship Id="rId269" Type="http://schemas.openxmlformats.org/officeDocument/2006/relationships/hyperlink" Target="../../../../639147-04/Arkiverte%20Dokumenter/Forms/AllItems.aspx" TargetMode="External"/><Relationship Id="rId33" Type="http://schemas.openxmlformats.org/officeDocument/2006/relationships/hyperlink" Target="http://av-bkarkiv/Oppdrag/534194/default.aspx" TargetMode="External"/><Relationship Id="rId129" Type="http://schemas.openxmlformats.org/officeDocument/2006/relationships/hyperlink" Target="http://bikube/Oppdrag/601531/73/default.aspx" TargetMode="External"/><Relationship Id="rId280" Type="http://schemas.openxmlformats.org/officeDocument/2006/relationships/hyperlink" Target="../../../../640275-08/Delte%20dokumenter/Forms/Alle%20dokumenter.aspx?id=%2Fsites%2F640275%2D08%2FDelte%20dokumenter%2FGeneral&amp;viewid=5e778039%2D20cf%2D4df9%2Db0ff%2D2677993266e2" TargetMode="External"/><Relationship Id="rId75" Type="http://schemas.openxmlformats.org/officeDocument/2006/relationships/hyperlink" Target="http://bikube/Oppdrag/601531/29/default.aspx" TargetMode="External"/><Relationship Id="rId140" Type="http://schemas.openxmlformats.org/officeDocument/2006/relationships/hyperlink" Target="http://bikube/Oppdrag/601531/60/default.aspx" TargetMode="External"/><Relationship Id="rId182" Type="http://schemas.openxmlformats.org/officeDocument/2006/relationships/hyperlink" Target="http://bikube11/oppdrag/528069/default.aspx" TargetMode="External"/><Relationship Id="rId6" Type="http://schemas.openxmlformats.org/officeDocument/2006/relationships/hyperlink" Target="http://bikube/Home/AllProjects?grouped=0&amp;searchBy=egge%20barneskole" TargetMode="External"/><Relationship Id="rId238" Type="http://schemas.openxmlformats.org/officeDocument/2006/relationships/hyperlink" Target="../../../../635960-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D92A-D4EB-4FA8-AD02-A6C09278E137}">
  <dimension ref="A1:AM312"/>
  <sheetViews>
    <sheetView tabSelected="1" topLeftCell="G1" workbookViewId="0">
      <selection activeCell="V1" sqref="V1"/>
    </sheetView>
  </sheetViews>
  <sheetFormatPr defaultRowHeight="14.4"/>
  <cols>
    <col min="1" max="1" width="14.88671875" bestFit="1" customWidth="1"/>
    <col min="2" max="3" width="14.88671875" customWidth="1"/>
    <col min="4" max="4" width="20.6640625"/>
    <col min="5" max="5" width="49.6640625" customWidth="1"/>
    <col min="6" max="7" width="20.6640625" customWidth="1"/>
    <col min="8" max="8" width="17.109375" customWidth="1"/>
    <col min="9" max="21" width="20.6640625" customWidth="1"/>
    <col min="22" max="22" width="49.6640625" bestFit="1" customWidth="1"/>
    <col min="23" max="33" width="20.6640625" customWidth="1"/>
    <col min="34" max="36" width="20.6640625"/>
    <col min="37" max="37" width="84.88671875" customWidth="1"/>
  </cols>
  <sheetData>
    <row r="1" spans="1:39" ht="41.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6" t="s">
        <v>34</v>
      </c>
      <c r="AJ1" s="3" t="s">
        <v>35</v>
      </c>
      <c r="AK1" s="4" t="s">
        <v>36</v>
      </c>
      <c r="AL1" s="7" t="s">
        <v>37</v>
      </c>
      <c r="AM1" s="7" t="s">
        <v>38</v>
      </c>
    </row>
    <row r="2" spans="1:39">
      <c r="A2" s="8"/>
      <c r="B2" s="8" t="s">
        <v>39</v>
      </c>
      <c r="C2" s="9" t="s">
        <v>39</v>
      </c>
      <c r="D2" s="10" t="s">
        <v>40</v>
      </c>
      <c r="E2" s="11" t="s">
        <v>41</v>
      </c>
      <c r="F2" s="12" t="s">
        <v>42</v>
      </c>
      <c r="G2" s="13" t="s">
        <v>40</v>
      </c>
      <c r="H2" s="13" t="s">
        <v>43</v>
      </c>
      <c r="I2" s="8">
        <v>2018</v>
      </c>
      <c r="J2" s="14">
        <v>8.5</v>
      </c>
      <c r="K2" s="15">
        <v>7.4999999999999997E-2</v>
      </c>
      <c r="L2" s="16">
        <v>8.25</v>
      </c>
      <c r="M2" s="17" t="s">
        <v>44</v>
      </c>
      <c r="N2" s="16">
        <v>157</v>
      </c>
      <c r="O2" s="16">
        <v>7.82</v>
      </c>
      <c r="P2" s="16"/>
      <c r="Q2" s="16">
        <f t="shared" ref="Q2:Q12" si="0">O2*P2</f>
        <v>0</v>
      </c>
      <c r="R2" s="16">
        <v>7.82</v>
      </c>
      <c r="S2" s="13" t="s">
        <v>45</v>
      </c>
      <c r="T2" s="13" t="s">
        <v>45</v>
      </c>
      <c r="U2" s="8" t="s">
        <v>46</v>
      </c>
      <c r="V2" s="10" t="s">
        <v>47</v>
      </c>
      <c r="W2" s="18">
        <v>60</v>
      </c>
      <c r="X2" s="18">
        <v>57</v>
      </c>
      <c r="Y2" s="19">
        <v>7.5</v>
      </c>
      <c r="Z2" s="20">
        <v>49.5</v>
      </c>
      <c r="AA2" s="18">
        <v>5</v>
      </c>
      <c r="AB2" s="13" t="s">
        <v>48</v>
      </c>
      <c r="AC2" s="13" t="s">
        <v>49</v>
      </c>
      <c r="AD2" s="21">
        <v>115</v>
      </c>
      <c r="AE2" s="15">
        <v>139</v>
      </c>
      <c r="AF2" s="16" t="s">
        <v>50</v>
      </c>
      <c r="AG2" s="17" t="s">
        <v>51</v>
      </c>
      <c r="AH2" s="16">
        <v>588281</v>
      </c>
      <c r="AI2" s="16">
        <v>6643263</v>
      </c>
      <c r="AJ2" s="22" t="s">
        <v>46</v>
      </c>
      <c r="AK2" s="13" t="s">
        <v>52</v>
      </c>
      <c r="AL2" s="23" t="str">
        <f>F2&amp;".pdf"</f>
        <v>617364-01.pdf</v>
      </c>
      <c r="AM2" s="23"/>
    </row>
    <row r="3" spans="1:39">
      <c r="A3" s="8"/>
      <c r="B3" s="8" t="s">
        <v>39</v>
      </c>
      <c r="C3" s="9" t="s">
        <v>39</v>
      </c>
      <c r="D3" s="10" t="s">
        <v>53</v>
      </c>
      <c r="E3" s="24" t="s">
        <v>54</v>
      </c>
      <c r="F3" s="12" t="s">
        <v>55</v>
      </c>
      <c r="G3" s="13" t="s">
        <v>56</v>
      </c>
      <c r="H3" s="13" t="s">
        <v>56</v>
      </c>
      <c r="I3" s="8">
        <v>2020</v>
      </c>
      <c r="J3" s="14">
        <v>8</v>
      </c>
      <c r="K3" s="15">
        <v>0.11</v>
      </c>
      <c r="L3" s="16">
        <v>9</v>
      </c>
      <c r="M3" s="17" t="s">
        <v>44</v>
      </c>
      <c r="N3" s="16">
        <v>32.700000000000003</v>
      </c>
      <c r="O3" s="16">
        <v>10.4</v>
      </c>
      <c r="P3" s="16"/>
      <c r="Q3" s="16">
        <f t="shared" si="0"/>
        <v>0</v>
      </c>
      <c r="R3" s="16">
        <v>10.4</v>
      </c>
      <c r="S3" s="13" t="s">
        <v>45</v>
      </c>
      <c r="T3" s="13" t="s">
        <v>45</v>
      </c>
      <c r="U3" s="8" t="s">
        <v>51</v>
      </c>
      <c r="V3" s="10" t="s">
        <v>57</v>
      </c>
      <c r="W3" s="18">
        <v>320</v>
      </c>
      <c r="X3" s="18">
        <v>319</v>
      </c>
      <c r="Y3" s="25">
        <v>1</v>
      </c>
      <c r="Z3" s="20">
        <v>318</v>
      </c>
      <c r="AA3" s="18">
        <v>3</v>
      </c>
      <c r="AB3" s="13" t="s">
        <v>58</v>
      </c>
      <c r="AC3" s="13" t="s">
        <v>59</v>
      </c>
      <c r="AD3" s="21">
        <v>115</v>
      </c>
      <c r="AE3" s="15">
        <v>139</v>
      </c>
      <c r="AF3" s="16" t="s">
        <v>50</v>
      </c>
      <c r="AG3" s="17" t="s">
        <v>51</v>
      </c>
      <c r="AH3" s="16">
        <v>571316</v>
      </c>
      <c r="AI3" s="16">
        <v>6660939</v>
      </c>
      <c r="AJ3" s="22" t="s">
        <v>46</v>
      </c>
      <c r="AK3" s="13" t="s">
        <v>60</v>
      </c>
      <c r="AL3" s="23" t="str">
        <f>F3&amp;".pdf"</f>
        <v>601531-80.pdf</v>
      </c>
      <c r="AM3" s="23"/>
    </row>
    <row r="4" spans="1:39">
      <c r="A4" s="8"/>
      <c r="B4" s="8" t="s">
        <v>39</v>
      </c>
      <c r="C4" s="9" t="s">
        <v>39</v>
      </c>
      <c r="D4" s="10" t="s">
        <v>61</v>
      </c>
      <c r="E4" s="26" t="s">
        <v>62</v>
      </c>
      <c r="F4" s="12" t="s">
        <v>63</v>
      </c>
      <c r="G4" s="13" t="s">
        <v>64</v>
      </c>
      <c r="H4" s="13" t="s">
        <v>64</v>
      </c>
      <c r="I4" s="8">
        <v>2015</v>
      </c>
      <c r="J4" s="21">
        <v>2.6</v>
      </c>
      <c r="K4" s="15">
        <v>7.4999999999999997E-2</v>
      </c>
      <c r="L4" s="16">
        <v>6.81</v>
      </c>
      <c r="M4" s="17" t="s">
        <v>65</v>
      </c>
      <c r="N4" s="16">
        <v>39.200000000000003</v>
      </c>
      <c r="O4" s="16">
        <v>7.47</v>
      </c>
      <c r="P4" s="16"/>
      <c r="Q4" s="16">
        <f t="shared" si="0"/>
        <v>0</v>
      </c>
      <c r="R4" s="16">
        <v>7.5</v>
      </c>
      <c r="S4" s="13" t="s">
        <v>45</v>
      </c>
      <c r="T4" s="13" t="s">
        <v>45</v>
      </c>
      <c r="U4" s="8" t="s">
        <v>46</v>
      </c>
      <c r="V4" s="10" t="s">
        <v>66</v>
      </c>
      <c r="W4" s="20">
        <v>200</v>
      </c>
      <c r="X4" s="20">
        <v>199</v>
      </c>
      <c r="Y4" s="18">
        <v>7.5</v>
      </c>
      <c r="Z4" s="20">
        <v>191.5</v>
      </c>
      <c r="AA4" s="20">
        <v>7</v>
      </c>
      <c r="AB4" s="21" t="s">
        <v>67</v>
      </c>
      <c r="AC4" s="13" t="s">
        <v>68</v>
      </c>
      <c r="AD4" s="20">
        <v>115</v>
      </c>
      <c r="AE4" s="20">
        <v>168</v>
      </c>
      <c r="AF4" s="20">
        <v>13000</v>
      </c>
      <c r="AG4" s="13" t="s">
        <v>69</v>
      </c>
      <c r="AH4" s="20">
        <v>603888</v>
      </c>
      <c r="AI4" s="20">
        <v>6752176</v>
      </c>
      <c r="AJ4" s="10" t="s">
        <v>51</v>
      </c>
      <c r="AK4" s="13" t="s">
        <v>70</v>
      </c>
      <c r="AL4" s="23" t="str">
        <f>F4&amp;".pdf"</f>
        <v>601531-08.pdf</v>
      </c>
      <c r="AM4" s="23"/>
    </row>
    <row r="5" spans="1:39">
      <c r="A5" s="27"/>
      <c r="B5" s="27" t="s">
        <v>39</v>
      </c>
      <c r="C5" s="27" t="s">
        <v>39</v>
      </c>
      <c r="D5" s="28" t="s">
        <v>71</v>
      </c>
      <c r="E5" s="24" t="s">
        <v>72</v>
      </c>
      <c r="F5" s="23" t="s">
        <v>73</v>
      </c>
      <c r="G5" s="23" t="s">
        <v>74</v>
      </c>
      <c r="H5" s="23" t="s">
        <v>75</v>
      </c>
      <c r="I5" s="8">
        <v>2022</v>
      </c>
      <c r="J5" s="23">
        <v>3.7</v>
      </c>
      <c r="K5" s="15">
        <v>7.0000000000000007E-2</v>
      </c>
      <c r="L5" s="23" t="s">
        <v>1352</v>
      </c>
      <c r="M5" s="23" t="s">
        <v>76</v>
      </c>
      <c r="N5" s="23">
        <v>66.3</v>
      </c>
      <c r="O5" s="23">
        <v>12.2</v>
      </c>
      <c r="P5" s="23">
        <v>72</v>
      </c>
      <c r="Q5" s="29">
        <f t="shared" si="0"/>
        <v>878.4</v>
      </c>
      <c r="R5" s="23">
        <v>9.9</v>
      </c>
      <c r="S5" s="23" t="s">
        <v>45</v>
      </c>
      <c r="T5" s="23" t="s">
        <v>77</v>
      </c>
      <c r="U5" s="27" t="s">
        <v>51</v>
      </c>
      <c r="V5" s="28" t="s">
        <v>78</v>
      </c>
      <c r="W5" s="18">
        <v>200</v>
      </c>
      <c r="X5" s="18">
        <v>199</v>
      </c>
      <c r="Y5" s="25">
        <v>15</v>
      </c>
      <c r="Z5" s="20">
        <f>X5-Y5</f>
        <v>184</v>
      </c>
      <c r="AA5" s="18">
        <v>4</v>
      </c>
      <c r="AB5" s="13" t="s">
        <v>79</v>
      </c>
      <c r="AC5" s="13" t="s">
        <v>80</v>
      </c>
      <c r="AD5" s="21">
        <v>113</v>
      </c>
      <c r="AE5" s="15">
        <v>139.69999999999999</v>
      </c>
      <c r="AF5" s="16">
        <v>100</v>
      </c>
      <c r="AG5" s="17"/>
      <c r="AH5" s="16"/>
      <c r="AI5" s="16"/>
      <c r="AJ5" s="22" t="s">
        <v>46</v>
      </c>
      <c r="AK5" s="23"/>
      <c r="AL5" s="23"/>
      <c r="AM5" s="23"/>
    </row>
    <row r="6" spans="1:39">
      <c r="A6" s="8"/>
      <c r="B6" s="8" t="s">
        <v>39</v>
      </c>
      <c r="C6" s="8" t="s">
        <v>39</v>
      </c>
      <c r="D6" s="10" t="s">
        <v>81</v>
      </c>
      <c r="E6" s="26" t="s">
        <v>82</v>
      </c>
      <c r="F6" s="12" t="s">
        <v>83</v>
      </c>
      <c r="G6" s="13" t="s">
        <v>56</v>
      </c>
      <c r="H6" s="13" t="s">
        <v>75</v>
      </c>
      <c r="I6" s="8">
        <v>2020</v>
      </c>
      <c r="J6" s="21">
        <v>2.1</v>
      </c>
      <c r="K6" s="15">
        <v>8.5000000000000006E-2</v>
      </c>
      <c r="L6" s="16">
        <v>9.4</v>
      </c>
      <c r="M6" s="17" t="s">
        <v>84</v>
      </c>
      <c r="N6" s="16">
        <v>31.4</v>
      </c>
      <c r="O6" s="16">
        <v>8.64</v>
      </c>
      <c r="P6" s="16"/>
      <c r="Q6" s="16">
        <f t="shared" si="0"/>
        <v>0</v>
      </c>
      <c r="R6" s="16">
        <v>8.59</v>
      </c>
      <c r="S6" s="13" t="s">
        <v>45</v>
      </c>
      <c r="T6" s="13" t="s">
        <v>45</v>
      </c>
      <c r="U6" s="8" t="s">
        <v>51</v>
      </c>
      <c r="V6" s="10" t="s">
        <v>85</v>
      </c>
      <c r="W6" s="18">
        <v>280</v>
      </c>
      <c r="X6" s="18">
        <v>279</v>
      </c>
      <c r="Y6" s="25">
        <v>4</v>
      </c>
      <c r="Z6" s="20">
        <v>275</v>
      </c>
      <c r="AA6" s="18">
        <v>2.5</v>
      </c>
      <c r="AB6" s="13" t="s">
        <v>86</v>
      </c>
      <c r="AC6" s="13" t="s">
        <v>87</v>
      </c>
      <c r="AD6" s="21">
        <v>115</v>
      </c>
      <c r="AE6" s="15">
        <v>139</v>
      </c>
      <c r="AF6" s="16" t="s">
        <v>50</v>
      </c>
      <c r="AG6" s="17" t="s">
        <v>46</v>
      </c>
      <c r="AH6" s="16">
        <v>577409</v>
      </c>
      <c r="AI6" s="16">
        <v>6570556</v>
      </c>
      <c r="AJ6" s="22" t="s">
        <v>46</v>
      </c>
      <c r="AK6" s="13"/>
      <c r="AL6" s="23" t="str">
        <f>F6&amp;".pdf"</f>
        <v>601531-68.pdf</v>
      </c>
      <c r="AM6" s="23"/>
    </row>
    <row r="7" spans="1:39">
      <c r="A7" s="8"/>
      <c r="B7" s="8" t="s">
        <v>39</v>
      </c>
      <c r="C7" s="8" t="s">
        <v>39</v>
      </c>
      <c r="D7" s="10" t="s">
        <v>88</v>
      </c>
      <c r="E7" s="26" t="s">
        <v>89</v>
      </c>
      <c r="F7" s="12" t="s">
        <v>90</v>
      </c>
      <c r="G7" s="13" t="s">
        <v>91</v>
      </c>
      <c r="H7" s="13" t="s">
        <v>74</v>
      </c>
      <c r="I7" s="8">
        <v>2020</v>
      </c>
      <c r="J7" s="21" t="s">
        <v>50</v>
      </c>
      <c r="K7" s="15">
        <v>0.06</v>
      </c>
      <c r="L7" s="16">
        <v>7.2</v>
      </c>
      <c r="M7" s="17" t="s">
        <v>92</v>
      </c>
      <c r="N7" s="16" t="s">
        <v>50</v>
      </c>
      <c r="O7" s="16">
        <v>8.8699999999999992</v>
      </c>
      <c r="P7" s="16"/>
      <c r="Q7" s="16">
        <f t="shared" si="0"/>
        <v>0</v>
      </c>
      <c r="R7" s="16">
        <v>8.8699999999999992</v>
      </c>
      <c r="S7" s="13" t="s">
        <v>93</v>
      </c>
      <c r="T7" s="13" t="s">
        <v>45</v>
      </c>
      <c r="U7" s="8" t="s">
        <v>51</v>
      </c>
      <c r="V7" s="10" t="s">
        <v>94</v>
      </c>
      <c r="W7" s="18">
        <v>200</v>
      </c>
      <c r="X7" s="18">
        <v>105</v>
      </c>
      <c r="Y7" s="18">
        <v>3</v>
      </c>
      <c r="Z7" s="20">
        <v>102</v>
      </c>
      <c r="AA7" s="18">
        <v>4</v>
      </c>
      <c r="AB7" s="13" t="s">
        <v>86</v>
      </c>
      <c r="AC7" s="13" t="s">
        <v>68</v>
      </c>
      <c r="AD7" s="21">
        <v>139</v>
      </c>
      <c r="AE7" s="15">
        <v>168</v>
      </c>
      <c r="AF7" s="16" t="s">
        <v>50</v>
      </c>
      <c r="AG7" s="17" t="s">
        <v>51</v>
      </c>
      <c r="AH7" s="16">
        <v>331257</v>
      </c>
      <c r="AI7" s="16">
        <v>6816864</v>
      </c>
      <c r="AJ7" s="22" t="s">
        <v>46</v>
      </c>
      <c r="AK7" s="13" t="s">
        <v>95</v>
      </c>
      <c r="AL7" s="23" t="str">
        <f>F7&amp;".pdf"</f>
        <v>601531-69.pdf</v>
      </c>
      <c r="AM7" s="23"/>
    </row>
    <row r="8" spans="1:39">
      <c r="A8" s="8"/>
      <c r="B8" s="8" t="s">
        <v>39</v>
      </c>
      <c r="C8" s="8" t="s">
        <v>50</v>
      </c>
      <c r="D8" s="10" t="s">
        <v>96</v>
      </c>
      <c r="E8" s="26" t="s">
        <v>97</v>
      </c>
      <c r="F8" s="12" t="s">
        <v>98</v>
      </c>
      <c r="G8" s="13" t="s">
        <v>91</v>
      </c>
      <c r="H8" s="13" t="s">
        <v>74</v>
      </c>
      <c r="I8" s="8">
        <v>2020</v>
      </c>
      <c r="J8" s="21">
        <v>4.2</v>
      </c>
      <c r="K8" s="15">
        <v>0.09</v>
      </c>
      <c r="L8" s="16">
        <v>8.1</v>
      </c>
      <c r="M8" s="17" t="s">
        <v>50</v>
      </c>
      <c r="N8" s="16">
        <v>36.4</v>
      </c>
      <c r="O8" s="16">
        <v>6.72</v>
      </c>
      <c r="P8" s="16"/>
      <c r="Q8" s="16">
        <f t="shared" si="0"/>
        <v>0</v>
      </c>
      <c r="R8" s="16">
        <v>7.01</v>
      </c>
      <c r="S8" s="13" t="s">
        <v>99</v>
      </c>
      <c r="T8" s="13" t="s">
        <v>99</v>
      </c>
      <c r="U8" s="8" t="s">
        <v>46</v>
      </c>
      <c r="V8" s="10" t="s">
        <v>100</v>
      </c>
      <c r="W8" s="18">
        <v>200</v>
      </c>
      <c r="X8" s="18">
        <v>199</v>
      </c>
      <c r="Y8" s="18">
        <v>6</v>
      </c>
      <c r="Z8" s="20">
        <v>193</v>
      </c>
      <c r="AA8" s="18">
        <v>6</v>
      </c>
      <c r="AB8" s="13" t="s">
        <v>86</v>
      </c>
      <c r="AC8" s="13" t="s">
        <v>68</v>
      </c>
      <c r="AD8" s="21">
        <v>115</v>
      </c>
      <c r="AE8" s="15">
        <v>168</v>
      </c>
      <c r="AF8" s="16">
        <v>1000</v>
      </c>
      <c r="AG8" s="17" t="s">
        <v>51</v>
      </c>
      <c r="AH8" s="16">
        <v>305275</v>
      </c>
      <c r="AI8" s="16">
        <v>6678874</v>
      </c>
      <c r="AJ8" s="22" t="s">
        <v>46</v>
      </c>
      <c r="AK8" s="13"/>
      <c r="AL8" s="23" t="str">
        <f>F8&amp;".pdf"</f>
        <v>601531-64.pdf</v>
      </c>
      <c r="AM8" s="23"/>
    </row>
    <row r="9" spans="1:39">
      <c r="A9" s="8" t="s">
        <v>39</v>
      </c>
      <c r="B9" s="8"/>
      <c r="C9" s="8"/>
      <c r="D9" s="10" t="s">
        <v>101</v>
      </c>
      <c r="E9" s="26" t="s">
        <v>102</v>
      </c>
      <c r="F9" s="13" t="s">
        <v>103</v>
      </c>
      <c r="G9" s="13" t="s">
        <v>43</v>
      </c>
      <c r="H9" s="13" t="s">
        <v>43</v>
      </c>
      <c r="I9" s="8">
        <v>2021</v>
      </c>
      <c r="J9" s="21">
        <v>3.1</v>
      </c>
      <c r="K9" s="15">
        <v>0.09</v>
      </c>
      <c r="L9" s="16" t="s">
        <v>50</v>
      </c>
      <c r="M9" s="17" t="s">
        <v>50</v>
      </c>
      <c r="N9" s="16">
        <v>21.37</v>
      </c>
      <c r="O9" s="16">
        <v>6.35</v>
      </c>
      <c r="P9" s="16"/>
      <c r="Q9" s="16">
        <f t="shared" si="0"/>
        <v>0</v>
      </c>
      <c r="R9" s="16">
        <v>5.57</v>
      </c>
      <c r="S9" s="13" t="s">
        <v>99</v>
      </c>
      <c r="T9" s="13" t="s">
        <v>99</v>
      </c>
      <c r="U9" s="8" t="s">
        <v>46</v>
      </c>
      <c r="V9" s="10" t="s">
        <v>104</v>
      </c>
      <c r="W9" s="18">
        <v>300</v>
      </c>
      <c r="X9" s="18">
        <f>W9-1</f>
        <v>299</v>
      </c>
      <c r="Y9" s="25">
        <v>2</v>
      </c>
      <c r="Z9" s="20">
        <f>X9-Y9</f>
        <v>297</v>
      </c>
      <c r="AA9" s="18">
        <v>8</v>
      </c>
      <c r="AB9" s="13" t="s">
        <v>58</v>
      </c>
      <c r="AC9" s="13" t="s">
        <v>105</v>
      </c>
      <c r="AD9" s="21">
        <v>115</v>
      </c>
      <c r="AE9" s="15">
        <v>139</v>
      </c>
      <c r="AF9" s="16" t="s">
        <v>50</v>
      </c>
      <c r="AG9" s="17" t="s">
        <v>46</v>
      </c>
      <c r="AH9" s="16">
        <v>536370.331901595</v>
      </c>
      <c r="AI9" s="16">
        <v>6614874.2879304402</v>
      </c>
      <c r="AJ9" s="22" t="s">
        <v>51</v>
      </c>
      <c r="AK9" s="13" t="s">
        <v>106</v>
      </c>
      <c r="AL9" s="23" t="str">
        <f>F9&amp;".pdf"</f>
        <v>601531-99.pdf</v>
      </c>
      <c r="AM9" s="23"/>
    </row>
    <row r="10" spans="1:39">
      <c r="A10" s="8"/>
      <c r="B10" s="8"/>
      <c r="C10" s="8"/>
      <c r="D10" s="10" t="s">
        <v>107</v>
      </c>
      <c r="E10" s="26" t="s">
        <v>108</v>
      </c>
      <c r="F10" s="12" t="s">
        <v>109</v>
      </c>
      <c r="G10" s="13" t="s">
        <v>74</v>
      </c>
      <c r="H10" s="13" t="s">
        <v>74</v>
      </c>
      <c r="I10" s="8">
        <v>2021</v>
      </c>
      <c r="J10" s="21">
        <v>3.9</v>
      </c>
      <c r="K10" s="15">
        <v>6.5000000000000002E-2</v>
      </c>
      <c r="L10" s="16">
        <v>9.3000000000000007</v>
      </c>
      <c r="M10" s="17" t="s">
        <v>50</v>
      </c>
      <c r="N10" s="16">
        <v>51.9</v>
      </c>
      <c r="O10" s="16">
        <v>9.5</v>
      </c>
      <c r="P10" s="16"/>
      <c r="Q10" s="16">
        <f t="shared" si="0"/>
        <v>0</v>
      </c>
      <c r="R10" s="16">
        <v>8.83</v>
      </c>
      <c r="S10" s="13" t="s">
        <v>99</v>
      </c>
      <c r="T10" s="13" t="s">
        <v>99</v>
      </c>
      <c r="U10" s="8" t="s">
        <v>46</v>
      </c>
      <c r="V10" s="10" t="s">
        <v>110</v>
      </c>
      <c r="W10" s="18">
        <v>200</v>
      </c>
      <c r="X10" s="18">
        <v>199</v>
      </c>
      <c r="Y10" s="25">
        <v>16</v>
      </c>
      <c r="Z10" s="20">
        <v>102</v>
      </c>
      <c r="AA10" s="18">
        <v>7.5</v>
      </c>
      <c r="AB10" s="13" t="s">
        <v>58</v>
      </c>
      <c r="AC10" s="13" t="s">
        <v>111</v>
      </c>
      <c r="AD10" s="21">
        <v>112</v>
      </c>
      <c r="AE10" s="15">
        <v>168</v>
      </c>
      <c r="AF10" s="16" t="s">
        <v>50</v>
      </c>
      <c r="AG10" s="17" t="s">
        <v>46</v>
      </c>
      <c r="AH10" s="16">
        <v>317931</v>
      </c>
      <c r="AI10" s="16">
        <v>6640770</v>
      </c>
      <c r="AJ10" s="22" t="s">
        <v>46</v>
      </c>
      <c r="AK10" s="13"/>
      <c r="AL10" s="23" t="str">
        <f>F10&amp;".pdf"</f>
        <v>601531-81.pdf</v>
      </c>
      <c r="AM10" s="23"/>
    </row>
    <row r="11" spans="1:39">
      <c r="A11" s="27"/>
      <c r="B11" s="27" t="s">
        <v>39</v>
      </c>
      <c r="C11" s="27" t="s">
        <v>39</v>
      </c>
      <c r="D11" s="28" t="s">
        <v>112</v>
      </c>
      <c r="E11" s="24" t="s">
        <v>113</v>
      </c>
      <c r="F11" s="23" t="s">
        <v>114</v>
      </c>
      <c r="G11" s="23" t="s">
        <v>115</v>
      </c>
      <c r="H11" s="23" t="s">
        <v>56</v>
      </c>
      <c r="I11" s="8">
        <v>2022</v>
      </c>
      <c r="J11" s="23">
        <v>3.5</v>
      </c>
      <c r="K11" s="15">
        <v>8.5000000000000006E-2</v>
      </c>
      <c r="L11" s="23" t="s">
        <v>116</v>
      </c>
      <c r="M11" s="23" t="s">
        <v>50</v>
      </c>
      <c r="N11" s="23">
        <v>35.64</v>
      </c>
      <c r="O11" s="23">
        <v>10.62</v>
      </c>
      <c r="P11" s="23">
        <v>72</v>
      </c>
      <c r="Q11" s="29">
        <f t="shared" si="0"/>
        <v>764.64</v>
      </c>
      <c r="R11" s="23"/>
      <c r="S11" s="23" t="s">
        <v>99</v>
      </c>
      <c r="T11" s="23" t="s">
        <v>99</v>
      </c>
      <c r="U11" s="27" t="s">
        <v>51</v>
      </c>
      <c r="V11" s="28" t="s">
        <v>117</v>
      </c>
      <c r="W11" s="18">
        <v>300</v>
      </c>
      <c r="X11" s="18">
        <v>299</v>
      </c>
      <c r="Y11" s="25">
        <v>1</v>
      </c>
      <c r="Z11" s="20">
        <v>298</v>
      </c>
      <c r="AA11" s="18">
        <v>34</v>
      </c>
      <c r="AB11" s="13" t="s">
        <v>118</v>
      </c>
      <c r="AC11" s="13" t="s">
        <v>119</v>
      </c>
      <c r="AD11" s="21">
        <v>115</v>
      </c>
      <c r="AE11" s="15" t="s">
        <v>50</v>
      </c>
      <c r="AF11" s="16" t="s">
        <v>120</v>
      </c>
      <c r="AG11" s="17"/>
      <c r="AH11" s="16">
        <v>536460</v>
      </c>
      <c r="AI11" s="16">
        <v>6556456</v>
      </c>
      <c r="AJ11" s="22"/>
      <c r="AK11" s="23"/>
      <c r="AL11" s="23"/>
      <c r="AM11" s="23"/>
    </row>
    <row r="12" spans="1:39">
      <c r="A12" s="27"/>
      <c r="B12" s="30" t="s">
        <v>39</v>
      </c>
      <c r="C12" s="30" t="s">
        <v>121</v>
      </c>
      <c r="D12" s="31" t="s">
        <v>122</v>
      </c>
      <c r="E12" s="24" t="s">
        <v>123</v>
      </c>
      <c r="F12" s="32" t="s">
        <v>124</v>
      </c>
      <c r="G12" s="32" t="s">
        <v>125</v>
      </c>
      <c r="H12" s="23"/>
      <c r="I12" s="8">
        <v>2023</v>
      </c>
      <c r="J12" s="23">
        <v>2.9</v>
      </c>
      <c r="K12" s="15">
        <v>7.4999999999999997E-2</v>
      </c>
      <c r="L12" s="23">
        <v>8.3000000000000007</v>
      </c>
      <c r="M12" s="23">
        <v>0.17699999999999999</v>
      </c>
      <c r="N12" s="23">
        <v>43.28</v>
      </c>
      <c r="O12" s="23">
        <v>11.56</v>
      </c>
      <c r="P12" s="23">
        <v>72</v>
      </c>
      <c r="Q12" s="29">
        <f t="shared" si="0"/>
        <v>832.32</v>
      </c>
      <c r="R12" s="23">
        <v>10.49</v>
      </c>
      <c r="S12" s="23" t="s">
        <v>99</v>
      </c>
      <c r="T12" s="23" t="s">
        <v>77</v>
      </c>
      <c r="U12" s="30" t="s">
        <v>46</v>
      </c>
      <c r="V12" s="31" t="s">
        <v>117</v>
      </c>
      <c r="W12" s="18">
        <v>270</v>
      </c>
      <c r="X12" s="18">
        <f>W12-1</f>
        <v>269</v>
      </c>
      <c r="Y12" s="25">
        <v>2</v>
      </c>
      <c r="Z12" s="20">
        <f>X12-Y12</f>
        <v>267</v>
      </c>
      <c r="AA12" s="18">
        <v>7</v>
      </c>
      <c r="AB12" s="33" t="s">
        <v>126</v>
      </c>
      <c r="AC12" s="33" t="s">
        <v>105</v>
      </c>
      <c r="AD12" s="21">
        <v>115</v>
      </c>
      <c r="AE12" s="15">
        <v>139</v>
      </c>
      <c r="AF12" s="16"/>
      <c r="AG12" s="34" t="s">
        <v>127</v>
      </c>
      <c r="AH12" s="16">
        <v>596497</v>
      </c>
      <c r="AI12" s="16">
        <v>6648731</v>
      </c>
      <c r="AJ12" s="35" t="s">
        <v>46</v>
      </c>
      <c r="AK12" s="32" t="s">
        <v>128</v>
      </c>
      <c r="AL12" s="23"/>
      <c r="AM12" s="23"/>
    </row>
    <row r="13" spans="1:39">
      <c r="A13" s="27"/>
      <c r="B13" s="27"/>
      <c r="C13" s="27"/>
      <c r="D13" s="28" t="s">
        <v>129</v>
      </c>
      <c r="E13" s="36" t="s">
        <v>130</v>
      </c>
      <c r="F13" s="23" t="s">
        <v>131</v>
      </c>
      <c r="G13" s="23" t="s">
        <v>56</v>
      </c>
      <c r="H13" s="23" t="s">
        <v>56</v>
      </c>
      <c r="I13" s="37">
        <v>2023</v>
      </c>
      <c r="J13" s="23">
        <v>2.5</v>
      </c>
      <c r="K13" s="15">
        <v>6.5000000000000002E-2</v>
      </c>
      <c r="L13" s="23">
        <v>7.3</v>
      </c>
      <c r="M13" s="23">
        <v>2.7799999999999998E-2</v>
      </c>
      <c r="N13" s="23"/>
      <c r="O13" s="23"/>
      <c r="P13" s="23"/>
      <c r="Q13" s="23"/>
      <c r="R13" s="23"/>
      <c r="S13" s="23"/>
      <c r="T13" s="23"/>
      <c r="U13" s="27"/>
      <c r="V13" s="28" t="s">
        <v>132</v>
      </c>
      <c r="W13" s="20">
        <v>250</v>
      </c>
      <c r="X13" s="20"/>
      <c r="Y13" s="25">
        <v>3</v>
      </c>
      <c r="Z13" s="20">
        <f>X13-Y13</f>
        <v>-3</v>
      </c>
      <c r="AA13" s="20"/>
      <c r="AB13" s="13"/>
      <c r="AC13" s="13"/>
      <c r="AD13" s="21"/>
      <c r="AE13" s="15"/>
      <c r="AF13" s="16"/>
      <c r="AG13" s="17"/>
      <c r="AH13" s="16">
        <v>692217.81721462996</v>
      </c>
      <c r="AI13" s="16">
        <v>7566638.2540613404</v>
      </c>
      <c r="AJ13" s="22"/>
      <c r="AK13" s="23"/>
      <c r="AL13" s="23" t="str">
        <f>F13&amp;".pdf"</f>
        <v>641947-01.pdf</v>
      </c>
      <c r="AM13" s="23" t="str">
        <f>CONCATENATE(F13, ".PNG")</f>
        <v>641947-01.PNG</v>
      </c>
    </row>
    <row r="14" spans="1:39">
      <c r="A14" s="8"/>
      <c r="B14" s="8" t="s">
        <v>39</v>
      </c>
      <c r="C14" s="8" t="s">
        <v>39</v>
      </c>
      <c r="D14" s="10" t="s">
        <v>133</v>
      </c>
      <c r="E14" s="26" t="s">
        <v>134</v>
      </c>
      <c r="F14" s="12" t="s">
        <v>135</v>
      </c>
      <c r="G14" s="13" t="s">
        <v>56</v>
      </c>
      <c r="H14" s="13" t="s">
        <v>56</v>
      </c>
      <c r="I14" s="8">
        <v>2019</v>
      </c>
      <c r="J14" s="21">
        <v>2.2999999999999998</v>
      </c>
      <c r="K14" s="15">
        <v>0.06</v>
      </c>
      <c r="L14" s="16">
        <v>8</v>
      </c>
      <c r="M14" s="17">
        <v>2.53E-2</v>
      </c>
      <c r="N14" s="16">
        <v>43.7</v>
      </c>
      <c r="O14" s="16">
        <v>8.5</v>
      </c>
      <c r="P14" s="16"/>
      <c r="Q14" s="16">
        <f>O14*P14</f>
        <v>0</v>
      </c>
      <c r="R14" s="16">
        <v>8.5</v>
      </c>
      <c r="S14" s="13" t="s">
        <v>45</v>
      </c>
      <c r="T14" s="13" t="s">
        <v>45</v>
      </c>
      <c r="U14" s="8" t="s">
        <v>51</v>
      </c>
      <c r="V14" s="10" t="s">
        <v>136</v>
      </c>
      <c r="W14" s="18">
        <v>200</v>
      </c>
      <c r="X14" s="18">
        <v>199</v>
      </c>
      <c r="Y14" s="18">
        <v>4</v>
      </c>
      <c r="Z14" s="20">
        <v>195</v>
      </c>
      <c r="AA14" s="18">
        <v>5</v>
      </c>
      <c r="AB14" s="13" t="s">
        <v>67</v>
      </c>
      <c r="AC14" s="13" t="s">
        <v>105</v>
      </c>
      <c r="AD14" s="21">
        <v>112</v>
      </c>
      <c r="AE14" s="15">
        <v>139</v>
      </c>
      <c r="AF14" s="16" t="s">
        <v>137</v>
      </c>
      <c r="AG14" s="17" t="s">
        <v>46</v>
      </c>
      <c r="AH14" s="16">
        <v>616298</v>
      </c>
      <c r="AI14" s="16">
        <v>6739264</v>
      </c>
      <c r="AJ14" s="22" t="s">
        <v>46</v>
      </c>
      <c r="AK14" s="13"/>
      <c r="AL14" s="23" t="str">
        <f>F14&amp;".pdf"</f>
        <v>601531-61.pdf</v>
      </c>
      <c r="AM14" s="23"/>
    </row>
    <row r="15" spans="1:39">
      <c r="A15" s="8"/>
      <c r="B15" s="8" t="s">
        <v>39</v>
      </c>
      <c r="C15" s="8" t="s">
        <v>39</v>
      </c>
      <c r="D15" s="10" t="s">
        <v>138</v>
      </c>
      <c r="E15" s="38" t="s">
        <v>139</v>
      </c>
      <c r="F15" s="12" t="s">
        <v>140</v>
      </c>
      <c r="G15" s="13" t="s">
        <v>141</v>
      </c>
      <c r="H15" s="13" t="s">
        <v>56</v>
      </c>
      <c r="I15" s="8">
        <v>2016</v>
      </c>
      <c r="J15" s="21">
        <v>3.6</v>
      </c>
      <c r="K15" s="15">
        <v>0.65</v>
      </c>
      <c r="L15" s="16">
        <v>8.48</v>
      </c>
      <c r="M15" s="17">
        <v>2.5000000000000001E-2</v>
      </c>
      <c r="N15" s="16" t="s">
        <v>50</v>
      </c>
      <c r="O15" s="16"/>
      <c r="P15" s="16"/>
      <c r="Q15" s="16">
        <f>O15*P15</f>
        <v>0</v>
      </c>
      <c r="R15" s="16">
        <v>7.53</v>
      </c>
      <c r="S15" s="13" t="s">
        <v>45</v>
      </c>
      <c r="T15" s="13" t="s">
        <v>45</v>
      </c>
      <c r="U15" s="8" t="s">
        <v>46</v>
      </c>
      <c r="V15" s="10" t="s">
        <v>142</v>
      </c>
      <c r="W15" s="18">
        <v>120</v>
      </c>
      <c r="X15" s="18">
        <v>119</v>
      </c>
      <c r="Y15" s="25">
        <v>9.8000000000000007</v>
      </c>
      <c r="Z15" s="20">
        <v>119.2</v>
      </c>
      <c r="AA15" s="18">
        <v>4.5</v>
      </c>
      <c r="AB15" s="13" t="s">
        <v>143</v>
      </c>
      <c r="AC15" s="13" t="s">
        <v>50</v>
      </c>
      <c r="AD15" s="21">
        <v>115</v>
      </c>
      <c r="AE15" s="15">
        <v>139</v>
      </c>
      <c r="AF15" s="16">
        <v>35000</v>
      </c>
      <c r="AG15" s="17" t="s">
        <v>69</v>
      </c>
      <c r="AH15" s="16">
        <v>572037</v>
      </c>
      <c r="AI15" s="16">
        <v>6582484</v>
      </c>
      <c r="AJ15" s="22" t="s">
        <v>51</v>
      </c>
      <c r="AK15" s="13" t="s">
        <v>144</v>
      </c>
      <c r="AL15" s="23" t="str">
        <f>F15&amp;".pdf"</f>
        <v>601531-16-T2.pdf</v>
      </c>
      <c r="AM15" s="23"/>
    </row>
    <row r="16" spans="1:39">
      <c r="A16" s="27"/>
      <c r="B16" s="27" t="s">
        <v>39</v>
      </c>
      <c r="C16" s="27" t="s">
        <v>39</v>
      </c>
      <c r="D16" s="31" t="s">
        <v>145</v>
      </c>
      <c r="E16" s="36" t="s">
        <v>146</v>
      </c>
      <c r="F16" s="23" t="s">
        <v>147</v>
      </c>
      <c r="G16" s="23" t="s">
        <v>148</v>
      </c>
      <c r="H16" s="23" t="s">
        <v>75</v>
      </c>
      <c r="I16" s="8">
        <v>2022</v>
      </c>
      <c r="J16" s="23">
        <v>3.5</v>
      </c>
      <c r="K16" s="15">
        <v>0.06</v>
      </c>
      <c r="L16" s="23">
        <v>5.8</v>
      </c>
      <c r="M16" s="23">
        <v>2.5000000000000001E-2</v>
      </c>
      <c r="N16" s="23" t="s">
        <v>50</v>
      </c>
      <c r="O16" s="23" t="s">
        <v>50</v>
      </c>
      <c r="P16" s="23">
        <v>39</v>
      </c>
      <c r="Q16" s="39" t="s">
        <v>50</v>
      </c>
      <c r="R16" s="23" t="s">
        <v>50</v>
      </c>
      <c r="S16" s="23" t="s">
        <v>99</v>
      </c>
      <c r="T16" s="23" t="s">
        <v>77</v>
      </c>
      <c r="U16" s="27" t="s">
        <v>46</v>
      </c>
      <c r="V16" s="28" t="s">
        <v>149</v>
      </c>
      <c r="W16" s="20">
        <v>250</v>
      </c>
      <c r="X16" s="20">
        <v>249</v>
      </c>
      <c r="Y16" s="25">
        <v>4</v>
      </c>
      <c r="Z16" s="20">
        <f>X16-Y16</f>
        <v>245</v>
      </c>
      <c r="AA16" s="20">
        <v>1.5</v>
      </c>
      <c r="AB16" s="13" t="s">
        <v>150</v>
      </c>
      <c r="AC16" s="13" t="s">
        <v>151</v>
      </c>
      <c r="AD16" s="21">
        <v>125.8</v>
      </c>
      <c r="AE16" s="15">
        <v>140</v>
      </c>
      <c r="AF16" s="16" t="s">
        <v>152</v>
      </c>
      <c r="AG16" s="17" t="s">
        <v>50</v>
      </c>
      <c r="AH16" s="16">
        <v>880271.99967557006</v>
      </c>
      <c r="AI16" s="16">
        <v>7694624.8855035296</v>
      </c>
      <c r="AJ16" s="22" t="s">
        <v>51</v>
      </c>
      <c r="AK16" s="23" t="s">
        <v>153</v>
      </c>
      <c r="AL16" s="23" t="str">
        <f>F16&amp;".pdf"</f>
        <v>635960-38.pdf</v>
      </c>
      <c r="AM16" s="23" t="s">
        <v>154</v>
      </c>
    </row>
    <row r="17" spans="1:39">
      <c r="A17" s="27"/>
      <c r="B17" s="30" t="s">
        <v>39</v>
      </c>
      <c r="C17" s="30" t="s">
        <v>155</v>
      </c>
      <c r="D17" s="31" t="s">
        <v>156</v>
      </c>
      <c r="E17" s="24" t="s">
        <v>123</v>
      </c>
      <c r="F17" s="32" t="s">
        <v>124</v>
      </c>
      <c r="G17" s="32" t="s">
        <v>125</v>
      </c>
      <c r="H17" s="23"/>
      <c r="I17" s="8">
        <v>2023</v>
      </c>
      <c r="J17" s="23">
        <v>2.9</v>
      </c>
      <c r="K17" s="15">
        <v>0.08</v>
      </c>
      <c r="L17" s="23">
        <v>8.4</v>
      </c>
      <c r="M17" s="23">
        <v>2.5000000000000001E-2</v>
      </c>
      <c r="N17" s="32">
        <v>42.97</v>
      </c>
      <c r="O17" s="23">
        <v>11.47</v>
      </c>
      <c r="P17" s="23">
        <v>65</v>
      </c>
      <c r="Q17" s="29">
        <f t="shared" ref="Q17:Q31" si="1">O17*P17</f>
        <v>745.55000000000007</v>
      </c>
      <c r="R17" s="23">
        <v>10.4</v>
      </c>
      <c r="S17" s="32" t="s">
        <v>99</v>
      </c>
      <c r="T17" s="32" t="s">
        <v>77</v>
      </c>
      <c r="U17" s="30" t="s">
        <v>51</v>
      </c>
      <c r="V17" s="31" t="s">
        <v>117</v>
      </c>
      <c r="W17" s="18">
        <v>270</v>
      </c>
      <c r="X17" s="18">
        <f>W17-1</f>
        <v>269</v>
      </c>
      <c r="Y17" s="25">
        <v>2</v>
      </c>
      <c r="Z17" s="20">
        <f>X17-Y17</f>
        <v>267</v>
      </c>
      <c r="AA17" s="18">
        <v>5</v>
      </c>
      <c r="AB17" s="33" t="s">
        <v>126</v>
      </c>
      <c r="AC17" s="33" t="s">
        <v>105</v>
      </c>
      <c r="AD17" s="21">
        <v>115</v>
      </c>
      <c r="AE17" s="15">
        <v>139</v>
      </c>
      <c r="AF17" s="16"/>
      <c r="AG17" s="34" t="s">
        <v>51</v>
      </c>
      <c r="AH17" s="16">
        <v>596572</v>
      </c>
      <c r="AI17" s="16">
        <v>6648851</v>
      </c>
      <c r="AJ17" s="35" t="s">
        <v>46</v>
      </c>
      <c r="AK17" s="32" t="s">
        <v>157</v>
      </c>
      <c r="AL17" s="23"/>
      <c r="AM17" s="23"/>
    </row>
    <row r="18" spans="1:39">
      <c r="A18" s="8"/>
      <c r="B18" s="8" t="s">
        <v>39</v>
      </c>
      <c r="C18" s="8" t="s">
        <v>39</v>
      </c>
      <c r="D18" s="10" t="s">
        <v>158</v>
      </c>
      <c r="E18" s="38" t="s">
        <v>159</v>
      </c>
      <c r="F18" s="12" t="s">
        <v>160</v>
      </c>
      <c r="G18" s="13" t="s">
        <v>56</v>
      </c>
      <c r="H18" s="13" t="s">
        <v>56</v>
      </c>
      <c r="I18" s="8">
        <v>2016</v>
      </c>
      <c r="J18" s="21">
        <v>2.6</v>
      </c>
      <c r="K18" s="15">
        <v>6.5000000000000002E-2</v>
      </c>
      <c r="L18" s="16">
        <v>10.1</v>
      </c>
      <c r="M18" s="17">
        <v>2.4E-2</v>
      </c>
      <c r="N18" s="16">
        <v>30.7</v>
      </c>
      <c r="O18" s="16"/>
      <c r="P18" s="16"/>
      <c r="Q18" s="16">
        <f t="shared" si="1"/>
        <v>0</v>
      </c>
      <c r="R18" s="16">
        <v>7.62</v>
      </c>
      <c r="S18" s="13" t="s">
        <v>45</v>
      </c>
      <c r="T18" s="13" t="s">
        <v>45</v>
      </c>
      <c r="U18" s="8" t="s">
        <v>46</v>
      </c>
      <c r="V18" s="10" t="s">
        <v>161</v>
      </c>
      <c r="W18" s="18">
        <v>250</v>
      </c>
      <c r="X18" s="18">
        <v>249</v>
      </c>
      <c r="Y18" s="25">
        <v>1</v>
      </c>
      <c r="Z18" s="20">
        <v>249</v>
      </c>
      <c r="AA18" s="18">
        <v>7</v>
      </c>
      <c r="AB18" s="13" t="s">
        <v>67</v>
      </c>
      <c r="AC18" s="13" t="s">
        <v>68</v>
      </c>
      <c r="AD18" s="21">
        <v>115</v>
      </c>
      <c r="AE18" s="15">
        <v>139</v>
      </c>
      <c r="AF18" s="16" t="s">
        <v>162</v>
      </c>
      <c r="AG18" s="17" t="s">
        <v>69</v>
      </c>
      <c r="AH18" s="16">
        <v>579610</v>
      </c>
      <c r="AI18" s="16">
        <v>6572654</v>
      </c>
      <c r="AJ18" s="22" t="s">
        <v>46</v>
      </c>
      <c r="AK18" s="13" t="s">
        <v>50</v>
      </c>
      <c r="AL18" s="23" t="str">
        <f t="shared" ref="AL18:AL33" si="2">F18&amp;".pdf"</f>
        <v>601531-21.pdf</v>
      </c>
      <c r="AM18" s="23"/>
    </row>
    <row r="19" spans="1:39">
      <c r="A19" s="27"/>
      <c r="B19" s="27"/>
      <c r="C19" s="27"/>
      <c r="D19" s="28" t="s">
        <v>163</v>
      </c>
      <c r="E19" s="24" t="s">
        <v>164</v>
      </c>
      <c r="F19" s="23" t="s">
        <v>165</v>
      </c>
      <c r="G19" s="23" t="s">
        <v>43</v>
      </c>
      <c r="H19" s="23" t="s">
        <v>43</v>
      </c>
      <c r="I19" s="8">
        <v>2022</v>
      </c>
      <c r="J19" s="23">
        <v>2.4</v>
      </c>
      <c r="K19" s="15">
        <v>7.4999999999999997E-2</v>
      </c>
      <c r="L19" s="23">
        <v>9.1999999999999993</v>
      </c>
      <c r="M19" s="23">
        <v>2.4E-2</v>
      </c>
      <c r="N19" s="23">
        <v>35.71</v>
      </c>
      <c r="O19" s="23">
        <v>8.82</v>
      </c>
      <c r="P19" s="23"/>
      <c r="Q19" s="29">
        <f t="shared" si="1"/>
        <v>0</v>
      </c>
      <c r="R19" s="23">
        <v>8.42</v>
      </c>
      <c r="S19" s="23" t="s">
        <v>99</v>
      </c>
      <c r="T19" s="23" t="s">
        <v>77</v>
      </c>
      <c r="U19" s="27" t="s">
        <v>51</v>
      </c>
      <c r="V19" s="28" t="s">
        <v>161</v>
      </c>
      <c r="W19" s="40">
        <v>250</v>
      </c>
      <c r="X19" s="40">
        <v>249</v>
      </c>
      <c r="Y19" s="40">
        <v>2.1</v>
      </c>
      <c r="Z19" s="40">
        <v>247</v>
      </c>
      <c r="AA19" s="40">
        <v>11</v>
      </c>
      <c r="AB19" s="23" t="s">
        <v>79</v>
      </c>
      <c r="AC19" s="23" t="s">
        <v>59</v>
      </c>
      <c r="AD19" s="23">
        <v>115</v>
      </c>
      <c r="AE19" s="23">
        <v>139</v>
      </c>
      <c r="AF19" s="23" t="s">
        <v>50</v>
      </c>
      <c r="AG19" s="23" t="s">
        <v>46</v>
      </c>
      <c r="AH19" s="16">
        <v>579185.173535101</v>
      </c>
      <c r="AI19" s="16">
        <v>6582666.9146148898</v>
      </c>
      <c r="AJ19" s="28" t="s">
        <v>46</v>
      </c>
      <c r="AK19" s="23"/>
      <c r="AL19" s="23" t="str">
        <f t="shared" si="2"/>
        <v>635960-14.pdf</v>
      </c>
      <c r="AM19" s="23"/>
    </row>
    <row r="20" spans="1:39">
      <c r="A20" s="8"/>
      <c r="B20" s="8" t="s">
        <v>39</v>
      </c>
      <c r="C20" s="8" t="s">
        <v>39</v>
      </c>
      <c r="D20" s="10" t="s">
        <v>166</v>
      </c>
      <c r="E20" s="41" t="s">
        <v>167</v>
      </c>
      <c r="F20" s="12" t="s">
        <v>168</v>
      </c>
      <c r="G20" s="13" t="s">
        <v>43</v>
      </c>
      <c r="H20" s="13" t="s">
        <v>43</v>
      </c>
      <c r="I20" s="8">
        <v>2017</v>
      </c>
      <c r="J20" s="21">
        <v>2.0499999999999998</v>
      </c>
      <c r="K20" s="15">
        <v>0.06</v>
      </c>
      <c r="L20" s="16">
        <v>13.14</v>
      </c>
      <c r="M20" s="17">
        <v>2.3800000000000002E-2</v>
      </c>
      <c r="N20" s="16" t="s">
        <v>50</v>
      </c>
      <c r="O20" s="16">
        <v>15.5</v>
      </c>
      <c r="P20" s="16"/>
      <c r="Q20" s="16">
        <f t="shared" si="1"/>
        <v>0</v>
      </c>
      <c r="R20" s="16">
        <v>15.5</v>
      </c>
      <c r="S20" s="13" t="s">
        <v>45</v>
      </c>
      <c r="T20" s="13" t="s">
        <v>45</v>
      </c>
      <c r="U20" s="8" t="s">
        <v>51</v>
      </c>
      <c r="V20" s="10" t="s">
        <v>169</v>
      </c>
      <c r="W20" s="18">
        <v>500</v>
      </c>
      <c r="X20" s="18">
        <v>499</v>
      </c>
      <c r="Y20" s="18">
        <v>2</v>
      </c>
      <c r="Z20" s="20">
        <v>497</v>
      </c>
      <c r="AA20" s="18">
        <v>86</v>
      </c>
      <c r="AB20" s="13" t="s">
        <v>170</v>
      </c>
      <c r="AC20" s="13" t="s">
        <v>50</v>
      </c>
      <c r="AD20" s="21">
        <v>140</v>
      </c>
      <c r="AE20" s="15">
        <v>193</v>
      </c>
      <c r="AF20" s="16" t="s">
        <v>50</v>
      </c>
      <c r="AG20" s="17" t="s">
        <v>46</v>
      </c>
      <c r="AH20" s="16">
        <v>584222</v>
      </c>
      <c r="AI20" s="16">
        <v>6587743</v>
      </c>
      <c r="AJ20" s="22" t="s">
        <v>51</v>
      </c>
      <c r="AK20" s="13" t="s">
        <v>50</v>
      </c>
      <c r="AL20" s="23" t="str">
        <f t="shared" si="2"/>
        <v>613547-01.pdf</v>
      </c>
      <c r="AM20" s="23"/>
    </row>
    <row r="21" spans="1:39">
      <c r="A21" s="8"/>
      <c r="B21" s="8" t="s">
        <v>39</v>
      </c>
      <c r="C21" s="8" t="s">
        <v>39</v>
      </c>
      <c r="D21" s="10" t="s">
        <v>171</v>
      </c>
      <c r="E21" s="26" t="s">
        <v>172</v>
      </c>
      <c r="F21" s="12" t="s">
        <v>173</v>
      </c>
      <c r="G21" s="13" t="s">
        <v>56</v>
      </c>
      <c r="H21" s="13" t="s">
        <v>56</v>
      </c>
      <c r="I21" s="8">
        <v>2020</v>
      </c>
      <c r="J21" s="21" t="s">
        <v>50</v>
      </c>
      <c r="K21" s="15">
        <v>0.09</v>
      </c>
      <c r="L21" s="16">
        <v>11.2</v>
      </c>
      <c r="M21" s="17">
        <v>2.29E-2</v>
      </c>
      <c r="N21" s="16">
        <v>31.4</v>
      </c>
      <c r="O21" s="16">
        <v>8.59</v>
      </c>
      <c r="P21" s="16"/>
      <c r="Q21" s="16">
        <f t="shared" si="1"/>
        <v>0</v>
      </c>
      <c r="R21" s="16">
        <v>10.71</v>
      </c>
      <c r="S21" s="13" t="s">
        <v>45</v>
      </c>
      <c r="T21" s="13" t="s">
        <v>45</v>
      </c>
      <c r="U21" s="8" t="s">
        <v>51</v>
      </c>
      <c r="V21" s="10" t="s">
        <v>174</v>
      </c>
      <c r="W21" s="18">
        <v>300</v>
      </c>
      <c r="X21" s="18">
        <v>299</v>
      </c>
      <c r="Y21" s="18">
        <v>12</v>
      </c>
      <c r="Z21" s="20">
        <v>287</v>
      </c>
      <c r="AA21" s="18">
        <v>1.5</v>
      </c>
      <c r="AB21" s="13" t="s">
        <v>86</v>
      </c>
      <c r="AC21" s="13" t="s">
        <v>175</v>
      </c>
      <c r="AD21" s="21">
        <v>115</v>
      </c>
      <c r="AE21" s="15">
        <v>139</v>
      </c>
      <c r="AF21" s="16" t="s">
        <v>50</v>
      </c>
      <c r="AG21" s="17" t="s">
        <v>51</v>
      </c>
      <c r="AH21" s="16">
        <v>582874</v>
      </c>
      <c r="AI21" s="16">
        <v>6587867</v>
      </c>
      <c r="AJ21" s="22" t="s">
        <v>46</v>
      </c>
      <c r="AK21" s="42" t="s">
        <v>176</v>
      </c>
      <c r="AL21" s="23" t="str">
        <f t="shared" si="2"/>
        <v>601531-71.pdf</v>
      </c>
      <c r="AM21" s="23"/>
    </row>
    <row r="22" spans="1:39">
      <c r="A22" s="8"/>
      <c r="B22" s="8" t="s">
        <v>39</v>
      </c>
      <c r="C22" s="8" t="s">
        <v>39</v>
      </c>
      <c r="D22" s="10" t="s">
        <v>177</v>
      </c>
      <c r="E22" s="38" t="s">
        <v>178</v>
      </c>
      <c r="F22" s="12" t="s">
        <v>179</v>
      </c>
      <c r="G22" s="13" t="s">
        <v>56</v>
      </c>
      <c r="H22" s="13" t="s">
        <v>56</v>
      </c>
      <c r="I22" s="8">
        <v>2018</v>
      </c>
      <c r="J22" s="21">
        <v>2.35</v>
      </c>
      <c r="K22" s="15">
        <v>0.11</v>
      </c>
      <c r="L22" s="16">
        <v>9.1</v>
      </c>
      <c r="M22" s="17">
        <v>2.2700000000000001E-2</v>
      </c>
      <c r="N22" s="16">
        <v>25.8</v>
      </c>
      <c r="O22" s="16">
        <v>6.28</v>
      </c>
      <c r="P22" s="16"/>
      <c r="Q22" s="16">
        <f t="shared" si="1"/>
        <v>0</v>
      </c>
      <c r="R22" s="16">
        <v>6.28</v>
      </c>
      <c r="S22" s="13" t="s">
        <v>45</v>
      </c>
      <c r="T22" s="13" t="s">
        <v>45</v>
      </c>
      <c r="U22" s="8" t="s">
        <v>51</v>
      </c>
      <c r="V22" s="10" t="s">
        <v>161</v>
      </c>
      <c r="W22" s="18">
        <v>255</v>
      </c>
      <c r="X22" s="18">
        <v>254</v>
      </c>
      <c r="Y22" s="25">
        <v>10</v>
      </c>
      <c r="Z22" s="20">
        <v>244</v>
      </c>
      <c r="AA22" s="18">
        <v>5</v>
      </c>
      <c r="AB22" s="13" t="s">
        <v>180</v>
      </c>
      <c r="AC22" s="13" t="s">
        <v>59</v>
      </c>
      <c r="AD22" s="21">
        <v>115</v>
      </c>
      <c r="AE22" s="15">
        <v>139</v>
      </c>
      <c r="AF22" s="16" t="s">
        <v>181</v>
      </c>
      <c r="AG22" s="17" t="s">
        <v>51</v>
      </c>
      <c r="AH22" s="16">
        <v>580094</v>
      </c>
      <c r="AI22" s="16">
        <v>6583276</v>
      </c>
      <c r="AJ22" s="22" t="s">
        <v>51</v>
      </c>
      <c r="AK22" s="13" t="s">
        <v>182</v>
      </c>
      <c r="AL22" s="23" t="str">
        <f t="shared" si="2"/>
        <v>601531-34.pdf</v>
      </c>
      <c r="AM22" s="23"/>
    </row>
    <row r="23" spans="1:39">
      <c r="A23" s="8"/>
      <c r="B23" s="8"/>
      <c r="C23" s="8"/>
      <c r="D23" s="10" t="s">
        <v>183</v>
      </c>
      <c r="E23" s="26" t="s">
        <v>184</v>
      </c>
      <c r="F23" s="13" t="s">
        <v>185</v>
      </c>
      <c r="G23" s="13" t="s">
        <v>186</v>
      </c>
      <c r="H23" s="13" t="s">
        <v>75</v>
      </c>
      <c r="I23" s="8">
        <v>2021</v>
      </c>
      <c r="J23" s="21">
        <v>2.5</v>
      </c>
      <c r="K23" s="15">
        <v>0.08</v>
      </c>
      <c r="L23" s="16">
        <v>11.8</v>
      </c>
      <c r="M23" s="17">
        <v>2.2700000000000001E-2</v>
      </c>
      <c r="N23" s="16">
        <v>30.68</v>
      </c>
      <c r="O23" s="16">
        <v>8.68</v>
      </c>
      <c r="P23" s="16"/>
      <c r="Q23" s="16">
        <f t="shared" si="1"/>
        <v>0</v>
      </c>
      <c r="R23" s="16">
        <v>8.6999999999999993</v>
      </c>
      <c r="S23" s="13" t="s">
        <v>99</v>
      </c>
      <c r="T23" s="13" t="s">
        <v>77</v>
      </c>
      <c r="U23" s="8" t="s">
        <v>51</v>
      </c>
      <c r="V23" s="10" t="s">
        <v>187</v>
      </c>
      <c r="W23" s="18">
        <v>300</v>
      </c>
      <c r="X23" s="18">
        <f>W23-1</f>
        <v>299</v>
      </c>
      <c r="Y23" s="25">
        <v>16</v>
      </c>
      <c r="Z23" s="20">
        <f>X23-Y23</f>
        <v>283</v>
      </c>
      <c r="AA23" s="18">
        <v>46</v>
      </c>
      <c r="AB23" s="13" t="s">
        <v>67</v>
      </c>
      <c r="AC23" s="13" t="s">
        <v>105</v>
      </c>
      <c r="AD23" s="21">
        <v>115</v>
      </c>
      <c r="AE23" s="15">
        <v>139.69999999999999</v>
      </c>
      <c r="AF23" s="16" t="s">
        <v>50</v>
      </c>
      <c r="AG23" s="17" t="s">
        <v>46</v>
      </c>
      <c r="AH23" s="16">
        <v>598179.00136027404</v>
      </c>
      <c r="AI23" s="16">
        <v>6644028.9979574997</v>
      </c>
      <c r="AJ23" s="22" t="s">
        <v>51</v>
      </c>
      <c r="AK23" s="23"/>
      <c r="AL23" s="23" t="str">
        <f t="shared" si="2"/>
        <v>601531-91.pdf</v>
      </c>
      <c r="AM23" s="23"/>
    </row>
    <row r="24" spans="1:39">
      <c r="A24" s="8"/>
      <c r="B24" s="8" t="s">
        <v>39</v>
      </c>
      <c r="C24" s="8" t="s">
        <v>39</v>
      </c>
      <c r="D24" s="10" t="s">
        <v>188</v>
      </c>
      <c r="E24" s="26" t="s">
        <v>189</v>
      </c>
      <c r="F24" s="43">
        <v>535997</v>
      </c>
      <c r="G24" s="13" t="s">
        <v>190</v>
      </c>
      <c r="H24" s="13" t="s">
        <v>56</v>
      </c>
      <c r="I24" s="8">
        <v>2014</v>
      </c>
      <c r="J24" s="14">
        <v>18</v>
      </c>
      <c r="K24" s="15">
        <v>0.105</v>
      </c>
      <c r="L24" s="16">
        <v>9.1</v>
      </c>
      <c r="M24" s="17">
        <v>2.2100000000000002E-2</v>
      </c>
      <c r="N24" s="16">
        <v>36.31</v>
      </c>
      <c r="O24" s="16"/>
      <c r="P24" s="16"/>
      <c r="Q24" s="16">
        <f t="shared" si="1"/>
        <v>0</v>
      </c>
      <c r="R24" s="16">
        <v>7.73</v>
      </c>
      <c r="S24" s="13" t="s">
        <v>45</v>
      </c>
      <c r="T24" s="13" t="s">
        <v>45</v>
      </c>
      <c r="U24" s="8" t="s">
        <v>46</v>
      </c>
      <c r="V24" s="10" t="s">
        <v>161</v>
      </c>
      <c r="W24" s="20">
        <v>214</v>
      </c>
      <c r="X24" s="20">
        <v>213</v>
      </c>
      <c r="Y24" s="20">
        <v>14</v>
      </c>
      <c r="Z24" s="20">
        <v>213</v>
      </c>
      <c r="AA24" s="20" t="s">
        <v>50</v>
      </c>
      <c r="AB24" s="21" t="s">
        <v>191</v>
      </c>
      <c r="AC24" s="13" t="s">
        <v>50</v>
      </c>
      <c r="AD24" s="20"/>
      <c r="AE24" s="20">
        <v>165</v>
      </c>
      <c r="AF24" s="20">
        <v>100000</v>
      </c>
      <c r="AG24" s="13"/>
      <c r="AH24" s="20">
        <v>582785</v>
      </c>
      <c r="AI24" s="20">
        <v>6579753</v>
      </c>
      <c r="AJ24" s="10" t="s">
        <v>46</v>
      </c>
      <c r="AK24" s="13" t="s">
        <v>50</v>
      </c>
      <c r="AL24" s="23" t="str">
        <f t="shared" si="2"/>
        <v>535997.pdf</v>
      </c>
      <c r="AM24" s="23"/>
    </row>
    <row r="25" spans="1:39">
      <c r="A25" s="8"/>
      <c r="B25" s="8" t="s">
        <v>39</v>
      </c>
      <c r="C25" s="8" t="s">
        <v>39</v>
      </c>
      <c r="D25" s="10" t="s">
        <v>192</v>
      </c>
      <c r="E25" s="38" t="s">
        <v>193</v>
      </c>
      <c r="F25" s="12" t="s">
        <v>194</v>
      </c>
      <c r="G25" s="13" t="s">
        <v>56</v>
      </c>
      <c r="H25" s="13" t="s">
        <v>56</v>
      </c>
      <c r="I25" s="8">
        <v>2019</v>
      </c>
      <c r="J25" s="21">
        <v>2.2000000000000002</v>
      </c>
      <c r="K25" s="15">
        <v>0.12</v>
      </c>
      <c r="L25" s="16">
        <v>8.4499999999999993</v>
      </c>
      <c r="M25" s="17">
        <v>2.1899999999999999E-2</v>
      </c>
      <c r="N25" s="16">
        <v>34.5</v>
      </c>
      <c r="O25" s="16">
        <v>9.9</v>
      </c>
      <c r="P25" s="16"/>
      <c r="Q25" s="16">
        <f t="shared" si="1"/>
        <v>0</v>
      </c>
      <c r="R25" s="16">
        <v>9.92</v>
      </c>
      <c r="S25" s="13" t="s">
        <v>45</v>
      </c>
      <c r="T25" s="13" t="s">
        <v>45</v>
      </c>
      <c r="U25" s="8" t="s">
        <v>51</v>
      </c>
      <c r="V25" s="10" t="s">
        <v>195</v>
      </c>
      <c r="W25" s="18">
        <v>300</v>
      </c>
      <c r="X25" s="18">
        <v>299</v>
      </c>
      <c r="Y25" s="25">
        <v>12</v>
      </c>
      <c r="Z25" s="20">
        <v>287</v>
      </c>
      <c r="AA25" s="18">
        <v>0.5</v>
      </c>
      <c r="AB25" s="13" t="s">
        <v>67</v>
      </c>
      <c r="AC25" s="13" t="s">
        <v>59</v>
      </c>
      <c r="AD25" s="21">
        <v>115</v>
      </c>
      <c r="AE25" s="15">
        <v>168</v>
      </c>
      <c r="AF25" s="16" t="s">
        <v>196</v>
      </c>
      <c r="AG25" s="17" t="s">
        <v>51</v>
      </c>
      <c r="AH25" s="16">
        <v>580968</v>
      </c>
      <c r="AI25" s="16">
        <v>6565708</v>
      </c>
      <c r="AJ25" s="22" t="s">
        <v>51</v>
      </c>
      <c r="AK25" s="13" t="s">
        <v>197</v>
      </c>
      <c r="AL25" s="23" t="str">
        <f t="shared" si="2"/>
        <v>601531-46.pdf</v>
      </c>
      <c r="AM25" s="23"/>
    </row>
    <row r="26" spans="1:39">
      <c r="A26" s="8" t="s">
        <v>39</v>
      </c>
      <c r="B26" s="8"/>
      <c r="C26" s="9"/>
      <c r="D26" s="10" t="s">
        <v>198</v>
      </c>
      <c r="E26" s="26" t="s">
        <v>199</v>
      </c>
      <c r="F26" s="12" t="s">
        <v>200</v>
      </c>
      <c r="G26" s="13" t="s">
        <v>201</v>
      </c>
      <c r="H26" s="13" t="s">
        <v>56</v>
      </c>
      <c r="I26" s="8">
        <v>2020</v>
      </c>
      <c r="J26" s="21">
        <v>2.4</v>
      </c>
      <c r="K26" s="15">
        <v>0.1</v>
      </c>
      <c r="L26" s="16">
        <v>7.9</v>
      </c>
      <c r="M26" s="17">
        <v>2.1899999999999999E-2</v>
      </c>
      <c r="N26" s="16">
        <v>34.9</v>
      </c>
      <c r="O26" s="16">
        <v>8.17</v>
      </c>
      <c r="P26" s="16"/>
      <c r="Q26" s="16">
        <f t="shared" si="1"/>
        <v>0</v>
      </c>
      <c r="R26" s="16"/>
      <c r="S26" s="13" t="s">
        <v>45</v>
      </c>
      <c r="T26" s="13" t="s">
        <v>45</v>
      </c>
      <c r="U26" s="8" t="s">
        <v>51</v>
      </c>
      <c r="V26" s="10" t="s">
        <v>202</v>
      </c>
      <c r="W26" s="18">
        <v>300</v>
      </c>
      <c r="X26" s="18">
        <v>299</v>
      </c>
      <c r="Y26" s="19">
        <v>8</v>
      </c>
      <c r="Z26" s="20">
        <v>234</v>
      </c>
      <c r="AA26" s="18">
        <v>2</v>
      </c>
      <c r="AB26" s="13" t="s">
        <v>58</v>
      </c>
      <c r="AC26" s="13" t="s">
        <v>203</v>
      </c>
      <c r="AD26" s="21">
        <v>115</v>
      </c>
      <c r="AE26" s="15">
        <v>168</v>
      </c>
      <c r="AF26" s="16" t="s">
        <v>204</v>
      </c>
      <c r="AG26" s="17" t="s">
        <v>46</v>
      </c>
      <c r="AH26" s="16">
        <v>579827</v>
      </c>
      <c r="AI26" s="16">
        <v>6567442</v>
      </c>
      <c r="AJ26" s="22" t="s">
        <v>51</v>
      </c>
      <c r="AK26" s="13" t="s">
        <v>205</v>
      </c>
      <c r="AL26" s="23" t="str">
        <f t="shared" si="2"/>
        <v>627379-01.pdf</v>
      </c>
      <c r="AM26" s="23"/>
    </row>
    <row r="27" spans="1:39">
      <c r="A27" s="8"/>
      <c r="B27" s="8" t="s">
        <v>39</v>
      </c>
      <c r="C27" s="9" t="s">
        <v>39</v>
      </c>
      <c r="D27" s="10" t="s">
        <v>206</v>
      </c>
      <c r="E27" s="38" t="s">
        <v>207</v>
      </c>
      <c r="F27" s="12" t="s">
        <v>208</v>
      </c>
      <c r="G27" s="13"/>
      <c r="H27" s="13" t="s">
        <v>56</v>
      </c>
      <c r="I27" s="8">
        <v>2016</v>
      </c>
      <c r="J27" s="21">
        <v>4.5999999999999996</v>
      </c>
      <c r="K27" s="15">
        <v>6.5000000000000002E-2</v>
      </c>
      <c r="L27" s="16">
        <v>10.3</v>
      </c>
      <c r="M27" s="17">
        <v>2.1499999999999998E-2</v>
      </c>
      <c r="N27" s="16">
        <v>26.8</v>
      </c>
      <c r="O27" s="16"/>
      <c r="P27" s="16"/>
      <c r="Q27" s="16">
        <f t="shared" si="1"/>
        <v>0</v>
      </c>
      <c r="R27" s="16">
        <v>8.02</v>
      </c>
      <c r="S27" s="13" t="s">
        <v>45</v>
      </c>
      <c r="T27" s="13" t="s">
        <v>45</v>
      </c>
      <c r="U27" s="8" t="s">
        <v>46</v>
      </c>
      <c r="V27" s="10" t="s">
        <v>209</v>
      </c>
      <c r="W27" s="18">
        <v>300</v>
      </c>
      <c r="X27" s="18">
        <v>299</v>
      </c>
      <c r="Y27" s="25">
        <v>0</v>
      </c>
      <c r="Z27" s="20">
        <v>299</v>
      </c>
      <c r="AA27" s="18">
        <v>60</v>
      </c>
      <c r="AB27" s="13" t="s">
        <v>210</v>
      </c>
      <c r="AC27" s="13" t="s">
        <v>68</v>
      </c>
      <c r="AD27" s="21">
        <v>115</v>
      </c>
      <c r="AE27" s="15">
        <v>140</v>
      </c>
      <c r="AF27" s="16" t="s">
        <v>211</v>
      </c>
      <c r="AG27" s="17" t="s">
        <v>69</v>
      </c>
      <c r="AH27" s="16">
        <v>578866</v>
      </c>
      <c r="AI27" s="16">
        <v>6575311</v>
      </c>
      <c r="AJ27" s="22" t="s">
        <v>51</v>
      </c>
      <c r="AK27" s="13" t="s">
        <v>212</v>
      </c>
      <c r="AL27" s="23" t="str">
        <f t="shared" si="2"/>
        <v>607105-01.pdf</v>
      </c>
      <c r="AM27" s="23"/>
    </row>
    <row r="28" spans="1:39">
      <c r="A28" s="8" t="s">
        <v>39</v>
      </c>
      <c r="B28" s="8" t="s">
        <v>39</v>
      </c>
      <c r="C28" s="9" t="s">
        <v>39</v>
      </c>
      <c r="D28" s="10" t="s">
        <v>213</v>
      </c>
      <c r="E28" s="26" t="s">
        <v>214</v>
      </c>
      <c r="F28" s="12">
        <v>530417</v>
      </c>
      <c r="G28" s="13" t="s">
        <v>215</v>
      </c>
      <c r="H28" s="13" t="s">
        <v>43</v>
      </c>
      <c r="I28" s="8">
        <v>2012</v>
      </c>
      <c r="J28" s="21">
        <v>3.5</v>
      </c>
      <c r="K28" s="15">
        <v>8.5000000000000006E-2</v>
      </c>
      <c r="L28" s="16">
        <v>7.55</v>
      </c>
      <c r="M28" s="17">
        <v>2.1299999999999999E-2</v>
      </c>
      <c r="N28" s="16">
        <v>25.9</v>
      </c>
      <c r="O28" s="16">
        <v>6.4729999999999999</v>
      </c>
      <c r="P28" s="16"/>
      <c r="Q28" s="16">
        <f t="shared" si="1"/>
        <v>0</v>
      </c>
      <c r="R28" s="16"/>
      <c r="S28" s="13" t="s">
        <v>45</v>
      </c>
      <c r="T28" s="13" t="s">
        <v>45</v>
      </c>
      <c r="U28" s="8" t="s">
        <v>46</v>
      </c>
      <c r="V28" s="10" t="s">
        <v>216</v>
      </c>
      <c r="W28" s="20">
        <v>250</v>
      </c>
      <c r="X28" s="20">
        <v>250</v>
      </c>
      <c r="Y28" s="18">
        <v>0</v>
      </c>
      <c r="Z28" s="20">
        <v>250</v>
      </c>
      <c r="AA28" s="20">
        <v>12</v>
      </c>
      <c r="AB28" s="21" t="s">
        <v>67</v>
      </c>
      <c r="AC28" s="13" t="s">
        <v>50</v>
      </c>
      <c r="AD28" s="20">
        <v>115</v>
      </c>
      <c r="AE28" s="20">
        <v>139.69999999999999</v>
      </c>
      <c r="AF28" s="20" t="s">
        <v>217</v>
      </c>
      <c r="AG28" s="13" t="s">
        <v>46</v>
      </c>
      <c r="AH28" s="20">
        <v>884991</v>
      </c>
      <c r="AI28" s="20">
        <v>7757964</v>
      </c>
      <c r="AJ28" s="10" t="s">
        <v>46</v>
      </c>
      <c r="AK28" s="13" t="s">
        <v>218</v>
      </c>
      <c r="AL28" s="23" t="str">
        <f t="shared" si="2"/>
        <v>530417.pdf</v>
      </c>
      <c r="AM28" s="23"/>
    </row>
    <row r="29" spans="1:39">
      <c r="A29" s="8"/>
      <c r="B29" s="8" t="s">
        <v>39</v>
      </c>
      <c r="C29" s="9" t="s">
        <v>39</v>
      </c>
      <c r="D29" s="10" t="s">
        <v>219</v>
      </c>
      <c r="E29" s="38" t="s">
        <v>220</v>
      </c>
      <c r="F29" s="12" t="s">
        <v>221</v>
      </c>
      <c r="G29" s="13" t="s">
        <v>91</v>
      </c>
      <c r="H29" s="13" t="s">
        <v>74</v>
      </c>
      <c r="I29" s="8">
        <v>2016</v>
      </c>
      <c r="J29" s="21">
        <v>2.6</v>
      </c>
      <c r="K29" s="15">
        <v>0.08</v>
      </c>
      <c r="L29" s="16">
        <v>8.48</v>
      </c>
      <c r="M29" s="17">
        <v>2.1100000000000001E-2</v>
      </c>
      <c r="N29" s="16">
        <v>36.700000000000003</v>
      </c>
      <c r="O29" s="16"/>
      <c r="P29" s="16"/>
      <c r="Q29" s="16">
        <f t="shared" si="1"/>
        <v>0</v>
      </c>
      <c r="R29" s="16">
        <v>8.9</v>
      </c>
      <c r="S29" s="13" t="s">
        <v>45</v>
      </c>
      <c r="T29" s="13" t="s">
        <v>45</v>
      </c>
      <c r="U29" s="8" t="s">
        <v>46</v>
      </c>
      <c r="V29" s="10" t="s">
        <v>222</v>
      </c>
      <c r="W29" s="18">
        <v>250</v>
      </c>
      <c r="X29" s="18">
        <v>249</v>
      </c>
      <c r="Y29" s="18">
        <v>7</v>
      </c>
      <c r="Z29" s="20">
        <v>242</v>
      </c>
      <c r="AA29" s="18">
        <v>4</v>
      </c>
      <c r="AB29" s="13" t="s">
        <v>223</v>
      </c>
      <c r="AC29" s="13" t="s">
        <v>50</v>
      </c>
      <c r="AD29" s="21">
        <v>140</v>
      </c>
      <c r="AE29" s="15">
        <v>168</v>
      </c>
      <c r="AF29" s="16">
        <v>1000</v>
      </c>
      <c r="AG29" s="17" t="s">
        <v>69</v>
      </c>
      <c r="AH29" s="16">
        <v>296689</v>
      </c>
      <c r="AI29" s="16">
        <v>6717977</v>
      </c>
      <c r="AJ29" s="22" t="s">
        <v>46</v>
      </c>
      <c r="AK29" s="13" t="s">
        <v>50</v>
      </c>
      <c r="AL29" s="23" t="str">
        <f t="shared" si="2"/>
        <v>601531-20.pdf</v>
      </c>
      <c r="AM29" s="23"/>
    </row>
    <row r="30" spans="1:39">
      <c r="A30" s="8"/>
      <c r="B30" s="8" t="s">
        <v>39</v>
      </c>
      <c r="C30" s="9" t="s">
        <v>39</v>
      </c>
      <c r="D30" s="10" t="s">
        <v>224</v>
      </c>
      <c r="E30" s="38" t="s">
        <v>225</v>
      </c>
      <c r="F30" s="12" t="s">
        <v>226</v>
      </c>
      <c r="G30" s="13" t="s">
        <v>56</v>
      </c>
      <c r="H30" s="13" t="s">
        <v>56</v>
      </c>
      <c r="I30" s="8">
        <v>2016</v>
      </c>
      <c r="J30" s="21">
        <v>4.5</v>
      </c>
      <c r="K30" s="15">
        <v>0.08</v>
      </c>
      <c r="L30" s="16">
        <v>9.18</v>
      </c>
      <c r="M30" s="17">
        <v>2.1100000000000001E-2</v>
      </c>
      <c r="N30" s="16">
        <v>48.06</v>
      </c>
      <c r="O30" s="16"/>
      <c r="P30" s="16"/>
      <c r="Q30" s="16">
        <f t="shared" si="1"/>
        <v>0</v>
      </c>
      <c r="R30" s="16">
        <v>8.4600000000000009</v>
      </c>
      <c r="S30" s="13" t="s">
        <v>45</v>
      </c>
      <c r="T30" s="13" t="s">
        <v>45</v>
      </c>
      <c r="U30" s="8" t="s">
        <v>46</v>
      </c>
      <c r="V30" s="10" t="s">
        <v>227</v>
      </c>
      <c r="W30" s="18">
        <v>210</v>
      </c>
      <c r="X30" s="18">
        <v>209</v>
      </c>
      <c r="Y30" s="18">
        <v>33</v>
      </c>
      <c r="Z30" s="20">
        <v>176</v>
      </c>
      <c r="AA30" s="18">
        <v>0.3</v>
      </c>
      <c r="AB30" s="13" t="s">
        <v>50</v>
      </c>
      <c r="AC30" s="13" t="s">
        <v>50</v>
      </c>
      <c r="AD30" s="21" t="s">
        <v>50</v>
      </c>
      <c r="AE30" s="15" t="s">
        <v>50</v>
      </c>
      <c r="AF30" s="16">
        <v>3000</v>
      </c>
      <c r="AG30" s="17" t="s">
        <v>51</v>
      </c>
      <c r="AH30" s="16">
        <v>582414</v>
      </c>
      <c r="AI30" s="16">
        <v>6587968</v>
      </c>
      <c r="AJ30" s="22" t="s">
        <v>46</v>
      </c>
      <c r="AK30" s="13" t="s">
        <v>228</v>
      </c>
      <c r="AL30" s="23" t="str">
        <f t="shared" si="2"/>
        <v>601531-19.pdf</v>
      </c>
      <c r="AM30" s="23"/>
    </row>
    <row r="31" spans="1:39">
      <c r="A31" s="27"/>
      <c r="B31" s="27" t="s">
        <v>39</v>
      </c>
      <c r="C31" s="44" t="s">
        <v>39</v>
      </c>
      <c r="D31" s="28" t="s">
        <v>229</v>
      </c>
      <c r="E31" s="24" t="s">
        <v>230</v>
      </c>
      <c r="F31" s="23" t="s">
        <v>231</v>
      </c>
      <c r="G31" s="23" t="s">
        <v>56</v>
      </c>
      <c r="H31" s="23" t="s">
        <v>56</v>
      </c>
      <c r="I31" s="8">
        <v>2023</v>
      </c>
      <c r="J31" s="23">
        <v>3</v>
      </c>
      <c r="K31" s="15">
        <v>0.1</v>
      </c>
      <c r="L31" s="23">
        <v>11.1</v>
      </c>
      <c r="M31" s="23">
        <v>2.1100000000000001E-2</v>
      </c>
      <c r="N31" s="23">
        <v>28</v>
      </c>
      <c r="O31" s="23">
        <v>11.14</v>
      </c>
      <c r="P31" s="23">
        <v>65</v>
      </c>
      <c r="Q31" s="29">
        <f t="shared" si="1"/>
        <v>724.1</v>
      </c>
      <c r="R31" s="23"/>
      <c r="S31" s="23" t="s">
        <v>99</v>
      </c>
      <c r="T31" s="23" t="s">
        <v>77</v>
      </c>
      <c r="U31" s="27" t="s">
        <v>51</v>
      </c>
      <c r="V31" s="28" t="s">
        <v>232</v>
      </c>
      <c r="W31" s="18">
        <v>400</v>
      </c>
      <c r="X31" s="18">
        <v>399</v>
      </c>
      <c r="Y31" s="25">
        <v>1</v>
      </c>
      <c r="Z31" s="20">
        <f>X31-Y31</f>
        <v>398</v>
      </c>
      <c r="AA31" s="18">
        <v>1</v>
      </c>
      <c r="AB31" s="13" t="s">
        <v>233</v>
      </c>
      <c r="AC31" s="13" t="s">
        <v>234</v>
      </c>
      <c r="AD31" s="21">
        <v>115</v>
      </c>
      <c r="AE31" s="15">
        <v>140</v>
      </c>
      <c r="AF31" s="16" t="s">
        <v>235</v>
      </c>
      <c r="AG31" s="17" t="s">
        <v>236</v>
      </c>
      <c r="AH31" s="16">
        <v>600787</v>
      </c>
      <c r="AI31" s="16">
        <v>6645517</v>
      </c>
      <c r="AJ31" s="22" t="s">
        <v>46</v>
      </c>
      <c r="AK31" s="23"/>
      <c r="AL31" s="23" t="str">
        <f t="shared" si="2"/>
        <v>640275-02.pdf</v>
      </c>
      <c r="AM31" s="23" t="str">
        <f>CONCATENATE(F31, ".PNG")</f>
        <v>640275-02.PNG</v>
      </c>
    </row>
    <row r="32" spans="1:39">
      <c r="A32" s="27"/>
      <c r="B32" s="27" t="s">
        <v>39</v>
      </c>
      <c r="C32" s="44" t="s">
        <v>39</v>
      </c>
      <c r="D32" s="28" t="s">
        <v>237</v>
      </c>
      <c r="E32" s="24" t="s">
        <v>238</v>
      </c>
      <c r="F32" s="23" t="s">
        <v>239</v>
      </c>
      <c r="G32" s="23" t="s">
        <v>240</v>
      </c>
      <c r="H32" s="23"/>
      <c r="I32" s="45">
        <v>2023</v>
      </c>
      <c r="J32" s="23">
        <v>2.8</v>
      </c>
      <c r="K32" s="15">
        <v>6.5000000000000002E-2</v>
      </c>
      <c r="L32" s="23">
        <v>6.4</v>
      </c>
      <c r="M32" s="23">
        <v>2.1100000000000001E-2</v>
      </c>
      <c r="N32" s="23">
        <v>44.67</v>
      </c>
      <c r="O32" s="23">
        <v>9.7799999999999994</v>
      </c>
      <c r="P32" s="23"/>
      <c r="Q32" s="23"/>
      <c r="R32" s="23"/>
      <c r="S32" s="23"/>
      <c r="T32" s="23"/>
      <c r="U32" s="27"/>
      <c r="V32" s="28" t="s">
        <v>241</v>
      </c>
      <c r="W32" s="18">
        <v>220</v>
      </c>
      <c r="X32" s="18">
        <v>219</v>
      </c>
      <c r="Y32" s="25">
        <v>0</v>
      </c>
      <c r="Z32" s="20">
        <f>X32-Y32</f>
        <v>219</v>
      </c>
      <c r="AA32" s="18"/>
      <c r="AB32" s="13" t="s">
        <v>126</v>
      </c>
      <c r="AC32" s="13" t="s">
        <v>59</v>
      </c>
      <c r="AD32" s="21">
        <v>115</v>
      </c>
      <c r="AE32" s="15">
        <v>140</v>
      </c>
      <c r="AF32" s="16"/>
      <c r="AG32" s="17"/>
      <c r="AH32" s="16">
        <v>625658</v>
      </c>
      <c r="AI32" s="16">
        <v>6754607</v>
      </c>
      <c r="AJ32" s="22" t="s">
        <v>242</v>
      </c>
      <c r="AK32" s="23"/>
      <c r="AL32" s="23" t="str">
        <f t="shared" si="2"/>
        <v>640275-07.pdf</v>
      </c>
      <c r="AM32" s="23" t="str">
        <f>CONCATENATE(F32, ".PNG")</f>
        <v>640275-07.PNG</v>
      </c>
    </row>
    <row r="33" spans="1:39">
      <c r="A33" s="8"/>
      <c r="B33" s="8" t="s">
        <v>39</v>
      </c>
      <c r="C33" s="8" t="s">
        <v>39</v>
      </c>
      <c r="D33" s="10" t="s">
        <v>243</v>
      </c>
      <c r="E33" s="26" t="s">
        <v>244</v>
      </c>
      <c r="F33" s="12" t="s">
        <v>245</v>
      </c>
      <c r="G33" s="13" t="s">
        <v>246</v>
      </c>
      <c r="H33" s="13" t="s">
        <v>75</v>
      </c>
      <c r="I33" s="8">
        <v>2015</v>
      </c>
      <c r="J33" s="21">
        <v>2.2000000000000002</v>
      </c>
      <c r="K33" s="15">
        <v>7.4999999999999997E-2</v>
      </c>
      <c r="L33" s="16">
        <v>6.7</v>
      </c>
      <c r="M33" s="17">
        <v>2.1000000000000001E-2</v>
      </c>
      <c r="N33" s="16" t="s">
        <v>50</v>
      </c>
      <c r="O33" s="16"/>
      <c r="P33" s="16"/>
      <c r="Q33" s="16">
        <f>O33*P33</f>
        <v>0</v>
      </c>
      <c r="R33" s="16">
        <v>9.18</v>
      </c>
      <c r="S33" s="13" t="s">
        <v>45</v>
      </c>
      <c r="T33" s="13" t="s">
        <v>45</v>
      </c>
      <c r="U33" s="8" t="s">
        <v>46</v>
      </c>
      <c r="V33" s="10" t="s">
        <v>247</v>
      </c>
      <c r="W33" s="20">
        <v>200</v>
      </c>
      <c r="X33" s="20">
        <v>199</v>
      </c>
      <c r="Y33" s="18">
        <v>18</v>
      </c>
      <c r="Z33" s="20">
        <v>181</v>
      </c>
      <c r="AA33" s="20">
        <v>1.5</v>
      </c>
      <c r="AB33" s="21" t="s">
        <v>67</v>
      </c>
      <c r="AC33" s="13" t="s">
        <v>68</v>
      </c>
      <c r="AD33" s="20">
        <v>139</v>
      </c>
      <c r="AE33" s="20">
        <v>168</v>
      </c>
      <c r="AF33" s="20">
        <v>750</v>
      </c>
      <c r="AG33" s="13" t="s">
        <v>69</v>
      </c>
      <c r="AH33" s="20">
        <v>608257</v>
      </c>
      <c r="AI33" s="20">
        <v>7171541</v>
      </c>
      <c r="AJ33" s="10" t="s">
        <v>51</v>
      </c>
      <c r="AK33" s="13" t="s">
        <v>50</v>
      </c>
      <c r="AL33" s="23" t="str">
        <f t="shared" si="2"/>
        <v>602566-01.pdf</v>
      </c>
      <c r="AM33" s="23"/>
    </row>
    <row r="34" spans="1:39">
      <c r="A34" s="27"/>
      <c r="B34" s="27"/>
      <c r="C34" s="27" t="s">
        <v>39</v>
      </c>
      <c r="D34" s="28" t="s">
        <v>248</v>
      </c>
      <c r="E34" s="36" t="s">
        <v>249</v>
      </c>
      <c r="F34" s="23" t="s">
        <v>250</v>
      </c>
      <c r="G34" s="23" t="s">
        <v>251</v>
      </c>
      <c r="H34" s="23" t="s">
        <v>56</v>
      </c>
      <c r="I34" s="45">
        <v>2023</v>
      </c>
      <c r="J34" s="23">
        <v>2.9</v>
      </c>
      <c r="K34" s="15">
        <v>0.08</v>
      </c>
      <c r="L34" s="23">
        <v>11</v>
      </c>
      <c r="M34" s="23">
        <v>2.1000000000000001E-2</v>
      </c>
      <c r="N34" s="23">
        <v>40.700000000000003</v>
      </c>
      <c r="O34" s="23">
        <v>11.4</v>
      </c>
      <c r="P34" s="23">
        <v>69.5</v>
      </c>
      <c r="Q34" s="46">
        <f>[1]InputData!$B$13-[1]InputData!$B$12</f>
        <v>794.59999999999854</v>
      </c>
      <c r="R34" s="23">
        <v>11.3</v>
      </c>
      <c r="S34" s="23" t="s">
        <v>99</v>
      </c>
      <c r="T34" s="23" t="s">
        <v>77</v>
      </c>
      <c r="U34" s="27" t="s">
        <v>51</v>
      </c>
      <c r="V34" s="28" t="s">
        <v>252</v>
      </c>
      <c r="W34" s="20">
        <v>282</v>
      </c>
      <c r="X34" s="20">
        <v>281</v>
      </c>
      <c r="Y34" s="25">
        <v>0</v>
      </c>
      <c r="Z34" s="20">
        <f>X34-Y34</f>
        <v>281</v>
      </c>
      <c r="AA34" s="20">
        <v>11</v>
      </c>
      <c r="AB34" s="13" t="s">
        <v>253</v>
      </c>
      <c r="AC34" s="13" t="s">
        <v>59</v>
      </c>
      <c r="AD34" s="21">
        <v>115</v>
      </c>
      <c r="AE34" s="15">
        <v>140</v>
      </c>
      <c r="AF34" s="47" t="s">
        <v>254</v>
      </c>
      <c r="AG34" s="48" t="s">
        <v>255</v>
      </c>
      <c r="AH34" s="16">
        <v>572780</v>
      </c>
      <c r="AI34" s="16">
        <v>6556406</v>
      </c>
      <c r="AJ34" s="22" t="s">
        <v>46</v>
      </c>
      <c r="AK34" s="23" t="s">
        <v>256</v>
      </c>
      <c r="AL34" s="23"/>
      <c r="AM34" s="23"/>
    </row>
    <row r="35" spans="1:39">
      <c r="A35" s="8"/>
      <c r="B35" s="8" t="s">
        <v>39</v>
      </c>
      <c r="C35" s="8" t="s">
        <v>39</v>
      </c>
      <c r="D35" s="10" t="s">
        <v>257</v>
      </c>
      <c r="E35" s="38" t="s">
        <v>258</v>
      </c>
      <c r="F35" s="12" t="s">
        <v>259</v>
      </c>
      <c r="G35" s="13" t="s">
        <v>260</v>
      </c>
      <c r="H35" s="13" t="s">
        <v>56</v>
      </c>
      <c r="I35" s="8">
        <v>2017</v>
      </c>
      <c r="J35" s="21">
        <v>2.0299999999999998</v>
      </c>
      <c r="K35" s="15">
        <v>6.5000000000000002E-2</v>
      </c>
      <c r="L35" s="16">
        <v>9.74</v>
      </c>
      <c r="M35" s="17">
        <v>2.07E-2</v>
      </c>
      <c r="N35" s="16" t="s">
        <v>50</v>
      </c>
      <c r="O35" s="16">
        <v>8.6999999999999993</v>
      </c>
      <c r="P35" s="16"/>
      <c r="Q35" s="16">
        <f>O35*P35</f>
        <v>0</v>
      </c>
      <c r="R35" s="16">
        <v>8.6999999999999993</v>
      </c>
      <c r="S35" s="13" t="s">
        <v>45</v>
      </c>
      <c r="T35" s="13" t="s">
        <v>45</v>
      </c>
      <c r="U35" s="8" t="s">
        <v>46</v>
      </c>
      <c r="V35" s="10" t="s">
        <v>252</v>
      </c>
      <c r="W35" s="18">
        <v>250</v>
      </c>
      <c r="X35" s="18">
        <v>249</v>
      </c>
      <c r="Y35" s="25">
        <v>5</v>
      </c>
      <c r="Z35" s="20">
        <v>244</v>
      </c>
      <c r="AA35" s="18">
        <v>22</v>
      </c>
      <c r="AB35" s="13" t="s">
        <v>210</v>
      </c>
      <c r="AC35" s="13" t="s">
        <v>68</v>
      </c>
      <c r="AD35" s="21">
        <v>115</v>
      </c>
      <c r="AE35" s="15">
        <v>139</v>
      </c>
      <c r="AF35" s="16">
        <v>3000</v>
      </c>
      <c r="AG35" s="17" t="s">
        <v>69</v>
      </c>
      <c r="AH35" s="16">
        <v>582556</v>
      </c>
      <c r="AI35" s="16">
        <v>6567309</v>
      </c>
      <c r="AJ35" s="22" t="s">
        <v>46</v>
      </c>
      <c r="AK35" s="13" t="s">
        <v>50</v>
      </c>
      <c r="AL35" s="23" t="str">
        <f t="shared" ref="AL35:AL47" si="3">F35&amp;".pdf"</f>
        <v>601531-24.pdf</v>
      </c>
      <c r="AM35" s="23"/>
    </row>
    <row r="36" spans="1:39">
      <c r="A36" s="8" t="s">
        <v>39</v>
      </c>
      <c r="B36" s="9" t="s">
        <v>39</v>
      </c>
      <c r="C36" s="9" t="s">
        <v>39</v>
      </c>
      <c r="D36" s="10" t="s">
        <v>261</v>
      </c>
      <c r="E36" s="26" t="s">
        <v>262</v>
      </c>
      <c r="F36" s="12">
        <v>532323</v>
      </c>
      <c r="G36" s="13" t="s">
        <v>148</v>
      </c>
      <c r="H36" s="13" t="s">
        <v>263</v>
      </c>
      <c r="I36" s="8">
        <v>2013</v>
      </c>
      <c r="J36" s="21">
        <v>3.3</v>
      </c>
      <c r="K36" s="15">
        <v>7.4999999999999997E-2</v>
      </c>
      <c r="L36" s="16">
        <v>6.75</v>
      </c>
      <c r="M36" s="17">
        <v>0.02</v>
      </c>
      <c r="N36" s="16">
        <v>32.1</v>
      </c>
      <c r="O36" s="16">
        <v>6.46</v>
      </c>
      <c r="P36" s="16"/>
      <c r="Q36" s="16">
        <f>O36*P36</f>
        <v>0</v>
      </c>
      <c r="R36" s="16"/>
      <c r="S36" s="13" t="s">
        <v>45</v>
      </c>
      <c r="T36" s="13" t="s">
        <v>45</v>
      </c>
      <c r="U36" s="8" t="s">
        <v>46</v>
      </c>
      <c r="V36" s="10" t="s">
        <v>216</v>
      </c>
      <c r="W36" s="20">
        <v>220</v>
      </c>
      <c r="X36" s="20">
        <v>219.5</v>
      </c>
      <c r="Y36" s="18">
        <v>18</v>
      </c>
      <c r="Z36" s="20">
        <v>201.5</v>
      </c>
      <c r="AA36" s="20">
        <v>16.5</v>
      </c>
      <c r="AB36" s="21" t="s">
        <v>67</v>
      </c>
      <c r="AC36" s="13" t="s">
        <v>50</v>
      </c>
      <c r="AD36" s="20">
        <v>114</v>
      </c>
      <c r="AE36" s="20">
        <v>139</v>
      </c>
      <c r="AF36" s="20" t="s">
        <v>264</v>
      </c>
      <c r="AG36" s="13" t="s">
        <v>69</v>
      </c>
      <c r="AH36" s="20">
        <v>1309896</v>
      </c>
      <c r="AI36" s="20">
        <v>7871299</v>
      </c>
      <c r="AJ36" s="10" t="s">
        <v>46</v>
      </c>
      <c r="AK36" s="13" t="s">
        <v>50</v>
      </c>
      <c r="AL36" s="23" t="str">
        <f t="shared" si="3"/>
        <v>532323.pdf</v>
      </c>
      <c r="AM36" s="23"/>
    </row>
    <row r="37" spans="1:39">
      <c r="A37" s="8"/>
      <c r="B37" s="9" t="s">
        <v>39</v>
      </c>
      <c r="C37" s="9" t="s">
        <v>39</v>
      </c>
      <c r="D37" s="10" t="s">
        <v>138</v>
      </c>
      <c r="E37" s="38" t="s">
        <v>139</v>
      </c>
      <c r="F37" s="12" t="s">
        <v>265</v>
      </c>
      <c r="G37" s="13" t="s">
        <v>141</v>
      </c>
      <c r="H37" s="13" t="s">
        <v>56</v>
      </c>
      <c r="I37" s="8">
        <v>2016</v>
      </c>
      <c r="J37" s="21">
        <v>3</v>
      </c>
      <c r="K37" s="15">
        <v>0.6</v>
      </c>
      <c r="L37" s="16">
        <v>9.9</v>
      </c>
      <c r="M37" s="17">
        <v>0.02</v>
      </c>
      <c r="N37" s="16" t="s">
        <v>50</v>
      </c>
      <c r="O37" s="16"/>
      <c r="P37" s="16"/>
      <c r="Q37" s="16">
        <f>O37*P37</f>
        <v>0</v>
      </c>
      <c r="R37" s="16">
        <v>8.92</v>
      </c>
      <c r="S37" s="13" t="s">
        <v>45</v>
      </c>
      <c r="T37" s="13" t="s">
        <v>45</v>
      </c>
      <c r="U37" s="8" t="s">
        <v>46</v>
      </c>
      <c r="V37" s="10" t="s">
        <v>142</v>
      </c>
      <c r="W37" s="18">
        <v>200</v>
      </c>
      <c r="X37" s="18">
        <v>199</v>
      </c>
      <c r="Y37" s="25">
        <v>9.8000000000000007</v>
      </c>
      <c r="Z37" s="20">
        <v>189.2</v>
      </c>
      <c r="AA37" s="18">
        <v>4.7</v>
      </c>
      <c r="AB37" s="13" t="s">
        <v>67</v>
      </c>
      <c r="AC37" s="13" t="s">
        <v>50</v>
      </c>
      <c r="AD37" s="21">
        <v>115</v>
      </c>
      <c r="AE37" s="15">
        <v>139</v>
      </c>
      <c r="AF37" s="16">
        <v>25000</v>
      </c>
      <c r="AG37" s="17" t="s">
        <v>69</v>
      </c>
      <c r="AH37" s="16">
        <v>572028</v>
      </c>
      <c r="AI37" s="16">
        <v>6582480</v>
      </c>
      <c r="AJ37" s="22" t="s">
        <v>51</v>
      </c>
      <c r="AK37" s="13" t="s">
        <v>144</v>
      </c>
      <c r="AL37" s="23" t="str">
        <f t="shared" si="3"/>
        <v>601531-16.pdf</v>
      </c>
      <c r="AM37" s="23"/>
    </row>
    <row r="38" spans="1:39">
      <c r="A38" s="8"/>
      <c r="B38" s="9" t="s">
        <v>50</v>
      </c>
      <c r="C38" s="9" t="s">
        <v>50</v>
      </c>
      <c r="D38" s="10" t="s">
        <v>266</v>
      </c>
      <c r="E38" s="26" t="s">
        <v>267</v>
      </c>
      <c r="F38" s="12" t="s">
        <v>268</v>
      </c>
      <c r="G38" s="13" t="s">
        <v>56</v>
      </c>
      <c r="H38" s="13" t="s">
        <v>56</v>
      </c>
      <c r="I38" s="49">
        <v>2017</v>
      </c>
      <c r="J38" s="21" t="s">
        <v>50</v>
      </c>
      <c r="K38" s="15" t="s">
        <v>50</v>
      </c>
      <c r="L38" s="16" t="s">
        <v>50</v>
      </c>
      <c r="M38" s="17">
        <v>0.02</v>
      </c>
      <c r="N38" s="16" t="s">
        <v>50</v>
      </c>
      <c r="O38" s="16"/>
      <c r="P38" s="16"/>
      <c r="Q38" s="16">
        <f>O38*P38</f>
        <v>0</v>
      </c>
      <c r="R38" s="16">
        <v>1.4</v>
      </c>
      <c r="S38" s="13" t="s">
        <v>45</v>
      </c>
      <c r="T38" s="13" t="s">
        <v>45</v>
      </c>
      <c r="U38" s="8" t="s">
        <v>46</v>
      </c>
      <c r="V38" s="10" t="s">
        <v>269</v>
      </c>
      <c r="W38" s="18" t="s">
        <v>50</v>
      </c>
      <c r="X38" s="18" t="s">
        <v>50</v>
      </c>
      <c r="Y38" s="19" t="s">
        <v>50</v>
      </c>
      <c r="Z38" s="20" t="s">
        <v>50</v>
      </c>
      <c r="AA38" s="18"/>
      <c r="AB38" s="13" t="s">
        <v>270</v>
      </c>
      <c r="AC38" s="13" t="s">
        <v>50</v>
      </c>
      <c r="AD38" s="21" t="s">
        <v>50</v>
      </c>
      <c r="AE38" s="15" t="s">
        <v>50</v>
      </c>
      <c r="AF38" s="16" t="s">
        <v>50</v>
      </c>
      <c r="AG38" s="17" t="s">
        <v>69</v>
      </c>
      <c r="AH38" s="16">
        <v>571273</v>
      </c>
      <c r="AI38" s="16">
        <v>6581891</v>
      </c>
      <c r="AJ38" s="22" t="s">
        <v>46</v>
      </c>
      <c r="AK38" s="13" t="s">
        <v>50</v>
      </c>
      <c r="AL38" s="23" t="str">
        <f t="shared" si="3"/>
        <v>615446-01.pdf</v>
      </c>
      <c r="AM38" s="23"/>
    </row>
    <row r="39" spans="1:39">
      <c r="A39" s="8" t="s">
        <v>39</v>
      </c>
      <c r="B39" s="9"/>
      <c r="C39" s="9"/>
      <c r="D39" s="10" t="s">
        <v>198</v>
      </c>
      <c r="E39" s="26" t="s">
        <v>199</v>
      </c>
      <c r="F39" s="12" t="s">
        <v>200</v>
      </c>
      <c r="G39" s="13" t="s">
        <v>201</v>
      </c>
      <c r="H39" s="13" t="s">
        <v>56</v>
      </c>
      <c r="I39" s="8">
        <v>2020</v>
      </c>
      <c r="J39" s="21">
        <v>2.4</v>
      </c>
      <c r="K39" s="15">
        <v>0.105</v>
      </c>
      <c r="L39" s="16">
        <v>7.8</v>
      </c>
      <c r="M39" s="17">
        <v>0.02</v>
      </c>
      <c r="N39" s="16">
        <v>34.200000000000003</v>
      </c>
      <c r="O39" s="16">
        <v>8.08</v>
      </c>
      <c r="P39" s="16"/>
      <c r="Q39" s="16">
        <f>O39*P39</f>
        <v>0</v>
      </c>
      <c r="R39" s="16"/>
      <c r="S39" s="13" t="s">
        <v>45</v>
      </c>
      <c r="T39" s="13" t="s">
        <v>45</v>
      </c>
      <c r="U39" s="8" t="s">
        <v>51</v>
      </c>
      <c r="V39" s="10" t="s">
        <v>202</v>
      </c>
      <c r="W39" s="18">
        <v>250</v>
      </c>
      <c r="X39" s="18">
        <v>249</v>
      </c>
      <c r="Y39" s="19">
        <v>13</v>
      </c>
      <c r="Z39" s="20">
        <v>236</v>
      </c>
      <c r="AA39" s="18">
        <v>2</v>
      </c>
      <c r="AB39" s="13" t="s">
        <v>58</v>
      </c>
      <c r="AC39" s="13" t="s">
        <v>203</v>
      </c>
      <c r="AD39" s="21">
        <v>115</v>
      </c>
      <c r="AE39" s="15">
        <v>168</v>
      </c>
      <c r="AF39" s="16" t="s">
        <v>217</v>
      </c>
      <c r="AG39" s="17" t="s">
        <v>46</v>
      </c>
      <c r="AH39" s="16">
        <v>579813</v>
      </c>
      <c r="AI39" s="16">
        <v>6567465</v>
      </c>
      <c r="AJ39" s="22" t="s">
        <v>51</v>
      </c>
      <c r="AK39" s="13" t="s">
        <v>205</v>
      </c>
      <c r="AL39" s="23" t="str">
        <f t="shared" si="3"/>
        <v>627379-01.pdf</v>
      </c>
      <c r="AM39" s="23"/>
    </row>
    <row r="40" spans="1:39">
      <c r="A40" s="27"/>
      <c r="B40" s="44"/>
      <c r="C40" s="44" t="s">
        <v>39</v>
      </c>
      <c r="D40" s="28" t="s">
        <v>271</v>
      </c>
      <c r="E40" s="36" t="s">
        <v>272</v>
      </c>
      <c r="F40" s="23" t="s">
        <v>273</v>
      </c>
      <c r="G40" s="23" t="s">
        <v>56</v>
      </c>
      <c r="H40" s="23" t="s">
        <v>56</v>
      </c>
      <c r="I40" s="45">
        <v>2023</v>
      </c>
      <c r="J40" s="23">
        <v>2.6</v>
      </c>
      <c r="K40" s="15">
        <v>8.5000000000000006E-2</v>
      </c>
      <c r="L40" s="23">
        <v>6.8</v>
      </c>
      <c r="M40" s="23">
        <v>0.02</v>
      </c>
      <c r="N40" s="23">
        <v>37.1</v>
      </c>
      <c r="O40" s="23">
        <v>10.61</v>
      </c>
      <c r="P40" s="23">
        <v>49.5</v>
      </c>
      <c r="Q40" s="23">
        <v>526</v>
      </c>
      <c r="R40" s="23">
        <v>12.24</v>
      </c>
      <c r="S40" s="23" t="s">
        <v>274</v>
      </c>
      <c r="T40" s="23" t="s">
        <v>77</v>
      </c>
      <c r="U40" s="27" t="s">
        <v>46</v>
      </c>
      <c r="V40" s="28" t="s">
        <v>275</v>
      </c>
      <c r="W40" s="20">
        <v>291</v>
      </c>
      <c r="X40" s="20">
        <v>290</v>
      </c>
      <c r="Y40" s="25">
        <v>4</v>
      </c>
      <c r="Z40" s="20">
        <f>X40-Y40</f>
        <v>286</v>
      </c>
      <c r="AA40" s="20">
        <v>10</v>
      </c>
      <c r="AB40" s="13" t="s">
        <v>276</v>
      </c>
      <c r="AC40" s="13" t="s">
        <v>203</v>
      </c>
      <c r="AD40" s="21">
        <v>115</v>
      </c>
      <c r="AE40" s="15"/>
      <c r="AF40" s="16">
        <v>100</v>
      </c>
      <c r="AG40" s="17"/>
      <c r="AH40" s="16">
        <v>780022.77661996998</v>
      </c>
      <c r="AI40" s="16">
        <v>7705621.2534494903</v>
      </c>
      <c r="AJ40" s="22" t="s">
        <v>51</v>
      </c>
      <c r="AK40" s="23" t="s">
        <v>277</v>
      </c>
      <c r="AL40" s="23" t="str">
        <f t="shared" si="3"/>
        <v>634787-01.pdf</v>
      </c>
      <c r="AM40" s="23" t="str">
        <f>CONCATENATE(F40, ".PNG")</f>
        <v>634787-01.PNG</v>
      </c>
    </row>
    <row r="41" spans="1:39">
      <c r="A41" s="8"/>
      <c r="B41" s="9" t="s">
        <v>39</v>
      </c>
      <c r="C41" s="9" t="s">
        <v>39</v>
      </c>
      <c r="D41" s="10" t="s">
        <v>278</v>
      </c>
      <c r="E41" s="26" t="s">
        <v>279</v>
      </c>
      <c r="F41" s="12" t="s">
        <v>280</v>
      </c>
      <c r="G41" s="13" t="s">
        <v>64</v>
      </c>
      <c r="H41" s="13" t="s">
        <v>56</v>
      </c>
      <c r="I41" s="8">
        <v>2015</v>
      </c>
      <c r="J41" s="21">
        <v>2.1</v>
      </c>
      <c r="K41" s="15">
        <v>0.1</v>
      </c>
      <c r="L41" s="16">
        <v>7.72</v>
      </c>
      <c r="M41" s="17">
        <v>1.9699999999999999E-2</v>
      </c>
      <c r="N41" s="16">
        <v>34.57</v>
      </c>
      <c r="O41" s="16"/>
      <c r="P41" s="16"/>
      <c r="Q41" s="16">
        <f t="shared" ref="Q41:Q51" si="4">O41*P41</f>
        <v>0</v>
      </c>
      <c r="R41" s="16">
        <v>7.46</v>
      </c>
      <c r="S41" s="13" t="s">
        <v>45</v>
      </c>
      <c r="T41" s="13" t="s">
        <v>45</v>
      </c>
      <c r="U41" s="8" t="s">
        <v>46</v>
      </c>
      <c r="V41" s="10" t="s">
        <v>281</v>
      </c>
      <c r="W41" s="20">
        <v>180</v>
      </c>
      <c r="X41" s="20">
        <v>179</v>
      </c>
      <c r="Y41" s="20">
        <v>4.4000000000000004</v>
      </c>
      <c r="Z41" s="20">
        <v>174.6</v>
      </c>
      <c r="AA41" s="20">
        <v>7</v>
      </c>
      <c r="AB41" s="21" t="s">
        <v>67</v>
      </c>
      <c r="AC41" s="13" t="s">
        <v>282</v>
      </c>
      <c r="AD41" s="20">
        <v>140</v>
      </c>
      <c r="AE41" s="20">
        <v>168</v>
      </c>
      <c r="AF41" s="20">
        <v>700</v>
      </c>
      <c r="AG41" s="13" t="s">
        <v>69</v>
      </c>
      <c r="AH41" s="20">
        <v>615194</v>
      </c>
      <c r="AI41" s="20">
        <v>6738901</v>
      </c>
      <c r="AJ41" s="10" t="s">
        <v>46</v>
      </c>
      <c r="AK41" s="13" t="s">
        <v>50</v>
      </c>
      <c r="AL41" s="23" t="str">
        <f t="shared" si="3"/>
        <v>601531-05.pdf</v>
      </c>
      <c r="AM41" s="23"/>
    </row>
    <row r="42" spans="1:39">
      <c r="A42" s="8"/>
      <c r="B42" s="9" t="s">
        <v>39</v>
      </c>
      <c r="C42" s="9" t="s">
        <v>39</v>
      </c>
      <c r="D42" s="10" t="s">
        <v>283</v>
      </c>
      <c r="E42" s="26" t="s">
        <v>284</v>
      </c>
      <c r="F42" s="12" t="s">
        <v>285</v>
      </c>
      <c r="G42" s="13" t="s">
        <v>56</v>
      </c>
      <c r="H42" s="13" t="s">
        <v>56</v>
      </c>
      <c r="I42" s="8">
        <v>2018</v>
      </c>
      <c r="J42" s="21">
        <v>2.4</v>
      </c>
      <c r="K42" s="15">
        <v>5.5E-2</v>
      </c>
      <c r="L42" s="16">
        <v>8.9</v>
      </c>
      <c r="M42" s="17">
        <v>1.9599999999999999E-2</v>
      </c>
      <c r="N42" s="16">
        <v>35.5</v>
      </c>
      <c r="O42" s="16">
        <v>10.49</v>
      </c>
      <c r="P42" s="16"/>
      <c r="Q42" s="16">
        <f t="shared" si="4"/>
        <v>0</v>
      </c>
      <c r="R42" s="16">
        <v>10.49</v>
      </c>
      <c r="S42" s="13" t="s">
        <v>45</v>
      </c>
      <c r="T42" s="13" t="s">
        <v>45</v>
      </c>
      <c r="U42" s="8" t="s">
        <v>51</v>
      </c>
      <c r="V42" s="10" t="s">
        <v>286</v>
      </c>
      <c r="W42" s="18">
        <v>300</v>
      </c>
      <c r="X42" s="18">
        <v>299</v>
      </c>
      <c r="Y42" s="25">
        <v>4</v>
      </c>
      <c r="Z42" s="20">
        <v>295</v>
      </c>
      <c r="AA42" s="18">
        <v>75.599999999999994</v>
      </c>
      <c r="AB42" s="13" t="s">
        <v>287</v>
      </c>
      <c r="AC42" s="13" t="s">
        <v>119</v>
      </c>
      <c r="AD42" s="21">
        <v>115</v>
      </c>
      <c r="AE42" s="15">
        <v>139</v>
      </c>
      <c r="AF42" s="16">
        <v>25000</v>
      </c>
      <c r="AG42" s="17" t="s">
        <v>46</v>
      </c>
      <c r="AH42" s="16">
        <v>584600</v>
      </c>
      <c r="AI42" s="16">
        <v>6589028</v>
      </c>
      <c r="AJ42" s="22" t="s">
        <v>46</v>
      </c>
      <c r="AK42" s="13" t="s">
        <v>288</v>
      </c>
      <c r="AL42" s="23" t="str">
        <f t="shared" si="3"/>
        <v>601531-43.pdf</v>
      </c>
      <c r="AM42" s="23"/>
    </row>
    <row r="43" spans="1:39">
      <c r="A43" s="8"/>
      <c r="B43" s="9" t="s">
        <v>39</v>
      </c>
      <c r="C43" s="9" t="s">
        <v>39</v>
      </c>
      <c r="D43" s="10" t="s">
        <v>289</v>
      </c>
      <c r="E43" s="26" t="s">
        <v>290</v>
      </c>
      <c r="F43" s="12" t="s">
        <v>291</v>
      </c>
      <c r="G43" s="13" t="s">
        <v>186</v>
      </c>
      <c r="H43" s="13" t="s">
        <v>56</v>
      </c>
      <c r="I43" s="8">
        <v>2019</v>
      </c>
      <c r="J43" s="21">
        <v>3.8</v>
      </c>
      <c r="K43" s="15">
        <v>7.4999999999999997E-2</v>
      </c>
      <c r="L43" s="16">
        <v>8.4</v>
      </c>
      <c r="M43" s="17">
        <v>1.9400000000000001E-2</v>
      </c>
      <c r="N43" s="16">
        <v>40.9</v>
      </c>
      <c r="O43" s="16">
        <v>10.17</v>
      </c>
      <c r="P43" s="16"/>
      <c r="Q43" s="16">
        <f t="shared" si="4"/>
        <v>0</v>
      </c>
      <c r="R43" s="16">
        <v>10.17</v>
      </c>
      <c r="S43" s="13" t="s">
        <v>45</v>
      </c>
      <c r="T43" s="13" t="s">
        <v>45</v>
      </c>
      <c r="U43" s="8" t="s">
        <v>51</v>
      </c>
      <c r="V43" s="10" t="s">
        <v>292</v>
      </c>
      <c r="W43" s="18">
        <v>250</v>
      </c>
      <c r="X43" s="18">
        <v>249</v>
      </c>
      <c r="Y43" s="18">
        <v>0.5</v>
      </c>
      <c r="Z43" s="20">
        <v>248.5</v>
      </c>
      <c r="AA43" s="18">
        <v>1.5</v>
      </c>
      <c r="AB43" s="13" t="s">
        <v>67</v>
      </c>
      <c r="AC43" s="13" t="s">
        <v>105</v>
      </c>
      <c r="AD43" s="21">
        <v>115</v>
      </c>
      <c r="AE43" s="15">
        <v>139</v>
      </c>
      <c r="AF43" s="16">
        <v>1000</v>
      </c>
      <c r="AG43" s="17" t="s">
        <v>51</v>
      </c>
      <c r="AH43" s="16">
        <v>593023</v>
      </c>
      <c r="AI43" s="16">
        <v>6636497</v>
      </c>
      <c r="AJ43" s="22" t="s">
        <v>51</v>
      </c>
      <c r="AK43" s="13"/>
      <c r="AL43" s="23" t="str">
        <f t="shared" si="3"/>
        <v>601531-47.pdf</v>
      </c>
      <c r="AM43" s="23"/>
    </row>
    <row r="44" spans="1:39">
      <c r="A44" s="27"/>
      <c r="B44" s="44" t="s">
        <v>39</v>
      </c>
      <c r="C44" s="44" t="s">
        <v>39</v>
      </c>
      <c r="D44" s="28" t="s">
        <v>293</v>
      </c>
      <c r="E44" s="24" t="s">
        <v>294</v>
      </c>
      <c r="F44" s="23" t="s">
        <v>295</v>
      </c>
      <c r="G44" s="23" t="s">
        <v>56</v>
      </c>
      <c r="H44" s="23" t="s">
        <v>56</v>
      </c>
      <c r="I44" s="45">
        <v>2022</v>
      </c>
      <c r="J44" s="23">
        <v>2.1</v>
      </c>
      <c r="K44" s="15">
        <v>0.08</v>
      </c>
      <c r="L44" s="23">
        <v>11</v>
      </c>
      <c r="M44" s="23">
        <v>1.9400000000000001E-2</v>
      </c>
      <c r="N44" s="23">
        <v>28.76</v>
      </c>
      <c r="O44" s="23">
        <v>8.48</v>
      </c>
      <c r="P44" s="23">
        <v>65</v>
      </c>
      <c r="Q44" s="29">
        <f t="shared" si="4"/>
        <v>551.20000000000005</v>
      </c>
      <c r="R44" s="23">
        <v>7</v>
      </c>
      <c r="S44" s="23" t="s">
        <v>45</v>
      </c>
      <c r="T44" s="23" t="s">
        <v>77</v>
      </c>
      <c r="U44" s="27" t="s">
        <v>51</v>
      </c>
      <c r="V44" s="28" t="s">
        <v>161</v>
      </c>
      <c r="W44" s="18">
        <v>300</v>
      </c>
      <c r="X44" s="18">
        <v>299</v>
      </c>
      <c r="Y44" s="25">
        <v>4</v>
      </c>
      <c r="Z44" s="20">
        <f>X44-Y44</f>
        <v>295</v>
      </c>
      <c r="AA44" s="18">
        <v>27</v>
      </c>
      <c r="AB44" s="13" t="s">
        <v>296</v>
      </c>
      <c r="AC44" s="13" t="s">
        <v>119</v>
      </c>
      <c r="AD44" s="21">
        <v>115</v>
      </c>
      <c r="AE44" s="15">
        <v>139</v>
      </c>
      <c r="AF44" s="16" t="s">
        <v>235</v>
      </c>
      <c r="AG44" s="17" t="s">
        <v>297</v>
      </c>
      <c r="AH44" s="16">
        <v>583808</v>
      </c>
      <c r="AI44" s="16">
        <v>6584696</v>
      </c>
      <c r="AJ44" s="22" t="s">
        <v>298</v>
      </c>
      <c r="AK44" s="23" t="s">
        <v>299</v>
      </c>
      <c r="AL44" s="23" t="str">
        <f t="shared" si="3"/>
        <v>635960-36.pdf</v>
      </c>
      <c r="AM44" s="23" t="str">
        <f>CONCATENATE(F44, ".PNG")</f>
        <v>635960-36.PNG</v>
      </c>
    </row>
    <row r="45" spans="1:39">
      <c r="A45" s="8"/>
      <c r="B45" s="9" t="s">
        <v>50</v>
      </c>
      <c r="C45" s="9" t="s">
        <v>39</v>
      </c>
      <c r="D45" s="10" t="s">
        <v>300</v>
      </c>
      <c r="E45" s="11" t="s">
        <v>301</v>
      </c>
      <c r="F45" s="12" t="s">
        <v>302</v>
      </c>
      <c r="G45" s="13" t="s">
        <v>215</v>
      </c>
      <c r="H45" s="13" t="s">
        <v>43</v>
      </c>
      <c r="I45" s="8">
        <v>2015</v>
      </c>
      <c r="J45" s="21">
        <v>3.3</v>
      </c>
      <c r="K45" s="15">
        <v>0.08</v>
      </c>
      <c r="L45" s="16">
        <v>6.24</v>
      </c>
      <c r="M45" s="17">
        <v>1.9300000000000001E-2</v>
      </c>
      <c r="N45" s="16">
        <v>47.72</v>
      </c>
      <c r="O45" s="16">
        <v>11.89</v>
      </c>
      <c r="P45" s="16"/>
      <c r="Q45" s="16">
        <f t="shared" si="4"/>
        <v>0</v>
      </c>
      <c r="R45" s="16">
        <v>12.05</v>
      </c>
      <c r="S45" s="13" t="s">
        <v>45</v>
      </c>
      <c r="T45" s="13" t="s">
        <v>45</v>
      </c>
      <c r="U45" s="8" t="s">
        <v>51</v>
      </c>
      <c r="V45" s="10" t="s">
        <v>66</v>
      </c>
      <c r="W45" s="20">
        <v>250</v>
      </c>
      <c r="X45" s="20">
        <v>249</v>
      </c>
      <c r="Y45" s="18">
        <v>0</v>
      </c>
      <c r="Z45" s="20">
        <v>249</v>
      </c>
      <c r="AA45" s="20">
        <v>0.5</v>
      </c>
      <c r="AB45" s="21" t="s">
        <v>67</v>
      </c>
      <c r="AC45" s="13" t="s">
        <v>68</v>
      </c>
      <c r="AD45" s="20">
        <v>115</v>
      </c>
      <c r="AE45" s="20">
        <v>139</v>
      </c>
      <c r="AF45" s="20" t="s">
        <v>303</v>
      </c>
      <c r="AG45" s="13" t="s">
        <v>46</v>
      </c>
      <c r="AH45" s="20">
        <v>529138</v>
      </c>
      <c r="AI45" s="20">
        <v>6942956</v>
      </c>
      <c r="AJ45" s="10" t="s">
        <v>46</v>
      </c>
      <c r="AK45" s="13" t="s">
        <v>50</v>
      </c>
      <c r="AL45" s="23" t="str">
        <f t="shared" si="3"/>
        <v>604082-00.pdf</v>
      </c>
      <c r="AM45" s="23"/>
    </row>
    <row r="46" spans="1:39">
      <c r="A46" s="8"/>
      <c r="B46" s="9" t="s">
        <v>39</v>
      </c>
      <c r="C46" s="9" t="s">
        <v>39</v>
      </c>
      <c r="D46" s="10" t="s">
        <v>304</v>
      </c>
      <c r="E46" s="26" t="s">
        <v>305</v>
      </c>
      <c r="F46" s="12" t="s">
        <v>306</v>
      </c>
      <c r="G46" s="13" t="s">
        <v>56</v>
      </c>
      <c r="H46" s="13" t="s">
        <v>56</v>
      </c>
      <c r="I46" s="8">
        <v>2020</v>
      </c>
      <c r="J46" s="21">
        <v>2.8</v>
      </c>
      <c r="K46" s="15">
        <v>0.65</v>
      </c>
      <c r="L46" s="16">
        <v>9.5</v>
      </c>
      <c r="M46" s="17">
        <v>1.9300000000000001E-2</v>
      </c>
      <c r="N46" s="16">
        <v>37.01</v>
      </c>
      <c r="O46" s="16">
        <v>8.59</v>
      </c>
      <c r="P46" s="16"/>
      <c r="Q46" s="16">
        <f t="shared" si="4"/>
        <v>0</v>
      </c>
      <c r="R46" s="16">
        <v>9.0399999999999991</v>
      </c>
      <c r="S46" s="13" t="s">
        <v>45</v>
      </c>
      <c r="T46" s="13" t="s">
        <v>45</v>
      </c>
      <c r="U46" s="8" t="s">
        <v>51</v>
      </c>
      <c r="V46" s="10" t="s">
        <v>307</v>
      </c>
      <c r="W46" s="18">
        <v>250</v>
      </c>
      <c r="X46" s="18">
        <v>249</v>
      </c>
      <c r="Y46" s="18">
        <v>4</v>
      </c>
      <c r="Z46" s="20">
        <v>245</v>
      </c>
      <c r="AA46" s="18">
        <v>3</v>
      </c>
      <c r="AB46" s="13" t="s">
        <v>67</v>
      </c>
      <c r="AC46" s="13" t="s">
        <v>119</v>
      </c>
      <c r="AD46" s="21">
        <v>115</v>
      </c>
      <c r="AE46" s="15">
        <v>140</v>
      </c>
      <c r="AF46" s="16" t="s">
        <v>50</v>
      </c>
      <c r="AG46" s="17" t="s">
        <v>46</v>
      </c>
      <c r="AH46" s="16">
        <v>402081</v>
      </c>
      <c r="AI46" s="16">
        <v>6944862</v>
      </c>
      <c r="AJ46" s="22" t="s">
        <v>51</v>
      </c>
      <c r="AK46" s="13"/>
      <c r="AL46" s="23" t="str">
        <f t="shared" si="3"/>
        <v>601531-67.pdf</v>
      </c>
      <c r="AM46" s="23"/>
    </row>
    <row r="47" spans="1:39">
      <c r="A47" s="8"/>
      <c r="B47" s="9" t="s">
        <v>39</v>
      </c>
      <c r="C47" s="9" t="s">
        <v>39</v>
      </c>
      <c r="D47" s="10" t="s">
        <v>308</v>
      </c>
      <c r="E47" s="26" t="s">
        <v>309</v>
      </c>
      <c r="F47" s="12" t="s">
        <v>310</v>
      </c>
      <c r="G47" s="13" t="s">
        <v>91</v>
      </c>
      <c r="H47" s="13" t="s">
        <v>74</v>
      </c>
      <c r="I47" s="8">
        <v>2020</v>
      </c>
      <c r="J47" s="21">
        <v>2.4</v>
      </c>
      <c r="K47" s="15">
        <v>9.5000000000000001E-2</v>
      </c>
      <c r="L47" s="16">
        <v>8.65</v>
      </c>
      <c r="M47" s="17">
        <v>1.9300000000000001E-2</v>
      </c>
      <c r="N47" s="16">
        <v>32.01</v>
      </c>
      <c r="O47" s="16">
        <v>8.25</v>
      </c>
      <c r="P47" s="16"/>
      <c r="Q47" s="16">
        <f t="shared" si="4"/>
        <v>0</v>
      </c>
      <c r="R47" s="16">
        <v>8.18</v>
      </c>
      <c r="S47" s="13" t="s">
        <v>45</v>
      </c>
      <c r="T47" s="13" t="s">
        <v>45</v>
      </c>
      <c r="U47" s="8" t="s">
        <v>46</v>
      </c>
      <c r="V47" s="10" t="s">
        <v>110</v>
      </c>
      <c r="W47" s="18">
        <v>260</v>
      </c>
      <c r="X47" s="18">
        <v>259</v>
      </c>
      <c r="Y47" s="25">
        <v>3</v>
      </c>
      <c r="Z47" s="20">
        <v>256</v>
      </c>
      <c r="AA47" s="18">
        <v>1.5</v>
      </c>
      <c r="AB47" s="13" t="s">
        <v>86</v>
      </c>
      <c r="AC47" s="13" t="s">
        <v>311</v>
      </c>
      <c r="AD47" s="21">
        <v>140</v>
      </c>
      <c r="AE47" s="15">
        <v>168</v>
      </c>
      <c r="AF47" s="16" t="s">
        <v>50</v>
      </c>
      <c r="AG47" s="17" t="s">
        <v>116</v>
      </c>
      <c r="AH47" s="16">
        <v>297823</v>
      </c>
      <c r="AI47" s="16">
        <v>6749849</v>
      </c>
      <c r="AJ47" s="22"/>
      <c r="AK47" s="13"/>
      <c r="AL47" s="23" t="str">
        <f t="shared" si="3"/>
        <v>601531-73.pdf</v>
      </c>
      <c r="AM47" s="23"/>
    </row>
    <row r="48" spans="1:39">
      <c r="A48" s="27"/>
      <c r="B48" s="44" t="s">
        <v>39</v>
      </c>
      <c r="C48" s="44" t="s">
        <v>39</v>
      </c>
      <c r="D48" s="28" t="s">
        <v>312</v>
      </c>
      <c r="E48" s="24" t="s">
        <v>313</v>
      </c>
      <c r="F48" s="23" t="s">
        <v>314</v>
      </c>
      <c r="G48" s="23" t="s">
        <v>56</v>
      </c>
      <c r="H48" s="23" t="s">
        <v>56</v>
      </c>
      <c r="I48" s="8">
        <v>2022</v>
      </c>
      <c r="J48" s="23">
        <v>3.1</v>
      </c>
      <c r="K48" s="15">
        <v>0.08</v>
      </c>
      <c r="L48" s="23">
        <v>8.6</v>
      </c>
      <c r="M48" s="50">
        <f>(10.5-8)/(300-170)</f>
        <v>1.9230769230769232E-2</v>
      </c>
      <c r="N48" s="23">
        <v>38.56</v>
      </c>
      <c r="O48" s="23">
        <v>11.53</v>
      </c>
      <c r="P48" s="23">
        <v>95</v>
      </c>
      <c r="Q48" s="29">
        <f t="shared" si="4"/>
        <v>1095.3499999999999</v>
      </c>
      <c r="R48" s="23">
        <v>11.02</v>
      </c>
      <c r="S48" s="23" t="s">
        <v>45</v>
      </c>
      <c r="T48" s="23" t="s">
        <v>77</v>
      </c>
      <c r="U48" s="27" t="s">
        <v>51</v>
      </c>
      <c r="V48" s="28" t="s">
        <v>315</v>
      </c>
      <c r="W48" s="18">
        <v>300</v>
      </c>
      <c r="X48" s="18">
        <v>299</v>
      </c>
      <c r="Y48" s="25">
        <v>1</v>
      </c>
      <c r="Z48" s="20">
        <v>298</v>
      </c>
      <c r="AA48" s="18">
        <v>1.5</v>
      </c>
      <c r="AB48" s="13" t="s">
        <v>316</v>
      </c>
      <c r="AC48" s="13" t="s">
        <v>119</v>
      </c>
      <c r="AD48" s="21">
        <v>115</v>
      </c>
      <c r="AE48" s="15" t="s">
        <v>50</v>
      </c>
      <c r="AF48" s="48" t="s">
        <v>317</v>
      </c>
      <c r="AG48" s="17" t="s">
        <v>46</v>
      </c>
      <c r="AH48" s="16">
        <v>637665</v>
      </c>
      <c r="AI48" s="16">
        <v>6622603</v>
      </c>
      <c r="AJ48" s="22" t="s">
        <v>46</v>
      </c>
      <c r="AK48" s="23"/>
      <c r="AL48" s="23"/>
      <c r="AM48" s="23"/>
    </row>
    <row r="49" spans="1:39">
      <c r="A49" s="8"/>
      <c r="B49" s="9" t="s">
        <v>39</v>
      </c>
      <c r="C49" s="9" t="s">
        <v>39</v>
      </c>
      <c r="D49" s="10" t="s">
        <v>318</v>
      </c>
      <c r="E49" s="38" t="s">
        <v>319</v>
      </c>
      <c r="F49" s="12" t="s">
        <v>320</v>
      </c>
      <c r="G49" s="13" t="s">
        <v>186</v>
      </c>
      <c r="H49" s="13" t="s">
        <v>56</v>
      </c>
      <c r="I49" s="8">
        <v>2017</v>
      </c>
      <c r="J49" s="21">
        <v>2.83</v>
      </c>
      <c r="K49" s="15">
        <v>9.5000000000000001E-2</v>
      </c>
      <c r="L49" s="16">
        <v>9.01</v>
      </c>
      <c r="M49" s="17">
        <v>1.89E-2</v>
      </c>
      <c r="N49" s="16" t="s">
        <v>50</v>
      </c>
      <c r="O49" s="16"/>
      <c r="P49" s="16"/>
      <c r="Q49" s="16">
        <f t="shared" si="4"/>
        <v>0</v>
      </c>
      <c r="R49" s="16">
        <v>7.28</v>
      </c>
      <c r="S49" s="13" t="s">
        <v>45</v>
      </c>
      <c r="T49" s="13" t="s">
        <v>45</v>
      </c>
      <c r="U49" s="8" t="s">
        <v>46</v>
      </c>
      <c r="V49" s="10" t="s">
        <v>321</v>
      </c>
      <c r="W49" s="18">
        <v>250</v>
      </c>
      <c r="X49" s="18">
        <v>249</v>
      </c>
      <c r="Y49" s="19">
        <v>10</v>
      </c>
      <c r="Z49" s="20">
        <v>139</v>
      </c>
      <c r="AA49" s="18">
        <v>1</v>
      </c>
      <c r="AB49" s="13" t="s">
        <v>210</v>
      </c>
      <c r="AC49" s="13" t="s">
        <v>68</v>
      </c>
      <c r="AD49" s="21" t="s">
        <v>50</v>
      </c>
      <c r="AE49" s="15" t="s">
        <v>50</v>
      </c>
      <c r="AF49" s="16" t="s">
        <v>50</v>
      </c>
      <c r="AG49" s="17" t="s">
        <v>69</v>
      </c>
      <c r="AH49" s="16">
        <v>592315</v>
      </c>
      <c r="AI49" s="16">
        <v>6589458</v>
      </c>
      <c r="AJ49" s="22" t="s">
        <v>51</v>
      </c>
      <c r="AK49" s="13" t="s">
        <v>50</v>
      </c>
      <c r="AL49" s="23" t="str">
        <f t="shared" ref="AL49:AL80" si="5">F49&amp;".pdf"</f>
        <v>615762-01.pdf</v>
      </c>
      <c r="AM49" s="23"/>
    </row>
    <row r="50" spans="1:39">
      <c r="A50" s="8"/>
      <c r="B50" s="9" t="s">
        <v>50</v>
      </c>
      <c r="C50" s="9" t="s">
        <v>39</v>
      </c>
      <c r="D50" s="10" t="s">
        <v>322</v>
      </c>
      <c r="E50" s="38" t="s">
        <v>323</v>
      </c>
      <c r="F50" s="12" t="s">
        <v>324</v>
      </c>
      <c r="G50" s="13" t="s">
        <v>325</v>
      </c>
      <c r="H50" s="13" t="s">
        <v>75</v>
      </c>
      <c r="I50" s="8">
        <v>2016</v>
      </c>
      <c r="J50" s="21">
        <v>2.8</v>
      </c>
      <c r="K50" s="15">
        <v>0.08</v>
      </c>
      <c r="L50" s="16">
        <v>7.56</v>
      </c>
      <c r="M50" s="17">
        <v>1.8800000000000001E-2</v>
      </c>
      <c r="N50" s="16" t="s">
        <v>50</v>
      </c>
      <c r="O50" s="16"/>
      <c r="P50" s="16"/>
      <c r="Q50" s="16">
        <f t="shared" si="4"/>
        <v>0</v>
      </c>
      <c r="R50" s="16">
        <v>8.0399999999999991</v>
      </c>
      <c r="S50" s="13" t="s">
        <v>45</v>
      </c>
      <c r="T50" s="13" t="s">
        <v>45</v>
      </c>
      <c r="U50" s="8" t="s">
        <v>46</v>
      </c>
      <c r="V50" s="10" t="s">
        <v>326</v>
      </c>
      <c r="W50" s="18">
        <v>273</v>
      </c>
      <c r="X50" s="18">
        <v>272</v>
      </c>
      <c r="Y50" s="18">
        <v>4.3</v>
      </c>
      <c r="Z50" s="20">
        <v>267.7</v>
      </c>
      <c r="AA50" s="18">
        <v>23</v>
      </c>
      <c r="AB50" s="13" t="s">
        <v>327</v>
      </c>
      <c r="AC50" s="13" t="s">
        <v>328</v>
      </c>
      <c r="AD50" s="21">
        <v>110</v>
      </c>
      <c r="AE50" s="15">
        <v>140</v>
      </c>
      <c r="AF50" s="16">
        <v>2000</v>
      </c>
      <c r="AG50" s="17" t="s">
        <v>51</v>
      </c>
      <c r="AH50" s="16">
        <v>461225</v>
      </c>
      <c r="AI50" s="16">
        <v>6861513</v>
      </c>
      <c r="AJ50" s="22" t="s">
        <v>51</v>
      </c>
      <c r="AK50" s="13" t="s">
        <v>50</v>
      </c>
      <c r="AL50" s="23" t="str">
        <f t="shared" si="5"/>
        <v>611075-01-T2.pdf</v>
      </c>
      <c r="AM50" s="23"/>
    </row>
    <row r="51" spans="1:39">
      <c r="A51" s="8" t="s">
        <v>39</v>
      </c>
      <c r="B51" s="9"/>
      <c r="C51" s="9"/>
      <c r="D51" s="10" t="s">
        <v>329</v>
      </c>
      <c r="E51" s="26" t="s">
        <v>330</v>
      </c>
      <c r="F51" s="13" t="s">
        <v>331</v>
      </c>
      <c r="G51" s="13" t="s">
        <v>74</v>
      </c>
      <c r="H51" s="13" t="s">
        <v>74</v>
      </c>
      <c r="I51" s="8">
        <v>2021</v>
      </c>
      <c r="J51" s="21">
        <v>3.6</v>
      </c>
      <c r="K51" s="15">
        <v>7.4999999999999997E-2</v>
      </c>
      <c r="L51" s="16">
        <v>9.3000000000000007</v>
      </c>
      <c r="M51" s="17">
        <v>1.8800000000000001E-2</v>
      </c>
      <c r="N51" s="16">
        <v>42.12</v>
      </c>
      <c r="O51" s="16">
        <v>9.86</v>
      </c>
      <c r="P51" s="16"/>
      <c r="Q51" s="16">
        <f t="shared" si="4"/>
        <v>0</v>
      </c>
      <c r="R51" s="16"/>
      <c r="S51" s="13" t="s">
        <v>99</v>
      </c>
      <c r="T51" s="13" t="s">
        <v>77</v>
      </c>
      <c r="U51" s="8" t="s">
        <v>46</v>
      </c>
      <c r="V51" s="10" t="s">
        <v>66</v>
      </c>
      <c r="W51" s="18">
        <v>250</v>
      </c>
      <c r="X51" s="18">
        <f>W51-1</f>
        <v>249</v>
      </c>
      <c r="Y51" s="18">
        <v>15</v>
      </c>
      <c r="Z51" s="20">
        <f>X51-Y51</f>
        <v>234</v>
      </c>
      <c r="AA51" s="18">
        <v>9</v>
      </c>
      <c r="AB51" s="13" t="s">
        <v>180</v>
      </c>
      <c r="AC51" s="13" t="s">
        <v>332</v>
      </c>
      <c r="AD51" s="21">
        <v>111</v>
      </c>
      <c r="AE51" s="15">
        <v>168.3</v>
      </c>
      <c r="AF51" s="16">
        <v>1800</v>
      </c>
      <c r="AG51" s="17" t="s">
        <v>69</v>
      </c>
      <c r="AH51" s="16">
        <v>299501.69200260303</v>
      </c>
      <c r="AI51" s="16">
        <v>6699370.9129115501</v>
      </c>
      <c r="AJ51" s="22" t="s">
        <v>46</v>
      </c>
      <c r="AK51" s="13"/>
      <c r="AL51" s="23" t="str">
        <f t="shared" si="5"/>
        <v>601531-98.pdf</v>
      </c>
      <c r="AM51" s="23"/>
    </row>
    <row r="52" spans="1:39">
      <c r="A52" s="27"/>
      <c r="B52" s="44"/>
      <c r="C52" s="51" t="s">
        <v>39</v>
      </c>
      <c r="D52" s="28" t="s">
        <v>333</v>
      </c>
      <c r="E52" s="36" t="s">
        <v>334</v>
      </c>
      <c r="F52" s="32" t="s">
        <v>335</v>
      </c>
      <c r="G52" s="32" t="s">
        <v>56</v>
      </c>
      <c r="H52" s="32" t="s">
        <v>56</v>
      </c>
      <c r="I52" s="45">
        <v>2023</v>
      </c>
      <c r="J52" s="23">
        <v>3.4</v>
      </c>
      <c r="K52" s="15">
        <v>7.0000000000000007E-2</v>
      </c>
      <c r="L52" s="23">
        <v>8.9</v>
      </c>
      <c r="M52" s="23">
        <v>1.8749999999999999E-2</v>
      </c>
      <c r="N52" s="23">
        <v>43.57</v>
      </c>
      <c r="O52" s="23">
        <v>10.81</v>
      </c>
      <c r="P52" s="23">
        <v>73.5</v>
      </c>
      <c r="Q52" s="23">
        <v>794</v>
      </c>
      <c r="R52" s="23">
        <v>10.58</v>
      </c>
      <c r="S52" s="32" t="s">
        <v>99</v>
      </c>
      <c r="T52" s="32" t="s">
        <v>77</v>
      </c>
      <c r="U52" s="30" t="s">
        <v>51</v>
      </c>
      <c r="V52" s="31" t="s">
        <v>117</v>
      </c>
      <c r="W52" s="20">
        <v>252</v>
      </c>
      <c r="X52" s="20">
        <v>251</v>
      </c>
      <c r="Y52" s="25">
        <v>3</v>
      </c>
      <c r="Z52" s="20">
        <f>X52-Y52</f>
        <v>248</v>
      </c>
      <c r="AA52" s="20">
        <v>2</v>
      </c>
      <c r="AB52" s="33" t="s">
        <v>253</v>
      </c>
      <c r="AC52" s="33" t="s">
        <v>119</v>
      </c>
      <c r="AD52" s="21">
        <v>115</v>
      </c>
      <c r="AE52" s="15"/>
      <c r="AF52" s="47">
        <v>20000</v>
      </c>
      <c r="AG52" s="47" t="s">
        <v>336</v>
      </c>
      <c r="AH52" s="16">
        <v>601615</v>
      </c>
      <c r="AI52" s="16">
        <v>6642908</v>
      </c>
      <c r="AJ52" s="35" t="s">
        <v>46</v>
      </c>
      <c r="AK52" s="23"/>
      <c r="AL52" s="23" t="str">
        <f t="shared" si="5"/>
        <v>635960-62.pdf</v>
      </c>
      <c r="AM52" s="23" t="str">
        <f>CONCATENATE(F52, ".PNG")</f>
        <v>635960-62.PNG</v>
      </c>
    </row>
    <row r="53" spans="1:39">
      <c r="A53" s="8"/>
      <c r="B53" s="9" t="s">
        <v>39</v>
      </c>
      <c r="C53" s="9" t="s">
        <v>39</v>
      </c>
      <c r="D53" s="10" t="s">
        <v>337</v>
      </c>
      <c r="E53" s="38" t="s">
        <v>338</v>
      </c>
      <c r="F53" s="12" t="s">
        <v>339</v>
      </c>
      <c r="G53" s="13" t="s">
        <v>74</v>
      </c>
      <c r="H53" s="13" t="s">
        <v>74</v>
      </c>
      <c r="I53" s="8">
        <v>2016</v>
      </c>
      <c r="J53" s="21">
        <v>5.0999999999999996</v>
      </c>
      <c r="K53" s="15">
        <v>0.08</v>
      </c>
      <c r="L53" s="16">
        <v>10.8</v>
      </c>
      <c r="M53" s="17">
        <v>1.8599999999999998E-2</v>
      </c>
      <c r="N53" s="16">
        <v>34.6</v>
      </c>
      <c r="O53" s="16"/>
      <c r="P53" s="16"/>
      <c r="Q53" s="16">
        <f t="shared" ref="Q53:Q108" si="6">O53*P53</f>
        <v>0</v>
      </c>
      <c r="R53" s="16">
        <v>8.1</v>
      </c>
      <c r="S53" s="13" t="s">
        <v>45</v>
      </c>
      <c r="T53" s="13" t="s">
        <v>45</v>
      </c>
      <c r="U53" s="8" t="s">
        <v>46</v>
      </c>
      <c r="V53" s="10" t="s">
        <v>340</v>
      </c>
      <c r="W53" s="18">
        <v>250</v>
      </c>
      <c r="X53" s="18">
        <v>249</v>
      </c>
      <c r="Y53" s="18">
        <v>15</v>
      </c>
      <c r="Z53" s="20">
        <v>234</v>
      </c>
      <c r="AA53" s="18">
        <v>1.5</v>
      </c>
      <c r="AB53" s="13" t="s">
        <v>210</v>
      </c>
      <c r="AC53" s="13" t="s">
        <v>68</v>
      </c>
      <c r="AD53" s="21">
        <v>140</v>
      </c>
      <c r="AE53" s="15">
        <v>168</v>
      </c>
      <c r="AF53" s="16" t="s">
        <v>341</v>
      </c>
      <c r="AG53" s="17" t="s">
        <v>69</v>
      </c>
      <c r="AH53" s="16">
        <v>319805</v>
      </c>
      <c r="AI53" s="16">
        <v>6683469</v>
      </c>
      <c r="AJ53" s="22" t="s">
        <v>46</v>
      </c>
      <c r="AK53" s="13" t="s">
        <v>342</v>
      </c>
      <c r="AL53" s="23" t="str">
        <f t="shared" si="5"/>
        <v>601531-13.pdf</v>
      </c>
      <c r="AM53" s="23"/>
    </row>
    <row r="54" spans="1:39">
      <c r="A54" s="8" t="s">
        <v>39</v>
      </c>
      <c r="B54" s="9" t="s">
        <v>39</v>
      </c>
      <c r="C54" s="9" t="s">
        <v>39</v>
      </c>
      <c r="D54" s="10" t="s">
        <v>343</v>
      </c>
      <c r="E54" s="26" t="s">
        <v>344</v>
      </c>
      <c r="F54" s="12" t="s">
        <v>345</v>
      </c>
      <c r="G54" s="13" t="s">
        <v>346</v>
      </c>
      <c r="H54" s="13" t="s">
        <v>75</v>
      </c>
      <c r="I54" s="8">
        <v>2020</v>
      </c>
      <c r="J54" s="21">
        <v>4.0999999999999996</v>
      </c>
      <c r="K54" s="15">
        <v>0.08</v>
      </c>
      <c r="L54" s="16">
        <v>7.7</v>
      </c>
      <c r="M54" s="17">
        <v>1.8599999999999998E-2</v>
      </c>
      <c r="N54" s="16">
        <v>35.380000000000003</v>
      </c>
      <c r="O54" s="16">
        <v>9.8800000000000008</v>
      </c>
      <c r="P54" s="16"/>
      <c r="Q54" s="16">
        <f t="shared" si="6"/>
        <v>0</v>
      </c>
      <c r="R54" s="16"/>
      <c r="S54" s="13" t="s">
        <v>45</v>
      </c>
      <c r="T54" s="13" t="s">
        <v>45</v>
      </c>
      <c r="U54" s="8" t="s">
        <v>51</v>
      </c>
      <c r="V54" s="10" t="s">
        <v>347</v>
      </c>
      <c r="W54" s="18">
        <v>250</v>
      </c>
      <c r="X54" s="18">
        <v>249</v>
      </c>
      <c r="Y54" s="19">
        <v>1.6</v>
      </c>
      <c r="Z54" s="20">
        <v>247.4</v>
      </c>
      <c r="AA54" s="18">
        <v>0.3</v>
      </c>
      <c r="AB54" s="13" t="s">
        <v>67</v>
      </c>
      <c r="AC54" s="13" t="s">
        <v>119</v>
      </c>
      <c r="AD54" s="21">
        <v>115</v>
      </c>
      <c r="AE54" s="15">
        <v>140</v>
      </c>
      <c r="AF54" s="16" t="s">
        <v>50</v>
      </c>
      <c r="AG54" s="17" t="s">
        <v>46</v>
      </c>
      <c r="AH54" s="16">
        <v>617977</v>
      </c>
      <c r="AI54" s="16">
        <v>7072390</v>
      </c>
      <c r="AJ54" s="22" t="s">
        <v>51</v>
      </c>
      <c r="AK54" s="13"/>
      <c r="AL54" s="23" t="str">
        <f t="shared" si="5"/>
        <v>626793-01.pdf</v>
      </c>
      <c r="AM54" s="23"/>
    </row>
    <row r="55" spans="1:39">
      <c r="A55" s="8"/>
      <c r="B55" s="9" t="s">
        <v>39</v>
      </c>
      <c r="C55" s="9" t="s">
        <v>39</v>
      </c>
      <c r="D55" s="10" t="s">
        <v>348</v>
      </c>
      <c r="E55" s="26" t="s">
        <v>349</v>
      </c>
      <c r="F55" s="12" t="s">
        <v>350</v>
      </c>
      <c r="G55" s="13" t="s">
        <v>56</v>
      </c>
      <c r="H55" s="13" t="s">
        <v>56</v>
      </c>
      <c r="I55" s="8">
        <v>2020</v>
      </c>
      <c r="J55" s="21">
        <v>1.9</v>
      </c>
      <c r="K55" s="15">
        <v>0.75</v>
      </c>
      <c r="L55" s="16">
        <v>9.1</v>
      </c>
      <c r="M55" s="17">
        <v>1.8599999999999998E-2</v>
      </c>
      <c r="N55" s="16">
        <v>35.67</v>
      </c>
      <c r="O55" s="16">
        <v>8.43</v>
      </c>
      <c r="P55" s="16"/>
      <c r="Q55" s="16">
        <f t="shared" si="6"/>
        <v>0</v>
      </c>
      <c r="R55" s="16">
        <v>10.52</v>
      </c>
      <c r="S55" s="13" t="s">
        <v>45</v>
      </c>
      <c r="T55" s="13" t="s">
        <v>45</v>
      </c>
      <c r="U55" s="8" t="s">
        <v>51</v>
      </c>
      <c r="V55" s="10" t="s">
        <v>351</v>
      </c>
      <c r="W55" s="18">
        <v>300</v>
      </c>
      <c r="X55" s="18">
        <v>299</v>
      </c>
      <c r="Y55" s="25">
        <v>4</v>
      </c>
      <c r="Z55" s="20">
        <v>295</v>
      </c>
      <c r="AA55" s="18">
        <v>21.5</v>
      </c>
      <c r="AB55" s="13" t="s">
        <v>58</v>
      </c>
      <c r="AC55" s="13" t="s">
        <v>203</v>
      </c>
      <c r="AD55" s="21">
        <v>115</v>
      </c>
      <c r="AE55" s="15">
        <v>139</v>
      </c>
      <c r="AF55" s="16" t="s">
        <v>50</v>
      </c>
      <c r="AG55" s="17" t="s">
        <v>46</v>
      </c>
      <c r="AH55" s="16">
        <v>556879</v>
      </c>
      <c r="AI55" s="16">
        <v>6546202</v>
      </c>
      <c r="AJ55" s="22" t="s">
        <v>46</v>
      </c>
      <c r="AK55" s="13"/>
      <c r="AL55" s="23" t="str">
        <f t="shared" si="5"/>
        <v>601531-77.pdf</v>
      </c>
      <c r="AM55" s="23"/>
    </row>
    <row r="56" spans="1:39">
      <c r="A56" s="8"/>
      <c r="B56" s="9" t="s">
        <v>39</v>
      </c>
      <c r="C56" s="9" t="s">
        <v>39</v>
      </c>
      <c r="D56" s="10" t="s">
        <v>352</v>
      </c>
      <c r="E56" s="38" t="s">
        <v>353</v>
      </c>
      <c r="F56" s="12" t="s">
        <v>354</v>
      </c>
      <c r="G56" s="13" t="s">
        <v>260</v>
      </c>
      <c r="H56" s="13" t="s">
        <v>56</v>
      </c>
      <c r="I56" s="8">
        <v>2017</v>
      </c>
      <c r="J56" s="21">
        <v>2.7</v>
      </c>
      <c r="K56" s="15">
        <v>6.5000000000000002E-2</v>
      </c>
      <c r="L56" s="16">
        <v>9.76</v>
      </c>
      <c r="M56" s="17">
        <v>1.8499999999999999E-2</v>
      </c>
      <c r="N56" s="16" t="s">
        <v>50</v>
      </c>
      <c r="O56" s="16">
        <v>8.75</v>
      </c>
      <c r="P56" s="16"/>
      <c r="Q56" s="16">
        <f t="shared" si="6"/>
        <v>0</v>
      </c>
      <c r="R56" s="16">
        <v>8.75</v>
      </c>
      <c r="S56" s="13" t="s">
        <v>45</v>
      </c>
      <c r="T56" s="13" t="s">
        <v>45</v>
      </c>
      <c r="U56" s="8" t="s">
        <v>46</v>
      </c>
      <c r="V56" s="10" t="s">
        <v>355</v>
      </c>
      <c r="W56" s="18">
        <v>300</v>
      </c>
      <c r="X56" s="18">
        <v>299</v>
      </c>
      <c r="Y56" s="25">
        <v>10</v>
      </c>
      <c r="Z56" s="20">
        <v>289</v>
      </c>
      <c r="AA56" s="18">
        <v>4.5</v>
      </c>
      <c r="AB56" s="13" t="s">
        <v>287</v>
      </c>
      <c r="AC56" s="13" t="s">
        <v>50</v>
      </c>
      <c r="AD56" s="21">
        <v>115</v>
      </c>
      <c r="AE56" s="15">
        <v>139</v>
      </c>
      <c r="AF56" s="16">
        <v>1000</v>
      </c>
      <c r="AG56" s="17" t="s">
        <v>69</v>
      </c>
      <c r="AH56" s="16">
        <v>600945</v>
      </c>
      <c r="AI56" s="16">
        <v>6642633</v>
      </c>
      <c r="AJ56" s="22" t="s">
        <v>46</v>
      </c>
      <c r="AK56" s="13" t="s">
        <v>356</v>
      </c>
      <c r="AL56" s="23" t="str">
        <f t="shared" si="5"/>
        <v>601531-29.pdf</v>
      </c>
      <c r="AM56" s="23"/>
    </row>
    <row r="57" spans="1:39">
      <c r="A57" s="8" t="s">
        <v>39</v>
      </c>
      <c r="B57" s="9" t="s">
        <v>39</v>
      </c>
      <c r="C57" s="9" t="s">
        <v>39</v>
      </c>
      <c r="D57" s="10" t="s">
        <v>357</v>
      </c>
      <c r="E57" s="26" t="s">
        <v>358</v>
      </c>
      <c r="F57" s="12">
        <v>529833</v>
      </c>
      <c r="G57" s="13" t="s">
        <v>359</v>
      </c>
      <c r="H57" s="13" t="s">
        <v>263</v>
      </c>
      <c r="I57" s="8">
        <v>2012</v>
      </c>
      <c r="J57" s="21">
        <v>2.8</v>
      </c>
      <c r="K57" s="15">
        <v>0.06</v>
      </c>
      <c r="L57" s="16">
        <v>8.6</v>
      </c>
      <c r="M57" s="17">
        <v>1.84E-2</v>
      </c>
      <c r="N57" s="16">
        <v>34.799999999999997</v>
      </c>
      <c r="O57" s="16">
        <v>6.74</v>
      </c>
      <c r="P57" s="16"/>
      <c r="Q57" s="16">
        <f t="shared" si="6"/>
        <v>0</v>
      </c>
      <c r="R57" s="16"/>
      <c r="S57" s="13" t="s">
        <v>45</v>
      </c>
      <c r="T57" s="13" t="s">
        <v>45</v>
      </c>
      <c r="U57" s="8" t="s">
        <v>51</v>
      </c>
      <c r="V57" s="10" t="s">
        <v>360</v>
      </c>
      <c r="W57" s="20">
        <v>200</v>
      </c>
      <c r="X57" s="20">
        <v>199</v>
      </c>
      <c r="Y57" s="20">
        <v>5.2</v>
      </c>
      <c r="Z57" s="20">
        <v>193.8</v>
      </c>
      <c r="AA57" s="20">
        <v>3.2</v>
      </c>
      <c r="AB57" s="21" t="s">
        <v>67</v>
      </c>
      <c r="AC57" s="13" t="s">
        <v>50</v>
      </c>
      <c r="AD57" s="20">
        <v>115</v>
      </c>
      <c r="AE57" s="20">
        <v>139.5</v>
      </c>
      <c r="AF57" s="20">
        <v>200</v>
      </c>
      <c r="AG57" s="13" t="s">
        <v>46</v>
      </c>
      <c r="AH57" s="20">
        <v>597228</v>
      </c>
      <c r="AI57" s="20">
        <v>6645429</v>
      </c>
      <c r="AJ57" s="10" t="s">
        <v>46</v>
      </c>
      <c r="AK57" s="13" t="s">
        <v>50</v>
      </c>
      <c r="AL57" s="23" t="str">
        <f t="shared" si="5"/>
        <v>529833.pdf</v>
      </c>
      <c r="AM57" s="23"/>
    </row>
    <row r="58" spans="1:39">
      <c r="A58" s="8" t="s">
        <v>39</v>
      </c>
      <c r="B58" s="9" t="s">
        <v>39</v>
      </c>
      <c r="C58" s="9" t="s">
        <v>39</v>
      </c>
      <c r="D58" s="10" t="s">
        <v>361</v>
      </c>
      <c r="E58" s="26" t="s">
        <v>362</v>
      </c>
      <c r="F58" s="12" t="s">
        <v>363</v>
      </c>
      <c r="G58" s="13" t="s">
        <v>364</v>
      </c>
      <c r="H58" s="13" t="s">
        <v>56</v>
      </c>
      <c r="I58" s="8">
        <v>2019</v>
      </c>
      <c r="J58" s="21">
        <v>2.7</v>
      </c>
      <c r="K58" s="15">
        <v>8.5000000000000006E-2</v>
      </c>
      <c r="L58" s="16">
        <v>8.1999999999999993</v>
      </c>
      <c r="M58" s="17">
        <v>1.83E-2</v>
      </c>
      <c r="N58" s="16">
        <v>35.729999999999997</v>
      </c>
      <c r="O58" s="16">
        <v>10.54</v>
      </c>
      <c r="P58" s="16"/>
      <c r="Q58" s="16">
        <f t="shared" si="6"/>
        <v>0</v>
      </c>
      <c r="R58" s="16"/>
      <c r="S58" s="13" t="s">
        <v>45</v>
      </c>
      <c r="T58" s="13" t="s">
        <v>45</v>
      </c>
      <c r="U58" s="8" t="s">
        <v>51</v>
      </c>
      <c r="V58" s="10" t="s">
        <v>365</v>
      </c>
      <c r="W58" s="18">
        <v>300</v>
      </c>
      <c r="X58" s="18">
        <v>299</v>
      </c>
      <c r="Y58" s="25">
        <v>4</v>
      </c>
      <c r="Z58" s="20">
        <v>295</v>
      </c>
      <c r="AA58" s="18">
        <v>1.5</v>
      </c>
      <c r="AB58" s="13" t="s">
        <v>67</v>
      </c>
      <c r="AC58" s="13" t="s">
        <v>119</v>
      </c>
      <c r="AD58" s="21">
        <v>115</v>
      </c>
      <c r="AE58" s="15">
        <v>139</v>
      </c>
      <c r="AF58" s="16" t="s">
        <v>50</v>
      </c>
      <c r="AG58" s="17" t="s">
        <v>46</v>
      </c>
      <c r="AH58" s="16">
        <v>592481</v>
      </c>
      <c r="AI58" s="16">
        <v>6647039</v>
      </c>
      <c r="AJ58" s="22" t="s">
        <v>51</v>
      </c>
      <c r="AK58" s="13"/>
      <c r="AL58" s="23" t="str">
        <f t="shared" si="5"/>
        <v>613266-11.pdf</v>
      </c>
      <c r="AM58" s="23"/>
    </row>
    <row r="59" spans="1:39">
      <c r="A59" s="8"/>
      <c r="B59" s="9"/>
      <c r="C59" s="9"/>
      <c r="D59" s="10" t="s">
        <v>366</v>
      </c>
      <c r="E59" s="26" t="s">
        <v>367</v>
      </c>
      <c r="F59" s="13" t="s">
        <v>368</v>
      </c>
      <c r="G59" s="13" t="s">
        <v>43</v>
      </c>
      <c r="H59" s="13" t="s">
        <v>75</v>
      </c>
      <c r="I59" s="8">
        <v>2021</v>
      </c>
      <c r="J59" s="21">
        <v>2.2000000000000002</v>
      </c>
      <c r="K59" s="15">
        <v>0.08</v>
      </c>
      <c r="L59" s="16">
        <v>7.7</v>
      </c>
      <c r="M59" s="17">
        <v>1.83E-2</v>
      </c>
      <c r="N59" s="16">
        <v>38.03</v>
      </c>
      <c r="O59" s="16">
        <v>11.22</v>
      </c>
      <c r="P59" s="16"/>
      <c r="Q59" s="16">
        <f t="shared" si="6"/>
        <v>0</v>
      </c>
      <c r="R59" s="16">
        <v>8.44</v>
      </c>
      <c r="S59" s="13" t="s">
        <v>99</v>
      </c>
      <c r="T59" s="13" t="s">
        <v>77</v>
      </c>
      <c r="U59" s="8" t="s">
        <v>51</v>
      </c>
      <c r="V59" s="10" t="s">
        <v>369</v>
      </c>
      <c r="W59" s="18">
        <v>300</v>
      </c>
      <c r="X59" s="18">
        <f>W59-1</f>
        <v>299</v>
      </c>
      <c r="Y59" s="25">
        <v>3.9</v>
      </c>
      <c r="Z59" s="20">
        <f>X59-Y59</f>
        <v>295.10000000000002</v>
      </c>
      <c r="AA59" s="18">
        <v>0</v>
      </c>
      <c r="AB59" s="13" t="s">
        <v>370</v>
      </c>
      <c r="AC59" s="13" t="s">
        <v>105</v>
      </c>
      <c r="AD59" s="21">
        <v>115</v>
      </c>
      <c r="AE59" s="15">
        <v>139</v>
      </c>
      <c r="AF59" s="16" t="s">
        <v>50</v>
      </c>
      <c r="AG59" s="17" t="s">
        <v>46</v>
      </c>
      <c r="AH59" s="16">
        <v>690279.38090283505</v>
      </c>
      <c r="AI59" s="16">
        <v>7564418.70963025</v>
      </c>
      <c r="AJ59" s="22" t="s">
        <v>51</v>
      </c>
      <c r="AK59" s="23"/>
      <c r="AL59" s="23" t="str">
        <f t="shared" si="5"/>
        <v>601531-92.pdf</v>
      </c>
      <c r="AM59" s="23"/>
    </row>
    <row r="60" spans="1:39">
      <c r="A60" s="8"/>
      <c r="B60" s="9" t="s">
        <v>39</v>
      </c>
      <c r="C60" s="9" t="s">
        <v>39</v>
      </c>
      <c r="D60" s="10" t="s">
        <v>371</v>
      </c>
      <c r="E60" s="38" t="s">
        <v>372</v>
      </c>
      <c r="F60" s="12" t="s">
        <v>373</v>
      </c>
      <c r="G60" s="13" t="s">
        <v>374</v>
      </c>
      <c r="H60" s="13" t="s">
        <v>75</v>
      </c>
      <c r="I60" s="8">
        <v>2017</v>
      </c>
      <c r="J60" s="21">
        <v>3.2</v>
      </c>
      <c r="K60" s="15">
        <v>7.4999999999999997E-2</v>
      </c>
      <c r="L60" s="16">
        <v>8.6</v>
      </c>
      <c r="M60" s="17">
        <v>1.8100000000000002E-2</v>
      </c>
      <c r="N60" s="16" t="s">
        <v>50</v>
      </c>
      <c r="O60" s="16">
        <v>7.84</v>
      </c>
      <c r="P60" s="16"/>
      <c r="Q60" s="16">
        <f t="shared" si="6"/>
        <v>0</v>
      </c>
      <c r="R60" s="16">
        <v>7.84</v>
      </c>
      <c r="S60" s="13" t="s">
        <v>45</v>
      </c>
      <c r="T60" s="13" t="s">
        <v>45</v>
      </c>
      <c r="U60" s="8" t="s">
        <v>51</v>
      </c>
      <c r="V60" s="10" t="s">
        <v>375</v>
      </c>
      <c r="W60" s="18">
        <v>253</v>
      </c>
      <c r="X60" s="18">
        <v>252</v>
      </c>
      <c r="Y60" s="18">
        <v>20</v>
      </c>
      <c r="Z60" s="20">
        <v>233</v>
      </c>
      <c r="AA60" s="18">
        <v>13.5</v>
      </c>
      <c r="AB60" s="13" t="s">
        <v>67</v>
      </c>
      <c r="AC60" s="13" t="s">
        <v>68</v>
      </c>
      <c r="AD60" s="21" t="s">
        <v>50</v>
      </c>
      <c r="AE60" s="15">
        <v>168</v>
      </c>
      <c r="AF60" s="16" t="s">
        <v>50</v>
      </c>
      <c r="AG60" s="17" t="s">
        <v>51</v>
      </c>
      <c r="AH60" s="16">
        <v>573560</v>
      </c>
      <c r="AI60" s="16">
        <v>6730406</v>
      </c>
      <c r="AJ60" s="22" t="s">
        <v>46</v>
      </c>
      <c r="AK60" s="13" t="s">
        <v>50</v>
      </c>
      <c r="AL60" s="23" t="str">
        <f t="shared" si="5"/>
        <v>612253-01.pdf</v>
      </c>
      <c r="AM60" s="23"/>
    </row>
    <row r="61" spans="1:39">
      <c r="A61" s="8"/>
      <c r="B61" s="9" t="s">
        <v>39</v>
      </c>
      <c r="C61" s="9" t="s">
        <v>39</v>
      </c>
      <c r="D61" s="10" t="s">
        <v>376</v>
      </c>
      <c r="E61" s="24" t="s">
        <v>377</v>
      </c>
      <c r="F61" s="12" t="s">
        <v>378</v>
      </c>
      <c r="G61" s="13" t="s">
        <v>215</v>
      </c>
      <c r="H61" s="13" t="s">
        <v>43</v>
      </c>
      <c r="I61" s="8">
        <v>2019</v>
      </c>
      <c r="J61" s="21">
        <v>3.6</v>
      </c>
      <c r="K61" s="15">
        <v>0.09</v>
      </c>
      <c r="L61" s="16">
        <v>5.97</v>
      </c>
      <c r="M61" s="17">
        <v>1.7999999999999999E-2</v>
      </c>
      <c r="N61" s="16">
        <v>29.44</v>
      </c>
      <c r="O61" s="16">
        <v>8.9969999999999999</v>
      </c>
      <c r="P61" s="16"/>
      <c r="Q61" s="16">
        <f t="shared" si="6"/>
        <v>0</v>
      </c>
      <c r="R61" s="16">
        <v>8.3010000000000002</v>
      </c>
      <c r="S61" s="13" t="s">
        <v>45</v>
      </c>
      <c r="T61" s="13" t="s">
        <v>45</v>
      </c>
      <c r="U61" s="8" t="s">
        <v>51</v>
      </c>
      <c r="V61" s="10" t="s">
        <v>379</v>
      </c>
      <c r="W61" s="18">
        <v>250</v>
      </c>
      <c r="X61" s="18">
        <v>249</v>
      </c>
      <c r="Y61" s="19">
        <v>5</v>
      </c>
      <c r="Z61" s="20">
        <v>244</v>
      </c>
      <c r="AA61" s="18">
        <v>1</v>
      </c>
      <c r="AB61" s="13" t="s">
        <v>223</v>
      </c>
      <c r="AC61" s="13" t="s">
        <v>105</v>
      </c>
      <c r="AD61" s="21">
        <v>140</v>
      </c>
      <c r="AE61" s="15">
        <v>168</v>
      </c>
      <c r="AF61" s="16" t="s">
        <v>217</v>
      </c>
      <c r="AG61" s="17" t="s">
        <v>46</v>
      </c>
      <c r="AH61" s="16">
        <v>813819</v>
      </c>
      <c r="AI61" s="16">
        <v>7617282</v>
      </c>
      <c r="AJ61" s="22" t="s">
        <v>46</v>
      </c>
      <c r="AK61" s="13"/>
      <c r="AL61" s="23" t="str">
        <f t="shared" si="5"/>
        <v>622175-01.pdf</v>
      </c>
      <c r="AM61" s="23"/>
    </row>
    <row r="62" spans="1:39">
      <c r="A62" s="8" t="s">
        <v>39</v>
      </c>
      <c r="B62" s="9"/>
      <c r="C62" s="9"/>
      <c r="D62" s="10" t="s">
        <v>380</v>
      </c>
      <c r="E62" s="26" t="s">
        <v>381</v>
      </c>
      <c r="F62" s="12" t="s">
        <v>382</v>
      </c>
      <c r="G62" s="13" t="s">
        <v>383</v>
      </c>
      <c r="H62" s="13" t="s">
        <v>75</v>
      </c>
      <c r="I62" s="8">
        <v>2020</v>
      </c>
      <c r="J62" s="21">
        <v>4.5</v>
      </c>
      <c r="K62" s="15">
        <v>7.0000000000000007E-2</v>
      </c>
      <c r="L62" s="16">
        <v>7.9</v>
      </c>
      <c r="M62" s="17">
        <v>1.7999999999999999E-2</v>
      </c>
      <c r="N62" s="16">
        <v>36.31</v>
      </c>
      <c r="O62" s="16">
        <v>8.93</v>
      </c>
      <c r="P62" s="16"/>
      <c r="Q62" s="16">
        <f t="shared" si="6"/>
        <v>0</v>
      </c>
      <c r="R62" s="16"/>
      <c r="S62" s="13" t="s">
        <v>45</v>
      </c>
      <c r="T62" s="13" t="s">
        <v>45</v>
      </c>
      <c r="U62" s="8" t="s">
        <v>51</v>
      </c>
      <c r="V62" s="10" t="s">
        <v>384</v>
      </c>
      <c r="W62" s="18">
        <v>250</v>
      </c>
      <c r="X62" s="18">
        <v>249</v>
      </c>
      <c r="Y62" s="19">
        <v>3</v>
      </c>
      <c r="Z62" s="20">
        <v>246</v>
      </c>
      <c r="AA62" s="18">
        <v>5</v>
      </c>
      <c r="AB62" s="13" t="s">
        <v>58</v>
      </c>
      <c r="AC62" s="13" t="s">
        <v>119</v>
      </c>
      <c r="AD62" s="21">
        <v>115</v>
      </c>
      <c r="AE62" s="15">
        <v>140</v>
      </c>
      <c r="AF62" s="16" t="s">
        <v>50</v>
      </c>
      <c r="AG62" s="17" t="s">
        <v>46</v>
      </c>
      <c r="AH62" s="16">
        <v>622752</v>
      </c>
      <c r="AI62" s="16">
        <v>7074152</v>
      </c>
      <c r="AJ62" s="22" t="s">
        <v>51</v>
      </c>
      <c r="AK62" s="13"/>
      <c r="AL62" s="23" t="str">
        <f t="shared" si="5"/>
        <v>627825-01.pdf</v>
      </c>
      <c r="AM62" s="23"/>
    </row>
    <row r="63" spans="1:39">
      <c r="A63" s="8"/>
      <c r="B63" s="9"/>
      <c r="C63" s="9"/>
      <c r="D63" s="10" t="s">
        <v>385</v>
      </c>
      <c r="E63" s="26" t="s">
        <v>386</v>
      </c>
      <c r="F63" s="13" t="s">
        <v>387</v>
      </c>
      <c r="G63" s="13" t="s">
        <v>43</v>
      </c>
      <c r="H63" s="13" t="s">
        <v>43</v>
      </c>
      <c r="I63" s="8">
        <v>2021</v>
      </c>
      <c r="J63" s="21">
        <v>2.9</v>
      </c>
      <c r="K63" s="15">
        <v>8.5000000000000006E-2</v>
      </c>
      <c r="L63" s="16">
        <v>7.4</v>
      </c>
      <c r="M63" s="17">
        <v>1.7999999999999999E-2</v>
      </c>
      <c r="N63" s="16">
        <v>31.13</v>
      </c>
      <c r="O63" s="16">
        <v>9.0589999999999993</v>
      </c>
      <c r="P63" s="16"/>
      <c r="Q63" s="16">
        <f t="shared" si="6"/>
        <v>0</v>
      </c>
      <c r="R63" s="16">
        <v>8.0220000000000002</v>
      </c>
      <c r="S63" s="13" t="s">
        <v>99</v>
      </c>
      <c r="T63" s="13" t="s">
        <v>77</v>
      </c>
      <c r="U63" s="8" t="s">
        <v>51</v>
      </c>
      <c r="V63" s="10" t="s">
        <v>315</v>
      </c>
      <c r="W63" s="18">
        <v>300</v>
      </c>
      <c r="X63" s="18">
        <f>W63-1</f>
        <v>299</v>
      </c>
      <c r="Y63" s="18">
        <v>7.95</v>
      </c>
      <c r="Z63" s="20">
        <f>X63-Y63</f>
        <v>291.05</v>
      </c>
      <c r="AA63" s="18">
        <v>3</v>
      </c>
      <c r="AB63" s="13" t="s">
        <v>58</v>
      </c>
      <c r="AC63" s="13" t="s">
        <v>105</v>
      </c>
      <c r="AD63" s="21">
        <v>115</v>
      </c>
      <c r="AE63" s="15">
        <v>139</v>
      </c>
      <c r="AF63" s="16" t="s">
        <v>50</v>
      </c>
      <c r="AG63" s="17" t="s">
        <v>46</v>
      </c>
      <c r="AH63" s="16">
        <v>608191.94567008503</v>
      </c>
      <c r="AI63" s="16">
        <v>6652034.4620662499</v>
      </c>
      <c r="AJ63" s="22" t="s">
        <v>51</v>
      </c>
      <c r="AK63" s="23"/>
      <c r="AL63" s="23" t="str">
        <f t="shared" si="5"/>
        <v>601531-93.pdf</v>
      </c>
      <c r="AM63" s="23"/>
    </row>
    <row r="64" spans="1:39">
      <c r="A64" s="8"/>
      <c r="B64" s="9" t="s">
        <v>39</v>
      </c>
      <c r="C64" s="9" t="s">
        <v>39</v>
      </c>
      <c r="D64" s="10" t="s">
        <v>388</v>
      </c>
      <c r="E64" s="38" t="s">
        <v>389</v>
      </c>
      <c r="F64" s="12" t="s">
        <v>390</v>
      </c>
      <c r="G64" s="13" t="s">
        <v>56</v>
      </c>
      <c r="H64" s="13" t="s">
        <v>56</v>
      </c>
      <c r="I64" s="8">
        <v>2019</v>
      </c>
      <c r="J64" s="21">
        <v>4.5</v>
      </c>
      <c r="K64" s="15">
        <v>0.08</v>
      </c>
      <c r="L64" s="16">
        <v>8.5</v>
      </c>
      <c r="M64" s="17">
        <v>1.7899999999999999E-2</v>
      </c>
      <c r="N64" s="16">
        <v>34.18</v>
      </c>
      <c r="O64" s="16">
        <v>10</v>
      </c>
      <c r="P64" s="16"/>
      <c r="Q64" s="16">
        <f t="shared" si="6"/>
        <v>0</v>
      </c>
      <c r="R64" s="16">
        <v>10.01</v>
      </c>
      <c r="S64" s="13" t="s">
        <v>45</v>
      </c>
      <c r="T64" s="13" t="s">
        <v>45</v>
      </c>
      <c r="U64" s="8" t="s">
        <v>51</v>
      </c>
      <c r="V64" s="10" t="s">
        <v>391</v>
      </c>
      <c r="W64" s="52">
        <v>300</v>
      </c>
      <c r="X64" s="53">
        <v>299</v>
      </c>
      <c r="Y64" s="25">
        <v>6</v>
      </c>
      <c r="Z64" s="20">
        <v>293</v>
      </c>
      <c r="AA64" s="18">
        <v>8</v>
      </c>
      <c r="AB64" s="13" t="s">
        <v>67</v>
      </c>
      <c r="AC64" s="8" t="s">
        <v>68</v>
      </c>
      <c r="AD64" s="21">
        <v>115</v>
      </c>
      <c r="AE64" s="15">
        <v>139</v>
      </c>
      <c r="AF64" s="16"/>
      <c r="AG64" s="17" t="s">
        <v>46</v>
      </c>
      <c r="AH64" s="16">
        <v>408263</v>
      </c>
      <c r="AI64" s="16">
        <v>6498618</v>
      </c>
      <c r="AJ64" s="16" t="s">
        <v>46</v>
      </c>
      <c r="AK64" s="13" t="s">
        <v>392</v>
      </c>
      <c r="AL64" s="23" t="str">
        <f t="shared" si="5"/>
        <v>601531-44.pdf</v>
      </c>
      <c r="AM64" s="23"/>
    </row>
    <row r="65" spans="1:39">
      <c r="A65" s="8"/>
      <c r="B65" s="9" t="s">
        <v>39</v>
      </c>
      <c r="C65" s="9" t="s">
        <v>39</v>
      </c>
      <c r="D65" s="10" t="s">
        <v>393</v>
      </c>
      <c r="E65" s="38" t="s">
        <v>394</v>
      </c>
      <c r="F65" s="12" t="s">
        <v>395</v>
      </c>
      <c r="G65" s="13" t="s">
        <v>186</v>
      </c>
      <c r="H65" s="13" t="s">
        <v>56</v>
      </c>
      <c r="I65" s="8">
        <v>2017</v>
      </c>
      <c r="J65" s="21">
        <v>3.8</v>
      </c>
      <c r="K65" s="15">
        <v>7.0000000000000007E-2</v>
      </c>
      <c r="L65" s="16">
        <v>8.8000000000000007</v>
      </c>
      <c r="M65" s="17">
        <v>1.77E-2</v>
      </c>
      <c r="N65" s="16">
        <v>33.799999999999997</v>
      </c>
      <c r="O65" s="16">
        <v>7.7</v>
      </c>
      <c r="P65" s="16"/>
      <c r="Q65" s="16">
        <f t="shared" si="6"/>
        <v>0</v>
      </c>
      <c r="R65" s="16">
        <v>7.7</v>
      </c>
      <c r="S65" s="13" t="s">
        <v>45</v>
      </c>
      <c r="T65" s="13" t="s">
        <v>45</v>
      </c>
      <c r="U65" s="8" t="s">
        <v>46</v>
      </c>
      <c r="V65" s="10" t="s">
        <v>396</v>
      </c>
      <c r="W65" s="52">
        <v>230</v>
      </c>
      <c r="X65" s="53">
        <v>229</v>
      </c>
      <c r="Y65" s="18">
        <v>1</v>
      </c>
      <c r="Z65" s="20">
        <v>228</v>
      </c>
      <c r="AA65" s="18">
        <v>4</v>
      </c>
      <c r="AB65" s="13" t="s">
        <v>210</v>
      </c>
      <c r="AC65" s="8" t="s">
        <v>119</v>
      </c>
      <c r="AD65" s="21">
        <v>115</v>
      </c>
      <c r="AE65" s="15">
        <v>139</v>
      </c>
      <c r="AF65" s="16" t="s">
        <v>50</v>
      </c>
      <c r="AG65" s="17" t="s">
        <v>69</v>
      </c>
      <c r="AH65" s="16">
        <v>595733</v>
      </c>
      <c r="AI65" s="16">
        <v>6597437</v>
      </c>
      <c r="AJ65" s="16" t="s">
        <v>51</v>
      </c>
      <c r="AK65" s="13" t="s">
        <v>50</v>
      </c>
      <c r="AL65" s="23" t="str">
        <f t="shared" si="5"/>
        <v>601531-25.pdf</v>
      </c>
      <c r="AM65" s="23"/>
    </row>
    <row r="66" spans="1:39">
      <c r="A66" s="8"/>
      <c r="B66" s="9" t="s">
        <v>39</v>
      </c>
      <c r="C66" s="9" t="s">
        <v>39</v>
      </c>
      <c r="D66" s="10" t="s">
        <v>322</v>
      </c>
      <c r="E66" s="38" t="s">
        <v>323</v>
      </c>
      <c r="F66" s="12" t="s">
        <v>397</v>
      </c>
      <c r="G66" s="13" t="s">
        <v>325</v>
      </c>
      <c r="H66" s="13" t="s">
        <v>75</v>
      </c>
      <c r="I66" s="8">
        <v>2016</v>
      </c>
      <c r="J66" s="14">
        <v>6.7</v>
      </c>
      <c r="K66" s="15">
        <v>8.5000000000000006E-2</v>
      </c>
      <c r="L66" s="16">
        <v>7.6</v>
      </c>
      <c r="M66" s="17">
        <v>1.7600000000000001E-2</v>
      </c>
      <c r="N66" s="16" t="s">
        <v>50</v>
      </c>
      <c r="O66" s="16"/>
      <c r="P66" s="16"/>
      <c r="Q66" s="16">
        <f t="shared" si="6"/>
        <v>0</v>
      </c>
      <c r="R66" s="16">
        <v>8.2799999999999994</v>
      </c>
      <c r="S66" s="13" t="s">
        <v>45</v>
      </c>
      <c r="T66" s="13" t="s">
        <v>45</v>
      </c>
      <c r="U66" s="8" t="s">
        <v>46</v>
      </c>
      <c r="V66" s="10" t="s">
        <v>326</v>
      </c>
      <c r="W66" s="52">
        <v>273</v>
      </c>
      <c r="X66" s="53">
        <v>272</v>
      </c>
      <c r="Y66" s="18">
        <v>4.3</v>
      </c>
      <c r="Z66" s="20">
        <v>267.7</v>
      </c>
      <c r="AA66" s="18">
        <v>23</v>
      </c>
      <c r="AB66" s="13" t="s">
        <v>210</v>
      </c>
      <c r="AC66" s="8" t="s">
        <v>328</v>
      </c>
      <c r="AD66" s="21">
        <v>110</v>
      </c>
      <c r="AE66" s="15">
        <v>168</v>
      </c>
      <c r="AF66" s="16">
        <v>10000</v>
      </c>
      <c r="AG66" s="17" t="s">
        <v>51</v>
      </c>
      <c r="AH66" s="16">
        <v>461179</v>
      </c>
      <c r="AI66" s="16">
        <v>6861330</v>
      </c>
      <c r="AJ66" s="16" t="s">
        <v>51</v>
      </c>
      <c r="AK66" s="13" t="s">
        <v>398</v>
      </c>
      <c r="AL66" s="23" t="str">
        <f t="shared" si="5"/>
        <v>611075-01.pdf</v>
      </c>
      <c r="AM66" s="23"/>
    </row>
    <row r="67" spans="1:39">
      <c r="A67" s="8"/>
      <c r="B67" s="9" t="s">
        <v>39</v>
      </c>
      <c r="C67" s="9" t="s">
        <v>39</v>
      </c>
      <c r="D67" s="10" t="s">
        <v>399</v>
      </c>
      <c r="E67" s="24" t="s">
        <v>400</v>
      </c>
      <c r="F67" s="12" t="s">
        <v>401</v>
      </c>
      <c r="G67" s="13" t="s">
        <v>246</v>
      </c>
      <c r="H67" s="13" t="s">
        <v>75</v>
      </c>
      <c r="I67" s="49">
        <v>2018</v>
      </c>
      <c r="J67" s="21">
        <v>2.1</v>
      </c>
      <c r="K67" s="15">
        <v>0.12</v>
      </c>
      <c r="L67" s="16">
        <v>9.06</v>
      </c>
      <c r="M67" s="17">
        <v>1.7600000000000001E-2</v>
      </c>
      <c r="N67" s="16">
        <v>22.8</v>
      </c>
      <c r="O67" s="16">
        <v>6.6</v>
      </c>
      <c r="P67" s="16"/>
      <c r="Q67" s="16">
        <f t="shared" si="6"/>
        <v>0</v>
      </c>
      <c r="R67" s="16">
        <v>6.6</v>
      </c>
      <c r="S67" s="13" t="s">
        <v>45</v>
      </c>
      <c r="T67" s="13" t="s">
        <v>45</v>
      </c>
      <c r="U67" s="8" t="s">
        <v>51</v>
      </c>
      <c r="V67" s="10" t="s">
        <v>402</v>
      </c>
      <c r="W67" s="52">
        <v>300</v>
      </c>
      <c r="X67" s="53">
        <v>299</v>
      </c>
      <c r="Y67" s="19">
        <v>8</v>
      </c>
      <c r="Z67" s="20">
        <v>291</v>
      </c>
      <c r="AA67" s="18">
        <v>4.5</v>
      </c>
      <c r="AB67" s="13" t="s">
        <v>67</v>
      </c>
      <c r="AC67" s="8" t="s">
        <v>68</v>
      </c>
      <c r="AD67" s="21">
        <v>115</v>
      </c>
      <c r="AE67" s="15">
        <v>168</v>
      </c>
      <c r="AF67" s="16" t="s">
        <v>50</v>
      </c>
      <c r="AG67" s="17" t="s">
        <v>46</v>
      </c>
      <c r="AH67" s="16">
        <v>658207</v>
      </c>
      <c r="AI67" s="16">
        <v>7222307</v>
      </c>
      <c r="AJ67" s="16" t="s">
        <v>51</v>
      </c>
      <c r="AK67" s="13"/>
      <c r="AL67" s="23" t="str">
        <f t="shared" si="5"/>
        <v>619518-01.pdf</v>
      </c>
      <c r="AM67" s="23"/>
    </row>
    <row r="68" spans="1:39">
      <c r="A68" s="8"/>
      <c r="B68" s="9"/>
      <c r="C68" s="9"/>
      <c r="D68" s="10" t="s">
        <v>403</v>
      </c>
      <c r="E68" s="26" t="s">
        <v>404</v>
      </c>
      <c r="F68" s="12" t="s">
        <v>405</v>
      </c>
      <c r="G68" s="13" t="s">
        <v>56</v>
      </c>
      <c r="H68" s="13" t="s">
        <v>56</v>
      </c>
      <c r="I68" s="8">
        <v>2021</v>
      </c>
      <c r="J68" s="21">
        <v>1.8</v>
      </c>
      <c r="K68" s="15">
        <v>0.09</v>
      </c>
      <c r="L68" s="16">
        <v>11.1</v>
      </c>
      <c r="M68" s="17">
        <v>1.7600000000000001E-2</v>
      </c>
      <c r="N68" s="16">
        <v>32</v>
      </c>
      <c r="O68" s="16">
        <v>10.88</v>
      </c>
      <c r="P68" s="16"/>
      <c r="Q68" s="16">
        <f t="shared" si="6"/>
        <v>0</v>
      </c>
      <c r="R68" s="16">
        <v>11.35</v>
      </c>
      <c r="S68" s="13" t="s">
        <v>45</v>
      </c>
      <c r="T68" s="13" t="s">
        <v>77</v>
      </c>
      <c r="U68" s="8" t="s">
        <v>51</v>
      </c>
      <c r="V68" s="10" t="s">
        <v>351</v>
      </c>
      <c r="W68" s="52">
        <v>350</v>
      </c>
      <c r="X68" s="53">
        <v>349</v>
      </c>
      <c r="Y68" s="25">
        <v>10</v>
      </c>
      <c r="Z68" s="20">
        <v>339</v>
      </c>
      <c r="AA68" s="18">
        <v>60</v>
      </c>
      <c r="AB68" s="13" t="s">
        <v>406</v>
      </c>
      <c r="AC68" s="8" t="s">
        <v>407</v>
      </c>
      <c r="AD68" s="21">
        <v>115</v>
      </c>
      <c r="AE68" s="15">
        <v>140</v>
      </c>
      <c r="AF68" s="16" t="s">
        <v>408</v>
      </c>
      <c r="AG68" s="17" t="s">
        <v>46</v>
      </c>
      <c r="AH68" s="16">
        <v>559654</v>
      </c>
      <c r="AI68" s="16">
        <v>6545958</v>
      </c>
      <c r="AJ68" s="16" t="s">
        <v>46</v>
      </c>
      <c r="AK68" s="13"/>
      <c r="AL68" s="23" t="str">
        <f t="shared" si="5"/>
        <v>601531-82.pdf</v>
      </c>
      <c r="AM68" s="23"/>
    </row>
    <row r="69" spans="1:39">
      <c r="A69" s="8"/>
      <c r="B69" s="9" t="s">
        <v>39</v>
      </c>
      <c r="C69" s="9" t="s">
        <v>39</v>
      </c>
      <c r="D69" s="10" t="s">
        <v>409</v>
      </c>
      <c r="E69" s="38" t="s">
        <v>410</v>
      </c>
      <c r="F69" s="12" t="s">
        <v>411</v>
      </c>
      <c r="G69" s="13" t="s">
        <v>186</v>
      </c>
      <c r="H69" s="13" t="s">
        <v>56</v>
      </c>
      <c r="I69" s="8">
        <v>2018</v>
      </c>
      <c r="J69" s="21">
        <v>3.9</v>
      </c>
      <c r="K69" s="15">
        <v>0.1</v>
      </c>
      <c r="L69" s="16">
        <v>9.16</v>
      </c>
      <c r="M69" s="17">
        <v>1.7500000000000002E-2</v>
      </c>
      <c r="N69" s="16">
        <v>25</v>
      </c>
      <c r="O69" s="16">
        <v>6</v>
      </c>
      <c r="P69" s="16"/>
      <c r="Q69" s="16">
        <f t="shared" si="6"/>
        <v>0</v>
      </c>
      <c r="R69" s="16">
        <v>6</v>
      </c>
      <c r="S69" s="13" t="s">
        <v>45</v>
      </c>
      <c r="T69" s="13" t="s">
        <v>45</v>
      </c>
      <c r="U69" s="8" t="s">
        <v>51</v>
      </c>
      <c r="V69" s="10" t="s">
        <v>247</v>
      </c>
      <c r="W69" s="52">
        <v>250</v>
      </c>
      <c r="X69" s="53">
        <v>249</v>
      </c>
      <c r="Y69" s="18">
        <v>10</v>
      </c>
      <c r="Z69" s="20">
        <v>239</v>
      </c>
      <c r="AA69" s="18">
        <v>1.3</v>
      </c>
      <c r="AB69" s="13" t="s">
        <v>180</v>
      </c>
      <c r="AC69" s="8" t="s">
        <v>50</v>
      </c>
      <c r="AD69" s="21">
        <v>115</v>
      </c>
      <c r="AE69" s="15">
        <v>139</v>
      </c>
      <c r="AF69" s="16" t="s">
        <v>50</v>
      </c>
      <c r="AG69" s="17" t="s">
        <v>51</v>
      </c>
      <c r="AH69" s="16">
        <v>596324</v>
      </c>
      <c r="AI69" s="16">
        <v>6590680</v>
      </c>
      <c r="AJ69" s="16" t="s">
        <v>51</v>
      </c>
      <c r="AK69" s="13" t="s">
        <v>50</v>
      </c>
      <c r="AL69" s="23" t="str">
        <f t="shared" si="5"/>
        <v>601531-33.pdf</v>
      </c>
      <c r="AM69" s="23"/>
    </row>
    <row r="70" spans="1:39">
      <c r="A70" s="8"/>
      <c r="B70" s="9" t="s">
        <v>39</v>
      </c>
      <c r="C70" s="9" t="s">
        <v>39</v>
      </c>
      <c r="D70" s="10" t="s">
        <v>412</v>
      </c>
      <c r="E70" s="24" t="s">
        <v>413</v>
      </c>
      <c r="F70" s="12" t="s">
        <v>414</v>
      </c>
      <c r="G70" s="13" t="s">
        <v>415</v>
      </c>
      <c r="H70" s="13" t="s">
        <v>75</v>
      </c>
      <c r="I70" s="8">
        <v>2018</v>
      </c>
      <c r="J70" s="21">
        <v>1.9</v>
      </c>
      <c r="K70" s="15">
        <v>0.08</v>
      </c>
      <c r="L70" s="16">
        <v>10.039999999999999</v>
      </c>
      <c r="M70" s="17">
        <v>1.7500000000000002E-2</v>
      </c>
      <c r="N70" s="16">
        <v>35.26</v>
      </c>
      <c r="O70" s="16">
        <v>7.83</v>
      </c>
      <c r="P70" s="16"/>
      <c r="Q70" s="16">
        <f t="shared" si="6"/>
        <v>0</v>
      </c>
      <c r="R70" s="16">
        <v>7.83</v>
      </c>
      <c r="S70" s="13" t="s">
        <v>45</v>
      </c>
      <c r="T70" s="13" t="s">
        <v>45</v>
      </c>
      <c r="U70" s="8" t="s">
        <v>46</v>
      </c>
      <c r="V70" s="10" t="s">
        <v>416</v>
      </c>
      <c r="W70" s="52">
        <v>225</v>
      </c>
      <c r="X70" s="53">
        <v>224</v>
      </c>
      <c r="Y70" s="25">
        <v>2</v>
      </c>
      <c r="Z70" s="20">
        <v>222</v>
      </c>
      <c r="AA70" s="18">
        <v>3</v>
      </c>
      <c r="AB70" s="13" t="s">
        <v>210</v>
      </c>
      <c r="AC70" s="8" t="s">
        <v>50</v>
      </c>
      <c r="AD70" s="21">
        <v>115</v>
      </c>
      <c r="AE70" s="15">
        <v>140</v>
      </c>
      <c r="AF70" s="16" t="s">
        <v>181</v>
      </c>
      <c r="AG70" s="17" t="s">
        <v>51</v>
      </c>
      <c r="AH70" s="16">
        <v>585540</v>
      </c>
      <c r="AI70" s="16">
        <v>6639744</v>
      </c>
      <c r="AJ70" s="16" t="s">
        <v>51</v>
      </c>
      <c r="AK70" s="13"/>
      <c r="AL70" s="23" t="str">
        <f t="shared" si="5"/>
        <v>530306-01.pdf</v>
      </c>
      <c r="AM70" s="23"/>
    </row>
    <row r="71" spans="1:39">
      <c r="A71" s="8"/>
      <c r="B71" s="9" t="s">
        <v>39</v>
      </c>
      <c r="C71" s="9" t="s">
        <v>39</v>
      </c>
      <c r="D71" s="10" t="s">
        <v>417</v>
      </c>
      <c r="E71" s="24" t="s">
        <v>418</v>
      </c>
      <c r="F71" s="12" t="s">
        <v>419</v>
      </c>
      <c r="G71" s="13" t="s">
        <v>43</v>
      </c>
      <c r="H71" s="13" t="s">
        <v>43</v>
      </c>
      <c r="I71" s="8">
        <v>2019</v>
      </c>
      <c r="J71" s="21">
        <v>3</v>
      </c>
      <c r="K71" s="15">
        <v>0.09</v>
      </c>
      <c r="L71" s="16">
        <v>9.8000000000000007</v>
      </c>
      <c r="M71" s="17">
        <v>1.7399999999999999E-2</v>
      </c>
      <c r="N71" s="16">
        <v>29.13</v>
      </c>
      <c r="O71" s="16">
        <v>8.6769999999999996</v>
      </c>
      <c r="P71" s="16"/>
      <c r="Q71" s="16">
        <f t="shared" si="6"/>
        <v>0</v>
      </c>
      <c r="R71" s="16">
        <v>8.5280000000000005</v>
      </c>
      <c r="S71" s="13" t="s">
        <v>45</v>
      </c>
      <c r="T71" s="13" t="s">
        <v>45</v>
      </c>
      <c r="U71" s="8" t="s">
        <v>51</v>
      </c>
      <c r="V71" s="10" t="s">
        <v>420</v>
      </c>
      <c r="W71" s="52">
        <v>300</v>
      </c>
      <c r="X71" s="53">
        <v>299</v>
      </c>
      <c r="Y71" s="19">
        <v>17</v>
      </c>
      <c r="Z71" s="20">
        <v>292.8</v>
      </c>
      <c r="AA71" s="18">
        <v>7</v>
      </c>
      <c r="AB71" s="13" t="s">
        <v>67</v>
      </c>
      <c r="AC71" s="8" t="s">
        <v>421</v>
      </c>
      <c r="AD71" s="21">
        <v>115</v>
      </c>
      <c r="AE71" s="15">
        <v>139.69999999999999</v>
      </c>
      <c r="AF71" s="16" t="s">
        <v>422</v>
      </c>
      <c r="AG71" s="17" t="s">
        <v>46</v>
      </c>
      <c r="AH71" s="16">
        <v>609541.51147262903</v>
      </c>
      <c r="AI71" s="16">
        <v>6569064.2193209901</v>
      </c>
      <c r="AJ71" s="16" t="s">
        <v>51</v>
      </c>
      <c r="AK71" s="13"/>
      <c r="AL71" s="23" t="str">
        <f t="shared" si="5"/>
        <v>633595-01.pdf</v>
      </c>
      <c r="AM71" s="23"/>
    </row>
    <row r="72" spans="1:39">
      <c r="A72" s="8"/>
      <c r="B72" s="9" t="s">
        <v>39</v>
      </c>
      <c r="C72" s="9" t="s">
        <v>39</v>
      </c>
      <c r="D72" s="10" t="s">
        <v>423</v>
      </c>
      <c r="E72" s="26" t="s">
        <v>424</v>
      </c>
      <c r="F72" s="12" t="s">
        <v>425</v>
      </c>
      <c r="G72" s="13" t="s">
        <v>56</v>
      </c>
      <c r="H72" s="13" t="s">
        <v>56</v>
      </c>
      <c r="I72" s="8">
        <v>2019</v>
      </c>
      <c r="J72" s="21">
        <v>2.7</v>
      </c>
      <c r="K72" s="15">
        <v>0.06</v>
      </c>
      <c r="L72" s="16">
        <v>9.1</v>
      </c>
      <c r="M72" s="17">
        <v>1.72E-2</v>
      </c>
      <c r="N72" s="16">
        <v>45</v>
      </c>
      <c r="O72" s="16">
        <v>11.09</v>
      </c>
      <c r="P72" s="16"/>
      <c r="Q72" s="16">
        <f t="shared" si="6"/>
        <v>0</v>
      </c>
      <c r="R72" s="16">
        <v>11.09</v>
      </c>
      <c r="S72" s="13" t="s">
        <v>45</v>
      </c>
      <c r="T72" s="13" t="s">
        <v>45</v>
      </c>
      <c r="U72" s="8" t="s">
        <v>51</v>
      </c>
      <c r="V72" s="10" t="s">
        <v>426</v>
      </c>
      <c r="W72" s="52">
        <v>260</v>
      </c>
      <c r="X72" s="53">
        <v>259</v>
      </c>
      <c r="Y72" s="25">
        <v>15</v>
      </c>
      <c r="Z72" s="20">
        <v>244</v>
      </c>
      <c r="AA72" s="18">
        <v>1</v>
      </c>
      <c r="AB72" s="13" t="s">
        <v>67</v>
      </c>
      <c r="AC72" s="8" t="s">
        <v>119</v>
      </c>
      <c r="AD72" s="21">
        <v>121</v>
      </c>
      <c r="AE72" s="15">
        <v>139</v>
      </c>
      <c r="AF72" s="16"/>
      <c r="AG72" s="17" t="s">
        <v>46</v>
      </c>
      <c r="AH72" s="16">
        <v>590806</v>
      </c>
      <c r="AI72" s="16">
        <v>6643730</v>
      </c>
      <c r="AJ72" s="16" t="s">
        <v>46</v>
      </c>
      <c r="AK72" s="13"/>
      <c r="AL72" s="23" t="str">
        <f t="shared" si="5"/>
        <v>601531-60.pdf</v>
      </c>
      <c r="AM72" s="23"/>
    </row>
    <row r="73" spans="1:39">
      <c r="A73" s="8"/>
      <c r="B73" s="9"/>
      <c r="C73" s="9"/>
      <c r="D73" s="10" t="s">
        <v>427</v>
      </c>
      <c r="E73" s="26" t="s">
        <v>428</v>
      </c>
      <c r="F73" s="12" t="s">
        <v>429</v>
      </c>
      <c r="G73" s="13" t="s">
        <v>56</v>
      </c>
      <c r="H73" s="13" t="s">
        <v>56</v>
      </c>
      <c r="I73" s="8">
        <v>2020</v>
      </c>
      <c r="J73" s="21">
        <v>3.6</v>
      </c>
      <c r="K73" s="15">
        <v>8.5000000000000006E-2</v>
      </c>
      <c r="L73" s="16">
        <v>9.6</v>
      </c>
      <c r="M73" s="17">
        <v>1.72E-2</v>
      </c>
      <c r="N73" s="16">
        <v>38.31</v>
      </c>
      <c r="O73" s="16">
        <v>10.94</v>
      </c>
      <c r="P73" s="16"/>
      <c r="Q73" s="16">
        <f t="shared" si="6"/>
        <v>0</v>
      </c>
      <c r="R73" s="16">
        <v>11.05</v>
      </c>
      <c r="S73" s="13" t="s">
        <v>45</v>
      </c>
      <c r="T73" s="13" t="s">
        <v>77</v>
      </c>
      <c r="U73" s="8" t="s">
        <v>51</v>
      </c>
      <c r="V73" s="10" t="s">
        <v>396</v>
      </c>
      <c r="W73" s="52">
        <v>350</v>
      </c>
      <c r="X73" s="53">
        <v>349</v>
      </c>
      <c r="Y73" s="18" t="s">
        <v>430</v>
      </c>
      <c r="Z73" s="20">
        <v>302</v>
      </c>
      <c r="AA73" s="18">
        <v>4.5</v>
      </c>
      <c r="AB73" s="13" t="s">
        <v>58</v>
      </c>
      <c r="AC73" s="8" t="s">
        <v>59</v>
      </c>
      <c r="AD73" s="21">
        <v>121</v>
      </c>
      <c r="AE73" s="15">
        <v>140</v>
      </c>
      <c r="AF73" s="16" t="s">
        <v>50</v>
      </c>
      <c r="AG73" s="17" t="s">
        <v>46</v>
      </c>
      <c r="AH73" s="16">
        <v>569348</v>
      </c>
      <c r="AI73" s="16">
        <v>6621700</v>
      </c>
      <c r="AJ73" s="16" t="s">
        <v>46</v>
      </c>
      <c r="AK73" s="13" t="s">
        <v>431</v>
      </c>
      <c r="AL73" s="23" t="str">
        <f t="shared" si="5"/>
        <v>601531-78.pdf</v>
      </c>
      <c r="AM73" s="23"/>
    </row>
    <row r="74" spans="1:39">
      <c r="A74" s="27"/>
      <c r="B74" s="44" t="s">
        <v>39</v>
      </c>
      <c r="C74" s="44" t="s">
        <v>39</v>
      </c>
      <c r="D74" s="28" t="s">
        <v>432</v>
      </c>
      <c r="E74" s="54" t="s">
        <v>433</v>
      </c>
      <c r="F74" s="23" t="s">
        <v>434</v>
      </c>
      <c r="G74" s="23" t="s">
        <v>74</v>
      </c>
      <c r="H74" s="23" t="s">
        <v>75</v>
      </c>
      <c r="I74" s="8">
        <v>2022</v>
      </c>
      <c r="J74" s="23">
        <v>2.6</v>
      </c>
      <c r="K74" s="15">
        <v>0.1</v>
      </c>
      <c r="L74" s="16">
        <v>10.6</v>
      </c>
      <c r="M74" s="17">
        <v>1.72E-2</v>
      </c>
      <c r="N74" s="23">
        <v>39.99</v>
      </c>
      <c r="O74" s="23">
        <v>11.797000000000001</v>
      </c>
      <c r="P74" s="23">
        <v>72</v>
      </c>
      <c r="Q74" s="55">
        <f t="shared" si="6"/>
        <v>849.38400000000001</v>
      </c>
      <c r="R74" s="23">
        <v>9.19</v>
      </c>
      <c r="S74" s="23" t="s">
        <v>45</v>
      </c>
      <c r="T74" s="23" t="s">
        <v>77</v>
      </c>
      <c r="U74" s="27" t="s">
        <v>51</v>
      </c>
      <c r="V74" s="28" t="s">
        <v>78</v>
      </c>
      <c r="W74" s="56">
        <v>300</v>
      </c>
      <c r="X74" s="57">
        <v>299</v>
      </c>
      <c r="Y74" s="21">
        <v>5</v>
      </c>
      <c r="Z74" s="20">
        <v>295</v>
      </c>
      <c r="AA74" s="20">
        <v>22.5</v>
      </c>
      <c r="AB74" s="13" t="s">
        <v>435</v>
      </c>
      <c r="AC74" s="8" t="s">
        <v>234</v>
      </c>
      <c r="AD74" s="21">
        <v>133</v>
      </c>
      <c r="AE74" s="15">
        <v>168.3</v>
      </c>
      <c r="AF74" s="16">
        <v>100</v>
      </c>
      <c r="AG74" s="23" t="s">
        <v>51</v>
      </c>
      <c r="AH74" s="23">
        <v>298638</v>
      </c>
      <c r="AI74" s="23">
        <v>6692381</v>
      </c>
      <c r="AJ74" s="23" t="s">
        <v>436</v>
      </c>
      <c r="AK74" s="23" t="s">
        <v>437</v>
      </c>
      <c r="AL74" s="23" t="str">
        <f t="shared" si="5"/>
        <v>635960-26.pdf</v>
      </c>
      <c r="AM74" s="23"/>
    </row>
    <row r="75" spans="1:39">
      <c r="A75" s="8"/>
      <c r="B75" s="9"/>
      <c r="C75" s="9"/>
      <c r="D75" s="10" t="s">
        <v>438</v>
      </c>
      <c r="E75" s="26" t="s">
        <v>439</v>
      </c>
      <c r="F75" s="13" t="s">
        <v>440</v>
      </c>
      <c r="G75" s="13" t="s">
        <v>43</v>
      </c>
      <c r="H75" s="13" t="s">
        <v>43</v>
      </c>
      <c r="I75" s="8">
        <v>2021</v>
      </c>
      <c r="J75" s="21">
        <v>3.5</v>
      </c>
      <c r="K75" s="15">
        <v>0.1</v>
      </c>
      <c r="L75" s="16">
        <v>8.3000000000000007</v>
      </c>
      <c r="M75" s="17">
        <v>1.7100000000000001E-2</v>
      </c>
      <c r="N75" s="16">
        <v>23.78</v>
      </c>
      <c r="O75" s="16">
        <v>6.6</v>
      </c>
      <c r="P75" s="16"/>
      <c r="Q75" s="16">
        <f t="shared" si="6"/>
        <v>0</v>
      </c>
      <c r="R75" s="16">
        <v>6.2149999999999999</v>
      </c>
      <c r="S75" s="13" t="s">
        <v>99</v>
      </c>
      <c r="T75" s="13" t="s">
        <v>77</v>
      </c>
      <c r="U75" s="8" t="s">
        <v>51</v>
      </c>
      <c r="V75" s="10" t="s">
        <v>441</v>
      </c>
      <c r="W75" s="52">
        <v>280</v>
      </c>
      <c r="X75" s="53">
        <f>W75-1</f>
        <v>279</v>
      </c>
      <c r="Y75" s="25">
        <v>1.5</v>
      </c>
      <c r="Z75" s="20">
        <f>X75-Y75</f>
        <v>277.5</v>
      </c>
      <c r="AA75" s="18">
        <v>1</v>
      </c>
      <c r="AB75" s="13" t="s">
        <v>58</v>
      </c>
      <c r="AC75" s="8" t="s">
        <v>59</v>
      </c>
      <c r="AD75" s="21">
        <v>115</v>
      </c>
      <c r="AE75" s="15">
        <v>139</v>
      </c>
      <c r="AF75" s="16" t="s">
        <v>50</v>
      </c>
      <c r="AG75" s="17" t="s">
        <v>46</v>
      </c>
      <c r="AH75" s="16">
        <v>589768.99547431804</v>
      </c>
      <c r="AI75" s="16">
        <v>6645779.2750148801</v>
      </c>
      <c r="AJ75" s="16" t="s">
        <v>51</v>
      </c>
      <c r="AK75" s="23"/>
      <c r="AL75" s="23" t="str">
        <f t="shared" si="5"/>
        <v>601531-95.pdf</v>
      </c>
      <c r="AM75" s="23"/>
    </row>
    <row r="76" spans="1:39">
      <c r="A76" s="8"/>
      <c r="B76" s="9"/>
      <c r="C76" s="9"/>
      <c r="D76" s="10" t="s">
        <v>442</v>
      </c>
      <c r="E76" s="26" t="s">
        <v>443</v>
      </c>
      <c r="F76" s="12" t="s">
        <v>444</v>
      </c>
      <c r="G76" s="13" t="s">
        <v>56</v>
      </c>
      <c r="H76" s="13" t="s">
        <v>56</v>
      </c>
      <c r="I76" s="8">
        <v>2021</v>
      </c>
      <c r="J76" s="21">
        <v>3.2</v>
      </c>
      <c r="K76" s="15">
        <v>0.08</v>
      </c>
      <c r="L76" s="16">
        <v>7.6</v>
      </c>
      <c r="M76" s="17">
        <v>1.7100000000000001E-2</v>
      </c>
      <c r="N76" s="16">
        <v>37.36</v>
      </c>
      <c r="O76" s="16">
        <v>11.02</v>
      </c>
      <c r="P76" s="16"/>
      <c r="Q76" s="16">
        <f t="shared" si="6"/>
        <v>0</v>
      </c>
      <c r="R76" s="16">
        <v>11.02</v>
      </c>
      <c r="S76" s="13" t="s">
        <v>45</v>
      </c>
      <c r="T76" s="13" t="s">
        <v>45</v>
      </c>
      <c r="U76" s="8" t="s">
        <v>51</v>
      </c>
      <c r="V76" s="10" t="s">
        <v>445</v>
      </c>
      <c r="W76" s="52">
        <v>300</v>
      </c>
      <c r="X76" s="53">
        <v>299</v>
      </c>
      <c r="Y76" s="25">
        <v>4</v>
      </c>
      <c r="Z76" s="20">
        <v>295</v>
      </c>
      <c r="AA76" s="18">
        <v>13</v>
      </c>
      <c r="AB76" s="13" t="s">
        <v>58</v>
      </c>
      <c r="AC76" s="8" t="s">
        <v>59</v>
      </c>
      <c r="AD76" s="21">
        <v>115</v>
      </c>
      <c r="AE76" s="15">
        <v>140</v>
      </c>
      <c r="AF76" s="16" t="s">
        <v>50</v>
      </c>
      <c r="AG76" s="17" t="s">
        <v>46</v>
      </c>
      <c r="AH76" s="16">
        <v>612667</v>
      </c>
      <c r="AI76" s="16">
        <v>6703184</v>
      </c>
      <c r="AJ76" s="16" t="s">
        <v>46</v>
      </c>
      <c r="AK76" s="13"/>
      <c r="AL76" s="23" t="str">
        <f t="shared" si="5"/>
        <v>601531-87.pdf</v>
      </c>
      <c r="AM76" s="23"/>
    </row>
    <row r="77" spans="1:39">
      <c r="A77" s="8" t="s">
        <v>39</v>
      </c>
      <c r="B77" s="9" t="s">
        <v>39</v>
      </c>
      <c r="C77" s="9" t="s">
        <v>39</v>
      </c>
      <c r="D77" s="10" t="s">
        <v>446</v>
      </c>
      <c r="E77" s="26" t="s">
        <v>447</v>
      </c>
      <c r="F77" s="12">
        <v>532661</v>
      </c>
      <c r="G77" s="13" t="s">
        <v>215</v>
      </c>
      <c r="H77" s="13" t="s">
        <v>43</v>
      </c>
      <c r="I77" s="8">
        <v>2013</v>
      </c>
      <c r="J77" s="21">
        <v>6.2</v>
      </c>
      <c r="K77" s="15">
        <v>0.1</v>
      </c>
      <c r="L77" s="16">
        <v>8.6999999999999993</v>
      </c>
      <c r="M77" s="17">
        <v>1.7000000000000001E-2</v>
      </c>
      <c r="N77" s="16" t="s">
        <v>50</v>
      </c>
      <c r="O77" s="16">
        <v>5.8140000000000001</v>
      </c>
      <c r="P77" s="16"/>
      <c r="Q77" s="16">
        <f t="shared" si="6"/>
        <v>0</v>
      </c>
      <c r="R77" s="16" t="s">
        <v>50</v>
      </c>
      <c r="S77" s="13" t="s">
        <v>45</v>
      </c>
      <c r="T77" s="13" t="s">
        <v>45</v>
      </c>
      <c r="U77" s="8" t="s">
        <v>51</v>
      </c>
      <c r="V77" s="10" t="s">
        <v>448</v>
      </c>
      <c r="W77" s="56">
        <v>250</v>
      </c>
      <c r="X77" s="57">
        <v>249</v>
      </c>
      <c r="Y77" s="18">
        <v>0</v>
      </c>
      <c r="Z77" s="20">
        <v>249</v>
      </c>
      <c r="AA77" s="20">
        <v>5</v>
      </c>
      <c r="AB77" s="21" t="s">
        <v>67</v>
      </c>
      <c r="AC77" s="8" t="s">
        <v>50</v>
      </c>
      <c r="AD77" s="20">
        <v>115</v>
      </c>
      <c r="AE77" s="20">
        <v>139</v>
      </c>
      <c r="AF77" s="20" t="s">
        <v>181</v>
      </c>
      <c r="AG77" s="13" t="s">
        <v>51</v>
      </c>
      <c r="AH77" s="20">
        <v>605873</v>
      </c>
      <c r="AI77" s="20">
        <v>7195774</v>
      </c>
      <c r="AJ77" s="13" t="s">
        <v>46</v>
      </c>
      <c r="AK77" s="13" t="s">
        <v>449</v>
      </c>
      <c r="AL77" s="23" t="str">
        <f t="shared" si="5"/>
        <v>532661.pdf</v>
      </c>
      <c r="AM77" s="23"/>
    </row>
    <row r="78" spans="1:39">
      <c r="A78" s="8"/>
      <c r="B78" s="9" t="s">
        <v>39</v>
      </c>
      <c r="C78" s="9" t="s">
        <v>39</v>
      </c>
      <c r="D78" s="10" t="s">
        <v>450</v>
      </c>
      <c r="E78" s="26" t="s">
        <v>451</v>
      </c>
      <c r="F78" s="12">
        <v>535054</v>
      </c>
      <c r="G78" s="13" t="s">
        <v>215</v>
      </c>
      <c r="H78" s="13" t="s">
        <v>43</v>
      </c>
      <c r="I78" s="8">
        <v>2014</v>
      </c>
      <c r="J78" s="21">
        <v>3.5</v>
      </c>
      <c r="K78" s="15">
        <v>0.1</v>
      </c>
      <c r="L78" s="16">
        <v>6.7</v>
      </c>
      <c r="M78" s="17">
        <v>1.7000000000000001E-2</v>
      </c>
      <c r="N78" s="16">
        <v>26.84</v>
      </c>
      <c r="O78" s="16"/>
      <c r="P78" s="16"/>
      <c r="Q78" s="16">
        <f t="shared" si="6"/>
        <v>0</v>
      </c>
      <c r="R78" s="16">
        <v>5.31</v>
      </c>
      <c r="S78" s="13" t="s">
        <v>45</v>
      </c>
      <c r="T78" s="13" t="s">
        <v>45</v>
      </c>
      <c r="U78" s="8" t="s">
        <v>51</v>
      </c>
      <c r="V78" s="10" t="s">
        <v>452</v>
      </c>
      <c r="W78" s="56">
        <v>200</v>
      </c>
      <c r="X78" s="57">
        <v>199</v>
      </c>
      <c r="Y78" s="18">
        <v>1.1000000000000001</v>
      </c>
      <c r="Z78" s="20">
        <v>197.5</v>
      </c>
      <c r="AA78" s="20">
        <v>5</v>
      </c>
      <c r="AB78" s="21" t="s">
        <v>67</v>
      </c>
      <c r="AC78" s="8" t="s">
        <v>50</v>
      </c>
      <c r="AD78" s="20">
        <v>115</v>
      </c>
      <c r="AE78" s="20">
        <v>139</v>
      </c>
      <c r="AF78" s="20" t="s">
        <v>453</v>
      </c>
      <c r="AG78" s="13" t="s">
        <v>51</v>
      </c>
      <c r="AH78" s="20">
        <v>607650</v>
      </c>
      <c r="AI78" s="20">
        <v>7123594</v>
      </c>
      <c r="AJ78" s="13" t="s">
        <v>51</v>
      </c>
      <c r="AK78" s="13" t="s">
        <v>50</v>
      </c>
      <c r="AL78" s="23" t="str">
        <f t="shared" si="5"/>
        <v>535054.pdf</v>
      </c>
      <c r="AM78" s="23"/>
    </row>
    <row r="79" spans="1:39">
      <c r="A79" s="8"/>
      <c r="B79" s="9" t="s">
        <v>50</v>
      </c>
      <c r="C79" s="9" t="s">
        <v>50</v>
      </c>
      <c r="D79" s="10" t="s">
        <v>454</v>
      </c>
      <c r="E79" s="38" t="s">
        <v>455</v>
      </c>
      <c r="F79" s="12" t="s">
        <v>456</v>
      </c>
      <c r="G79" s="13" t="s">
        <v>215</v>
      </c>
      <c r="H79" s="13" t="s">
        <v>43</v>
      </c>
      <c r="I79" s="8">
        <v>2017</v>
      </c>
      <c r="J79" s="21">
        <v>3</v>
      </c>
      <c r="K79" s="15">
        <v>8.5000000000000006E-2</v>
      </c>
      <c r="L79" s="16">
        <v>9.3000000000000007</v>
      </c>
      <c r="M79" s="17">
        <v>1.7000000000000001E-2</v>
      </c>
      <c r="N79" s="16">
        <v>29</v>
      </c>
      <c r="O79" s="16">
        <v>8.7629999999999999</v>
      </c>
      <c r="P79" s="16"/>
      <c r="Q79" s="16">
        <f t="shared" si="6"/>
        <v>0</v>
      </c>
      <c r="R79" s="16">
        <v>8.2010000000000005</v>
      </c>
      <c r="S79" s="13" t="s">
        <v>45</v>
      </c>
      <c r="T79" s="13" t="s">
        <v>45</v>
      </c>
      <c r="U79" s="8" t="s">
        <v>51</v>
      </c>
      <c r="V79" s="10" t="s">
        <v>457</v>
      </c>
      <c r="W79" s="52">
        <v>300</v>
      </c>
      <c r="X79" s="53">
        <v>299</v>
      </c>
      <c r="Y79" s="19">
        <v>17</v>
      </c>
      <c r="Z79" s="20">
        <v>282</v>
      </c>
      <c r="AA79" s="18">
        <v>0.5</v>
      </c>
      <c r="AB79" s="13" t="s">
        <v>67</v>
      </c>
      <c r="AC79" s="8" t="s">
        <v>68</v>
      </c>
      <c r="AD79" s="21">
        <v>115</v>
      </c>
      <c r="AE79" s="15">
        <v>168</v>
      </c>
      <c r="AF79" s="16" t="s">
        <v>50</v>
      </c>
      <c r="AG79" s="17" t="s">
        <v>46</v>
      </c>
      <c r="AH79" s="16">
        <v>541235</v>
      </c>
      <c r="AI79" s="16">
        <v>7042345</v>
      </c>
      <c r="AJ79" s="16" t="s">
        <v>51</v>
      </c>
      <c r="AK79" s="13" t="s">
        <v>50</v>
      </c>
      <c r="AL79" s="23" t="str">
        <f t="shared" si="5"/>
        <v>615427-01.pdf</v>
      </c>
      <c r="AM79" s="23"/>
    </row>
    <row r="80" spans="1:39">
      <c r="A80" s="8" t="s">
        <v>39</v>
      </c>
      <c r="B80" s="9" t="s">
        <v>39</v>
      </c>
      <c r="C80" s="9" t="s">
        <v>39</v>
      </c>
      <c r="D80" s="10" t="s">
        <v>458</v>
      </c>
      <c r="E80" s="26" t="s">
        <v>459</v>
      </c>
      <c r="F80" s="12" t="s">
        <v>460</v>
      </c>
      <c r="G80" s="13" t="s">
        <v>461</v>
      </c>
      <c r="H80" s="13" t="s">
        <v>75</v>
      </c>
      <c r="I80" s="8">
        <v>2020</v>
      </c>
      <c r="J80" s="21">
        <v>4.5</v>
      </c>
      <c r="K80" s="15">
        <v>0.08</v>
      </c>
      <c r="L80" s="16">
        <v>6.7</v>
      </c>
      <c r="M80" s="17">
        <v>1.6899999999999998E-2</v>
      </c>
      <c r="N80" s="16">
        <v>27.97</v>
      </c>
      <c r="O80" s="16">
        <v>8.51</v>
      </c>
      <c r="P80" s="16"/>
      <c r="Q80" s="16">
        <f t="shared" si="6"/>
        <v>0</v>
      </c>
      <c r="R80" s="16"/>
      <c r="S80" s="13" t="s">
        <v>45</v>
      </c>
      <c r="T80" s="13" t="s">
        <v>45</v>
      </c>
      <c r="U80" s="8" t="s">
        <v>51</v>
      </c>
      <c r="V80" s="10" t="s">
        <v>462</v>
      </c>
      <c r="W80" s="52">
        <v>250</v>
      </c>
      <c r="X80" s="53">
        <v>249</v>
      </c>
      <c r="Y80" s="19">
        <v>10.5</v>
      </c>
      <c r="Z80" s="20">
        <v>238.5</v>
      </c>
      <c r="AA80" s="18">
        <v>3.5</v>
      </c>
      <c r="AB80" s="13" t="s">
        <v>67</v>
      </c>
      <c r="AC80" s="8" t="s">
        <v>119</v>
      </c>
      <c r="AD80" s="21">
        <v>115</v>
      </c>
      <c r="AE80" s="15">
        <v>140</v>
      </c>
      <c r="AF80" s="16" t="s">
        <v>50</v>
      </c>
      <c r="AG80" s="17" t="s">
        <v>46</v>
      </c>
      <c r="AH80" s="16">
        <v>571542</v>
      </c>
      <c r="AI80" s="16">
        <v>7032077</v>
      </c>
      <c r="AJ80" s="16" t="s">
        <v>51</v>
      </c>
      <c r="AK80" s="13"/>
      <c r="AL80" s="23" t="str">
        <f t="shared" si="5"/>
        <v>626235-01.pdf</v>
      </c>
      <c r="AM80" s="23"/>
    </row>
    <row r="81" spans="1:39">
      <c r="A81" s="27"/>
      <c r="B81" s="44" t="s">
        <v>39</v>
      </c>
      <c r="C81" s="44" t="s">
        <v>39</v>
      </c>
      <c r="D81" s="28" t="s">
        <v>463</v>
      </c>
      <c r="E81" s="36" t="s">
        <v>464</v>
      </c>
      <c r="F81" s="23" t="s">
        <v>465</v>
      </c>
      <c r="G81" s="23" t="s">
        <v>74</v>
      </c>
      <c r="H81" s="23" t="s">
        <v>75</v>
      </c>
      <c r="I81" s="8">
        <v>2022</v>
      </c>
      <c r="J81" s="23">
        <v>3.1</v>
      </c>
      <c r="K81" s="15">
        <v>0.08</v>
      </c>
      <c r="L81" s="23">
        <v>10</v>
      </c>
      <c r="M81" s="23">
        <v>1.6899999999999995E-2</v>
      </c>
      <c r="N81" s="23">
        <v>38.200000000000003</v>
      </c>
      <c r="O81" s="23">
        <v>11.3</v>
      </c>
      <c r="P81" s="23">
        <v>72</v>
      </c>
      <c r="Q81" s="55">
        <f t="shared" si="6"/>
        <v>813.6</v>
      </c>
      <c r="R81" s="23">
        <v>9.09</v>
      </c>
      <c r="S81" s="23" t="s">
        <v>45</v>
      </c>
      <c r="T81" s="23" t="s">
        <v>77</v>
      </c>
      <c r="U81" s="27" t="s">
        <v>51</v>
      </c>
      <c r="V81" s="28" t="s">
        <v>466</v>
      </c>
      <c r="W81" s="56">
        <v>300</v>
      </c>
      <c r="X81" s="57">
        <v>299</v>
      </c>
      <c r="Y81" s="25">
        <v>3</v>
      </c>
      <c r="Z81" s="20">
        <v>296</v>
      </c>
      <c r="AA81" s="20">
        <v>3.2</v>
      </c>
      <c r="AB81" s="13" t="s">
        <v>467</v>
      </c>
      <c r="AC81" s="8" t="s">
        <v>105</v>
      </c>
      <c r="AD81" s="21">
        <v>134</v>
      </c>
      <c r="AE81" s="15">
        <v>168.3</v>
      </c>
      <c r="AF81" s="48">
        <v>100</v>
      </c>
      <c r="AG81" s="17" t="s">
        <v>46</v>
      </c>
      <c r="AH81" s="16">
        <v>291919</v>
      </c>
      <c r="AI81" s="16">
        <v>6703760</v>
      </c>
      <c r="AJ81" s="16" t="s">
        <v>46</v>
      </c>
      <c r="AK81" s="23" t="s">
        <v>437</v>
      </c>
      <c r="AL81" s="23"/>
      <c r="AM81" s="23"/>
    </row>
    <row r="82" spans="1:39">
      <c r="A82" s="8"/>
      <c r="B82" s="9"/>
      <c r="C82" s="9"/>
      <c r="D82" s="10" t="s">
        <v>468</v>
      </c>
      <c r="E82" s="26" t="s">
        <v>428</v>
      </c>
      <c r="F82" s="12" t="s">
        <v>429</v>
      </c>
      <c r="G82" s="13" t="s">
        <v>56</v>
      </c>
      <c r="H82" s="13" t="s">
        <v>56</v>
      </c>
      <c r="I82" s="8">
        <v>2020</v>
      </c>
      <c r="J82" s="21">
        <v>3.7</v>
      </c>
      <c r="K82" s="15">
        <v>0.1</v>
      </c>
      <c r="L82" s="16">
        <v>9.1</v>
      </c>
      <c r="M82" s="17">
        <v>1.6799999999999999E-2</v>
      </c>
      <c r="N82" s="16">
        <v>32.54</v>
      </c>
      <c r="O82" s="16">
        <v>10.94</v>
      </c>
      <c r="P82" s="16"/>
      <c r="Q82" s="16">
        <f t="shared" si="6"/>
        <v>0</v>
      </c>
      <c r="R82" s="16">
        <v>11.05</v>
      </c>
      <c r="S82" s="13" t="s">
        <v>45</v>
      </c>
      <c r="T82" s="13" t="s">
        <v>77</v>
      </c>
      <c r="U82" s="8" t="s">
        <v>51</v>
      </c>
      <c r="V82" s="10" t="s">
        <v>396</v>
      </c>
      <c r="W82" s="52">
        <v>350</v>
      </c>
      <c r="X82" s="53">
        <v>349</v>
      </c>
      <c r="Y82" s="18">
        <v>9</v>
      </c>
      <c r="Z82" s="20">
        <v>340</v>
      </c>
      <c r="AA82" s="18">
        <v>4</v>
      </c>
      <c r="AB82" s="13" t="s">
        <v>58</v>
      </c>
      <c r="AC82" s="8" t="s">
        <v>59</v>
      </c>
      <c r="AD82" s="21">
        <v>121</v>
      </c>
      <c r="AE82" s="15">
        <v>140</v>
      </c>
      <c r="AF82" s="16" t="s">
        <v>50</v>
      </c>
      <c r="AG82" s="17" t="s">
        <v>46</v>
      </c>
      <c r="AH82" s="16">
        <v>569585</v>
      </c>
      <c r="AI82" s="16">
        <v>6621808</v>
      </c>
      <c r="AJ82" s="16" t="s">
        <v>46</v>
      </c>
      <c r="AK82" s="13"/>
      <c r="AL82" s="23" t="str">
        <f t="shared" ref="AL82:AL112" si="7">F82&amp;".pdf"</f>
        <v>601531-78.pdf</v>
      </c>
      <c r="AM82" s="23"/>
    </row>
    <row r="83" spans="1:39">
      <c r="A83" s="8"/>
      <c r="B83" s="9" t="s">
        <v>39</v>
      </c>
      <c r="C83" s="9" t="s">
        <v>39</v>
      </c>
      <c r="D83" s="10" t="s">
        <v>469</v>
      </c>
      <c r="E83" s="26" t="s">
        <v>470</v>
      </c>
      <c r="F83" s="12" t="s">
        <v>471</v>
      </c>
      <c r="G83" s="13" t="s">
        <v>56</v>
      </c>
      <c r="H83" s="13" t="s">
        <v>75</v>
      </c>
      <c r="I83" s="8">
        <v>2020</v>
      </c>
      <c r="J83" s="21">
        <v>1.7</v>
      </c>
      <c r="K83" s="15">
        <v>7.4999999999999997E-2</v>
      </c>
      <c r="L83" s="16">
        <v>11</v>
      </c>
      <c r="M83" s="17">
        <v>1.6799999999999999E-2</v>
      </c>
      <c r="N83" s="16">
        <v>26.11</v>
      </c>
      <c r="O83" s="16">
        <v>9.6999999999999993</v>
      </c>
      <c r="P83" s="16"/>
      <c r="Q83" s="16">
        <f t="shared" si="6"/>
        <v>0</v>
      </c>
      <c r="R83" s="16">
        <v>7.93</v>
      </c>
      <c r="S83" s="13" t="s">
        <v>45</v>
      </c>
      <c r="T83" s="13" t="s">
        <v>45</v>
      </c>
      <c r="U83" s="8" t="s">
        <v>51</v>
      </c>
      <c r="V83" s="10" t="s">
        <v>351</v>
      </c>
      <c r="W83" s="52">
        <v>300</v>
      </c>
      <c r="X83" s="53">
        <v>299</v>
      </c>
      <c r="Y83" s="25">
        <v>6</v>
      </c>
      <c r="Z83" s="20">
        <v>293</v>
      </c>
      <c r="AA83" s="18">
        <v>18.5</v>
      </c>
      <c r="AB83" s="13" t="s">
        <v>86</v>
      </c>
      <c r="AC83" s="8" t="s">
        <v>203</v>
      </c>
      <c r="AD83" s="21">
        <v>115</v>
      </c>
      <c r="AE83" s="15">
        <v>168</v>
      </c>
      <c r="AF83" s="16" t="s">
        <v>50</v>
      </c>
      <c r="AG83" s="17" t="s">
        <v>46</v>
      </c>
      <c r="AH83" s="16">
        <v>559439</v>
      </c>
      <c r="AI83" s="16">
        <v>6546440</v>
      </c>
      <c r="AJ83" s="16" t="s">
        <v>46</v>
      </c>
      <c r="AK83" s="13"/>
      <c r="AL83" s="23" t="str">
        <f t="shared" si="7"/>
        <v>601531-70.pdf</v>
      </c>
      <c r="AM83" s="23"/>
    </row>
    <row r="84" spans="1:39">
      <c r="A84" s="8"/>
      <c r="B84" s="9" t="s">
        <v>39</v>
      </c>
      <c r="C84" s="9" t="s">
        <v>39</v>
      </c>
      <c r="D84" s="10" t="s">
        <v>472</v>
      </c>
      <c r="E84" s="26" t="s">
        <v>473</v>
      </c>
      <c r="F84" s="12" t="s">
        <v>474</v>
      </c>
      <c r="G84" s="13" t="s">
        <v>56</v>
      </c>
      <c r="H84" s="13" t="s">
        <v>56</v>
      </c>
      <c r="I84" s="8">
        <v>2020</v>
      </c>
      <c r="J84" s="21">
        <v>2.2999999999999998</v>
      </c>
      <c r="K84" s="15">
        <v>7.0000000000000007E-2</v>
      </c>
      <c r="L84" s="16">
        <v>9.1999999999999993</v>
      </c>
      <c r="M84" s="17">
        <v>1.6799999999999999E-2</v>
      </c>
      <c r="N84" s="16">
        <v>34.08</v>
      </c>
      <c r="O84" s="16">
        <v>9.4499999999999993</v>
      </c>
      <c r="P84" s="16"/>
      <c r="Q84" s="16">
        <f t="shared" si="6"/>
        <v>0</v>
      </c>
      <c r="R84" s="16">
        <v>9.4499999999999993</v>
      </c>
      <c r="S84" s="13" t="s">
        <v>45</v>
      </c>
      <c r="T84" s="13" t="s">
        <v>45</v>
      </c>
      <c r="U84" s="8" t="s">
        <v>51</v>
      </c>
      <c r="V84" s="10" t="s">
        <v>351</v>
      </c>
      <c r="W84" s="52">
        <v>300</v>
      </c>
      <c r="X84" s="53">
        <v>299</v>
      </c>
      <c r="Y84" s="25">
        <v>21</v>
      </c>
      <c r="Z84" s="20">
        <v>278</v>
      </c>
      <c r="AA84" s="18">
        <v>28</v>
      </c>
      <c r="AB84" s="13" t="s">
        <v>86</v>
      </c>
      <c r="AC84" s="8" t="s">
        <v>175</v>
      </c>
      <c r="AD84" s="21">
        <v>115</v>
      </c>
      <c r="AE84" s="15">
        <v>139</v>
      </c>
      <c r="AF84" s="16" t="s">
        <v>50</v>
      </c>
      <c r="AG84" s="17" t="s">
        <v>46</v>
      </c>
      <c r="AH84" s="16">
        <v>559134</v>
      </c>
      <c r="AI84" s="16">
        <v>6547612</v>
      </c>
      <c r="AJ84" s="16" t="s">
        <v>46</v>
      </c>
      <c r="AK84" s="13"/>
      <c r="AL84" s="23" t="str">
        <f t="shared" si="7"/>
        <v>601531-72.pdf</v>
      </c>
      <c r="AM84" s="23"/>
    </row>
    <row r="85" spans="1:39">
      <c r="A85" s="8"/>
      <c r="B85" s="9" t="s">
        <v>39</v>
      </c>
      <c r="C85" s="9" t="s">
        <v>50</v>
      </c>
      <c r="D85" s="10" t="s">
        <v>475</v>
      </c>
      <c r="E85" s="26" t="s">
        <v>476</v>
      </c>
      <c r="F85" s="12" t="s">
        <v>477</v>
      </c>
      <c r="G85" s="13" t="s">
        <v>478</v>
      </c>
      <c r="H85" s="13" t="s">
        <v>75</v>
      </c>
      <c r="I85" s="49">
        <v>2019</v>
      </c>
      <c r="J85" s="21">
        <v>3.4</v>
      </c>
      <c r="K85" s="15">
        <v>7.0000000000000007E-2</v>
      </c>
      <c r="L85" s="16">
        <v>8</v>
      </c>
      <c r="M85" s="17">
        <v>1.67E-2</v>
      </c>
      <c r="N85" s="16">
        <v>32</v>
      </c>
      <c r="O85" s="16">
        <v>7.8</v>
      </c>
      <c r="P85" s="16"/>
      <c r="Q85" s="16">
        <f t="shared" si="6"/>
        <v>0</v>
      </c>
      <c r="R85" s="16">
        <v>7.84</v>
      </c>
      <c r="S85" s="13" t="s">
        <v>45</v>
      </c>
      <c r="T85" s="13" t="s">
        <v>45</v>
      </c>
      <c r="U85" s="8" t="s">
        <v>51</v>
      </c>
      <c r="V85" s="10" t="s">
        <v>479</v>
      </c>
      <c r="W85" s="52">
        <v>250</v>
      </c>
      <c r="X85" s="53">
        <v>249</v>
      </c>
      <c r="Y85" s="19">
        <v>5</v>
      </c>
      <c r="Z85" s="20">
        <v>244</v>
      </c>
      <c r="AA85" s="18">
        <v>31</v>
      </c>
      <c r="AB85" s="13" t="s">
        <v>287</v>
      </c>
      <c r="AC85" s="8" t="s">
        <v>59</v>
      </c>
      <c r="AD85" s="21">
        <v>115</v>
      </c>
      <c r="AE85" s="15">
        <v>139</v>
      </c>
      <c r="AF85" s="16"/>
      <c r="AG85" s="17" t="s">
        <v>46</v>
      </c>
      <c r="AH85" s="16">
        <v>590557</v>
      </c>
      <c r="AI85" s="16">
        <v>7032283</v>
      </c>
      <c r="AJ85" s="16" t="s">
        <v>51</v>
      </c>
      <c r="AK85" s="13"/>
      <c r="AL85" s="23" t="str">
        <f t="shared" si="7"/>
        <v>612657-23.pdf</v>
      </c>
      <c r="AM85" s="23"/>
    </row>
    <row r="86" spans="1:39">
      <c r="A86" s="8"/>
      <c r="B86" s="9" t="s">
        <v>39</v>
      </c>
      <c r="C86" s="9" t="s">
        <v>39</v>
      </c>
      <c r="D86" s="10" t="s">
        <v>480</v>
      </c>
      <c r="E86" s="26" t="s">
        <v>481</v>
      </c>
      <c r="F86" s="12" t="s">
        <v>482</v>
      </c>
      <c r="G86" s="13" t="s">
        <v>56</v>
      </c>
      <c r="H86" s="13" t="s">
        <v>56</v>
      </c>
      <c r="I86" s="8">
        <v>2020</v>
      </c>
      <c r="J86" s="21">
        <v>2.1</v>
      </c>
      <c r="K86" s="15">
        <v>5.0000000000000001E-3</v>
      </c>
      <c r="L86" s="16">
        <v>9</v>
      </c>
      <c r="M86" s="17">
        <v>1.67E-2</v>
      </c>
      <c r="N86" s="16">
        <v>38.6</v>
      </c>
      <c r="O86" s="16">
        <v>11</v>
      </c>
      <c r="P86" s="16"/>
      <c r="Q86" s="16">
        <f t="shared" si="6"/>
        <v>0</v>
      </c>
      <c r="R86" s="16">
        <v>9.5</v>
      </c>
      <c r="S86" s="13" t="s">
        <v>45</v>
      </c>
      <c r="T86" s="13" t="s">
        <v>45</v>
      </c>
      <c r="U86" s="8" t="s">
        <v>51</v>
      </c>
      <c r="V86" s="10" t="s">
        <v>252</v>
      </c>
      <c r="W86" s="52">
        <v>290</v>
      </c>
      <c r="X86" s="53">
        <v>289</v>
      </c>
      <c r="Y86" s="25">
        <v>4</v>
      </c>
      <c r="Z86" s="20">
        <v>285</v>
      </c>
      <c r="AA86" s="18">
        <v>12.5</v>
      </c>
      <c r="AB86" s="13" t="s">
        <v>67</v>
      </c>
      <c r="AC86" s="8" t="s">
        <v>483</v>
      </c>
      <c r="AD86" s="21">
        <v>115</v>
      </c>
      <c r="AE86" s="15">
        <v>139</v>
      </c>
      <c r="AF86" s="16">
        <v>500</v>
      </c>
      <c r="AG86" s="17" t="s">
        <v>46</v>
      </c>
      <c r="AH86" s="16">
        <v>564431</v>
      </c>
      <c r="AI86" s="16">
        <v>6546954</v>
      </c>
      <c r="AJ86" s="16"/>
      <c r="AK86" s="13"/>
      <c r="AL86" s="23" t="str">
        <f t="shared" si="7"/>
        <v>601531-63.pdf</v>
      </c>
      <c r="AM86" s="23"/>
    </row>
    <row r="87" spans="1:39">
      <c r="A87" s="8" t="s">
        <v>39</v>
      </c>
      <c r="B87" s="9"/>
      <c r="C87" s="9"/>
      <c r="D87" s="10" t="s">
        <v>484</v>
      </c>
      <c r="E87" s="26" t="s">
        <v>485</v>
      </c>
      <c r="F87" s="13" t="s">
        <v>486</v>
      </c>
      <c r="G87" s="13" t="s">
        <v>487</v>
      </c>
      <c r="H87" s="13" t="s">
        <v>487</v>
      </c>
      <c r="I87" s="8">
        <v>2021</v>
      </c>
      <c r="J87" s="21">
        <v>3.1</v>
      </c>
      <c r="K87" s="15">
        <v>8.5000000000000006E-2</v>
      </c>
      <c r="L87" s="16">
        <v>9.5</v>
      </c>
      <c r="M87" s="17">
        <v>1.67E-2</v>
      </c>
      <c r="N87" s="16">
        <v>47.65</v>
      </c>
      <c r="O87" s="16">
        <v>11.15</v>
      </c>
      <c r="P87" s="16"/>
      <c r="Q87" s="16">
        <f t="shared" si="6"/>
        <v>0</v>
      </c>
      <c r="R87" s="16">
        <v>44.25</v>
      </c>
      <c r="S87" s="13" t="s">
        <v>99</v>
      </c>
      <c r="T87" s="13" t="s">
        <v>77</v>
      </c>
      <c r="U87" s="8" t="s">
        <v>46</v>
      </c>
      <c r="V87" s="10" t="s">
        <v>488</v>
      </c>
      <c r="W87" s="52">
        <v>250</v>
      </c>
      <c r="X87" s="53">
        <f>W87-1</f>
        <v>249</v>
      </c>
      <c r="Y87" s="25">
        <v>10</v>
      </c>
      <c r="Z87" s="20">
        <f>X87-Y87</f>
        <v>239</v>
      </c>
      <c r="AA87" s="18">
        <v>16</v>
      </c>
      <c r="AB87" s="13" t="s">
        <v>180</v>
      </c>
      <c r="AC87" s="8" t="s">
        <v>105</v>
      </c>
      <c r="AD87" s="21">
        <v>115</v>
      </c>
      <c r="AE87" s="15">
        <v>139</v>
      </c>
      <c r="AF87" s="16" t="s">
        <v>489</v>
      </c>
      <c r="AG87" s="17" t="s">
        <v>69</v>
      </c>
      <c r="AH87" s="16">
        <v>540061</v>
      </c>
      <c r="AI87" s="16">
        <v>6553211</v>
      </c>
      <c r="AJ87" s="16" t="s">
        <v>46</v>
      </c>
      <c r="AK87" s="23"/>
      <c r="AL87" s="23" t="str">
        <f t="shared" si="7"/>
        <v>601531-96.pdf</v>
      </c>
      <c r="AM87" s="23"/>
    </row>
    <row r="88" spans="1:39">
      <c r="A88" s="8"/>
      <c r="B88" s="9" t="s">
        <v>39</v>
      </c>
      <c r="C88" s="9" t="s">
        <v>39</v>
      </c>
      <c r="D88" s="10" t="s">
        <v>490</v>
      </c>
      <c r="E88" s="26" t="s">
        <v>491</v>
      </c>
      <c r="F88" s="12" t="s">
        <v>492</v>
      </c>
      <c r="G88" s="13" t="s">
        <v>56</v>
      </c>
      <c r="H88" s="13" t="s">
        <v>56</v>
      </c>
      <c r="I88" s="8">
        <v>2018</v>
      </c>
      <c r="J88" s="14">
        <v>11</v>
      </c>
      <c r="K88" s="15">
        <v>0.08</v>
      </c>
      <c r="L88" s="16">
        <v>7.4</v>
      </c>
      <c r="M88" s="17">
        <v>1.6500000000000001E-2</v>
      </c>
      <c r="N88" s="16">
        <v>35.799999999999997</v>
      </c>
      <c r="O88" s="16">
        <v>8.49</v>
      </c>
      <c r="P88" s="16"/>
      <c r="Q88" s="16">
        <f t="shared" si="6"/>
        <v>0</v>
      </c>
      <c r="R88" s="16">
        <v>8.49</v>
      </c>
      <c r="S88" s="13" t="s">
        <v>45</v>
      </c>
      <c r="T88" s="13" t="s">
        <v>45</v>
      </c>
      <c r="U88" s="8" t="s">
        <v>51</v>
      </c>
      <c r="V88" s="10" t="s">
        <v>493</v>
      </c>
      <c r="W88" s="52">
        <v>250</v>
      </c>
      <c r="X88" s="53">
        <v>240</v>
      </c>
      <c r="Y88" s="25">
        <v>3</v>
      </c>
      <c r="Z88" s="20">
        <v>237</v>
      </c>
      <c r="AA88" s="18">
        <v>29</v>
      </c>
      <c r="AB88" s="13" t="s">
        <v>67</v>
      </c>
      <c r="AC88" s="8" t="s">
        <v>119</v>
      </c>
      <c r="AD88" s="21">
        <v>115</v>
      </c>
      <c r="AE88" s="15">
        <v>140</v>
      </c>
      <c r="AF88" s="16" t="s">
        <v>50</v>
      </c>
      <c r="AG88" s="17" t="s">
        <v>51</v>
      </c>
      <c r="AH88" s="16">
        <v>538490</v>
      </c>
      <c r="AI88" s="16">
        <v>6829243</v>
      </c>
      <c r="AJ88" s="16" t="s">
        <v>46</v>
      </c>
      <c r="AK88" s="13" t="s">
        <v>494</v>
      </c>
      <c r="AL88" s="23" t="str">
        <f t="shared" si="7"/>
        <v>601531-39.pdf</v>
      </c>
      <c r="AM88" s="23"/>
    </row>
    <row r="89" spans="1:39" ht="43.2">
      <c r="A89" s="8" t="s">
        <v>39</v>
      </c>
      <c r="B89" s="9" t="s">
        <v>39</v>
      </c>
      <c r="C89" s="9" t="s">
        <v>39</v>
      </c>
      <c r="D89" s="10" t="s">
        <v>495</v>
      </c>
      <c r="E89" s="26" t="s">
        <v>496</v>
      </c>
      <c r="F89" s="43">
        <v>533469</v>
      </c>
      <c r="G89" s="13" t="s">
        <v>215</v>
      </c>
      <c r="H89" s="13" t="s">
        <v>43</v>
      </c>
      <c r="I89" s="8">
        <v>2013</v>
      </c>
      <c r="J89" s="14">
        <v>60</v>
      </c>
      <c r="K89" s="15">
        <v>0.06</v>
      </c>
      <c r="L89" s="16">
        <v>5.84</v>
      </c>
      <c r="M89" s="17">
        <v>1.6400000000000001E-2</v>
      </c>
      <c r="N89" s="16">
        <v>30.69</v>
      </c>
      <c r="O89" s="16">
        <v>6.4130000000000003</v>
      </c>
      <c r="P89" s="16"/>
      <c r="Q89" s="16">
        <f t="shared" si="6"/>
        <v>0</v>
      </c>
      <c r="R89" s="16">
        <v>6.0629999999999997</v>
      </c>
      <c r="S89" s="13" t="s">
        <v>45</v>
      </c>
      <c r="T89" s="13" t="s">
        <v>45</v>
      </c>
      <c r="U89" s="8" t="s">
        <v>51</v>
      </c>
      <c r="V89" s="10" t="s">
        <v>497</v>
      </c>
      <c r="W89" s="56">
        <v>200</v>
      </c>
      <c r="X89" s="57">
        <v>199</v>
      </c>
      <c r="Y89" s="20">
        <v>1.4</v>
      </c>
      <c r="Z89" s="20">
        <v>197.6</v>
      </c>
      <c r="AA89" s="20">
        <v>8</v>
      </c>
      <c r="AB89" s="21" t="s">
        <v>67</v>
      </c>
      <c r="AC89" s="8" t="s">
        <v>50</v>
      </c>
      <c r="AD89" s="20">
        <v>115</v>
      </c>
      <c r="AE89" s="20">
        <v>115</v>
      </c>
      <c r="AF89" s="20" t="s">
        <v>50</v>
      </c>
      <c r="AG89" s="13" t="s">
        <v>51</v>
      </c>
      <c r="AH89" s="20">
        <v>775274</v>
      </c>
      <c r="AI89" s="20">
        <v>7444372</v>
      </c>
      <c r="AJ89" s="13" t="s">
        <v>51</v>
      </c>
      <c r="AK89" s="58" t="s">
        <v>498</v>
      </c>
      <c r="AL89" s="23" t="str">
        <f t="shared" si="7"/>
        <v>533469.pdf</v>
      </c>
      <c r="AM89" s="23"/>
    </row>
    <row r="90" spans="1:39">
      <c r="A90" s="8"/>
      <c r="B90" s="9" t="s">
        <v>39</v>
      </c>
      <c r="C90" s="9" t="s">
        <v>39</v>
      </c>
      <c r="D90" s="10" t="s">
        <v>499</v>
      </c>
      <c r="E90" s="26" t="s">
        <v>500</v>
      </c>
      <c r="F90" s="12" t="s">
        <v>501</v>
      </c>
      <c r="G90" s="13" t="s">
        <v>56</v>
      </c>
      <c r="H90" s="13" t="s">
        <v>56</v>
      </c>
      <c r="I90" s="8">
        <v>2019</v>
      </c>
      <c r="J90" s="21">
        <v>3.4</v>
      </c>
      <c r="K90" s="15">
        <v>0.1</v>
      </c>
      <c r="L90" s="16">
        <v>10.6</v>
      </c>
      <c r="M90" s="17">
        <v>1.6400000000000001E-2</v>
      </c>
      <c r="N90" s="16">
        <v>35.9</v>
      </c>
      <c r="O90" s="16">
        <v>10.6</v>
      </c>
      <c r="P90" s="16"/>
      <c r="Q90" s="16">
        <f t="shared" si="6"/>
        <v>0</v>
      </c>
      <c r="R90" s="16">
        <v>10.6</v>
      </c>
      <c r="S90" s="13" t="s">
        <v>45</v>
      </c>
      <c r="T90" s="13" t="s">
        <v>45</v>
      </c>
      <c r="U90" s="8" t="s">
        <v>51</v>
      </c>
      <c r="V90" s="10" t="s">
        <v>420</v>
      </c>
      <c r="W90" s="52">
        <v>300</v>
      </c>
      <c r="X90" s="53">
        <v>299</v>
      </c>
      <c r="Y90" s="19">
        <v>4</v>
      </c>
      <c r="Z90" s="20">
        <v>295</v>
      </c>
      <c r="AA90" s="18">
        <v>0</v>
      </c>
      <c r="AB90" s="13" t="s">
        <v>67</v>
      </c>
      <c r="AC90" s="8" t="s">
        <v>59</v>
      </c>
      <c r="AD90" s="21"/>
      <c r="AE90" s="15"/>
      <c r="AF90" s="16" t="s">
        <v>50</v>
      </c>
      <c r="AG90" s="17" t="s">
        <v>46</v>
      </c>
      <c r="AH90" s="16">
        <v>610002</v>
      </c>
      <c r="AI90" s="16">
        <v>6552335</v>
      </c>
      <c r="AJ90" s="16" t="s">
        <v>51</v>
      </c>
      <c r="AK90" s="13"/>
      <c r="AL90" s="23" t="str">
        <f t="shared" si="7"/>
        <v>624601-01.pdf</v>
      </c>
      <c r="AM90" s="23"/>
    </row>
    <row r="91" spans="1:39">
      <c r="A91" s="8" t="s">
        <v>39</v>
      </c>
      <c r="B91" s="9"/>
      <c r="C91" s="9"/>
      <c r="D91" s="10" t="s">
        <v>502</v>
      </c>
      <c r="E91" s="26" t="s">
        <v>503</v>
      </c>
      <c r="F91" s="12" t="s">
        <v>504</v>
      </c>
      <c r="G91" s="13" t="s">
        <v>43</v>
      </c>
      <c r="H91" s="13" t="s">
        <v>43</v>
      </c>
      <c r="I91" s="8">
        <v>2021</v>
      </c>
      <c r="J91" s="21">
        <v>3.2</v>
      </c>
      <c r="K91" s="15">
        <v>0.08</v>
      </c>
      <c r="L91" s="16">
        <v>7.2</v>
      </c>
      <c r="M91" s="34">
        <v>1.6400000000000001E-2</v>
      </c>
      <c r="N91" s="16">
        <v>36.5</v>
      </c>
      <c r="O91" s="16">
        <v>9.0169999999999995</v>
      </c>
      <c r="P91" s="16"/>
      <c r="Q91" s="16">
        <f t="shared" si="6"/>
        <v>0</v>
      </c>
      <c r="R91" s="16">
        <v>7.8150000000000004</v>
      </c>
      <c r="S91" s="13" t="s">
        <v>99</v>
      </c>
      <c r="T91" s="13" t="s">
        <v>77</v>
      </c>
      <c r="U91" s="8" t="s">
        <v>51</v>
      </c>
      <c r="V91" s="10" t="s">
        <v>505</v>
      </c>
      <c r="W91" s="52">
        <v>250</v>
      </c>
      <c r="X91" s="53">
        <v>249</v>
      </c>
      <c r="Y91" s="18">
        <v>2.1</v>
      </c>
      <c r="Z91" s="20">
        <f>X91-Y91</f>
        <v>246.9</v>
      </c>
      <c r="AA91" s="18">
        <v>0.5</v>
      </c>
      <c r="AB91" s="13" t="s">
        <v>67</v>
      </c>
      <c r="AC91" s="8" t="s">
        <v>105</v>
      </c>
      <c r="AD91" s="21">
        <v>115</v>
      </c>
      <c r="AE91" s="15">
        <v>139</v>
      </c>
      <c r="AF91" s="16" t="s">
        <v>50</v>
      </c>
      <c r="AG91" s="17" t="s">
        <v>46</v>
      </c>
      <c r="AH91" s="16">
        <v>678201.05402447202</v>
      </c>
      <c r="AI91" s="16">
        <v>7332749.1066704597</v>
      </c>
      <c r="AJ91" s="16" t="s">
        <v>51</v>
      </c>
      <c r="AK91" s="23"/>
      <c r="AL91" s="23" t="str">
        <f t="shared" si="7"/>
        <v>601531-90.pdf</v>
      </c>
      <c r="AM91" s="23"/>
    </row>
    <row r="92" spans="1:39">
      <c r="A92" s="8" t="s">
        <v>39</v>
      </c>
      <c r="B92" s="9"/>
      <c r="C92" s="9"/>
      <c r="D92" s="10" t="s">
        <v>506</v>
      </c>
      <c r="E92" s="26" t="s">
        <v>507</v>
      </c>
      <c r="F92" s="12" t="s">
        <v>508</v>
      </c>
      <c r="G92" s="13" t="s">
        <v>487</v>
      </c>
      <c r="H92" s="13" t="s">
        <v>487</v>
      </c>
      <c r="I92" s="8">
        <v>2021</v>
      </c>
      <c r="J92" s="21">
        <v>3.2</v>
      </c>
      <c r="K92" s="15">
        <v>7.0000000000000007E-2</v>
      </c>
      <c r="L92" s="16">
        <v>9.6</v>
      </c>
      <c r="M92" s="17">
        <v>1.6400000000000001E-2</v>
      </c>
      <c r="N92" s="16">
        <v>44.36</v>
      </c>
      <c r="O92" s="16">
        <v>10.69</v>
      </c>
      <c r="P92" s="16"/>
      <c r="Q92" s="16">
        <f t="shared" si="6"/>
        <v>0</v>
      </c>
      <c r="R92" s="16">
        <v>44.67</v>
      </c>
      <c r="S92" s="13" t="s">
        <v>99</v>
      </c>
      <c r="T92" s="13" t="s">
        <v>77</v>
      </c>
      <c r="U92" s="8" t="s">
        <v>51</v>
      </c>
      <c r="V92" s="10" t="s">
        <v>509</v>
      </c>
      <c r="W92" s="52">
        <v>270</v>
      </c>
      <c r="X92" s="53">
        <v>269</v>
      </c>
      <c r="Y92" s="25">
        <v>28</v>
      </c>
      <c r="Z92" s="20">
        <f>X92-Y92</f>
        <v>241</v>
      </c>
      <c r="AA92" s="18"/>
      <c r="AB92" s="13" t="s">
        <v>58</v>
      </c>
      <c r="AC92" s="8" t="s">
        <v>59</v>
      </c>
      <c r="AD92" s="21">
        <v>115</v>
      </c>
      <c r="AE92" s="15">
        <v>140</v>
      </c>
      <c r="AF92" s="16" t="s">
        <v>50</v>
      </c>
      <c r="AG92" s="17" t="s">
        <v>46</v>
      </c>
      <c r="AH92" s="16">
        <v>540077</v>
      </c>
      <c r="AI92" s="16">
        <v>6546627</v>
      </c>
      <c r="AJ92" s="16" t="s">
        <v>46</v>
      </c>
      <c r="AK92" s="13"/>
      <c r="AL92" s="23" t="str">
        <f t="shared" si="7"/>
        <v>601531-94.pdf</v>
      </c>
      <c r="AM92" s="23"/>
    </row>
    <row r="93" spans="1:39">
      <c r="A93" s="8"/>
      <c r="B93" s="9" t="s">
        <v>39</v>
      </c>
      <c r="C93" s="9" t="s">
        <v>39</v>
      </c>
      <c r="D93" s="10" t="s">
        <v>510</v>
      </c>
      <c r="E93" s="26" t="s">
        <v>511</v>
      </c>
      <c r="F93" s="12">
        <v>535010</v>
      </c>
      <c r="G93" s="13" t="s">
        <v>75</v>
      </c>
      <c r="H93" s="13" t="s">
        <v>75</v>
      </c>
      <c r="I93" s="8">
        <v>2015</v>
      </c>
      <c r="J93" s="21">
        <v>2</v>
      </c>
      <c r="K93" s="15">
        <v>8.5000000000000006E-2</v>
      </c>
      <c r="L93" s="16">
        <v>7.5</v>
      </c>
      <c r="M93" s="17">
        <v>1.6299999999999999E-2</v>
      </c>
      <c r="N93" s="16">
        <v>44.64</v>
      </c>
      <c r="O93" s="16"/>
      <c r="P93" s="16"/>
      <c r="Q93" s="16">
        <f t="shared" si="6"/>
        <v>0</v>
      </c>
      <c r="R93" s="16">
        <v>8.6</v>
      </c>
      <c r="S93" s="13" t="s">
        <v>45</v>
      </c>
      <c r="T93" s="13" t="s">
        <v>45</v>
      </c>
      <c r="U93" s="8" t="s">
        <v>46</v>
      </c>
      <c r="V93" s="10" t="s">
        <v>142</v>
      </c>
      <c r="W93" s="56">
        <v>200</v>
      </c>
      <c r="X93" s="57">
        <v>199</v>
      </c>
      <c r="Y93" s="20">
        <v>7.47</v>
      </c>
      <c r="Z93" s="20">
        <v>191.53</v>
      </c>
      <c r="AA93" s="20">
        <v>10</v>
      </c>
      <c r="AB93" s="21" t="s">
        <v>67</v>
      </c>
      <c r="AC93" s="8"/>
      <c r="AD93" s="20">
        <v>115</v>
      </c>
      <c r="AE93" s="20">
        <v>139.69999999999999</v>
      </c>
      <c r="AF93" s="20" t="s">
        <v>50</v>
      </c>
      <c r="AG93" s="13" t="s">
        <v>69</v>
      </c>
      <c r="AH93" s="20">
        <v>599402</v>
      </c>
      <c r="AI93" s="20">
        <v>6648245</v>
      </c>
      <c r="AJ93" s="13" t="s">
        <v>51</v>
      </c>
      <c r="AK93" s="13" t="s">
        <v>512</v>
      </c>
      <c r="AL93" s="23" t="str">
        <f t="shared" si="7"/>
        <v>535010.pdf</v>
      </c>
      <c r="AM93" s="23"/>
    </row>
    <row r="94" spans="1:39">
      <c r="A94" s="8" t="s">
        <v>39</v>
      </c>
      <c r="B94" s="9" t="s">
        <v>39</v>
      </c>
      <c r="C94" s="9" t="s">
        <v>39</v>
      </c>
      <c r="D94" s="10" t="s">
        <v>513</v>
      </c>
      <c r="E94" s="26" t="s">
        <v>514</v>
      </c>
      <c r="F94" s="12">
        <v>534590</v>
      </c>
      <c r="G94" s="13" t="s">
        <v>56</v>
      </c>
      <c r="H94" s="13" t="s">
        <v>56</v>
      </c>
      <c r="I94" s="8">
        <v>2014</v>
      </c>
      <c r="J94" s="21">
        <v>4.7</v>
      </c>
      <c r="K94" s="15">
        <v>6.5000000000000002E-2</v>
      </c>
      <c r="L94" s="16">
        <v>7.58</v>
      </c>
      <c r="M94" s="17">
        <v>1.6E-2</v>
      </c>
      <c r="N94" s="16">
        <v>39.090000000000003</v>
      </c>
      <c r="O94" s="16"/>
      <c r="P94" s="16"/>
      <c r="Q94" s="16">
        <f t="shared" si="6"/>
        <v>0</v>
      </c>
      <c r="R94" s="16">
        <v>8.32</v>
      </c>
      <c r="S94" s="13" t="s">
        <v>45</v>
      </c>
      <c r="T94" s="13" t="s">
        <v>45</v>
      </c>
      <c r="U94" s="8" t="s">
        <v>46</v>
      </c>
      <c r="V94" s="10" t="s">
        <v>515</v>
      </c>
      <c r="W94" s="56">
        <v>249</v>
      </c>
      <c r="X94" s="57">
        <v>248</v>
      </c>
      <c r="Y94" s="20">
        <v>35</v>
      </c>
      <c r="Z94" s="20">
        <v>213</v>
      </c>
      <c r="AA94" s="20">
        <v>28.5</v>
      </c>
      <c r="AB94" s="21" t="s">
        <v>210</v>
      </c>
      <c r="AC94" s="8" t="s">
        <v>50</v>
      </c>
      <c r="AD94" s="20">
        <v>136</v>
      </c>
      <c r="AE94" s="20">
        <v>168.3</v>
      </c>
      <c r="AF94" s="20">
        <v>100</v>
      </c>
      <c r="AG94" s="13" t="s">
        <v>69</v>
      </c>
      <c r="AH94" s="20">
        <v>549228</v>
      </c>
      <c r="AI94" s="20">
        <v>6826160</v>
      </c>
      <c r="AJ94" s="13" t="s">
        <v>51</v>
      </c>
      <c r="AK94" s="13" t="s">
        <v>50</v>
      </c>
      <c r="AL94" s="23" t="str">
        <f t="shared" si="7"/>
        <v>534590.pdf</v>
      </c>
      <c r="AM94" s="23"/>
    </row>
    <row r="95" spans="1:39">
      <c r="A95" s="8"/>
      <c r="B95" s="9" t="s">
        <v>39</v>
      </c>
      <c r="C95" s="9" t="s">
        <v>39</v>
      </c>
      <c r="D95" s="10" t="s">
        <v>516</v>
      </c>
      <c r="E95" s="38" t="s">
        <v>517</v>
      </c>
      <c r="F95" s="12" t="s">
        <v>518</v>
      </c>
      <c r="G95" s="13" t="s">
        <v>141</v>
      </c>
      <c r="H95" s="13" t="s">
        <v>56</v>
      </c>
      <c r="I95" s="8">
        <v>2016</v>
      </c>
      <c r="J95" s="21">
        <v>2.1</v>
      </c>
      <c r="K95" s="15">
        <v>0.04</v>
      </c>
      <c r="L95" s="16">
        <v>10.4</v>
      </c>
      <c r="M95" s="17">
        <v>1.6E-2</v>
      </c>
      <c r="N95" s="16" t="s">
        <v>50</v>
      </c>
      <c r="O95" s="16"/>
      <c r="P95" s="16"/>
      <c r="Q95" s="16">
        <f t="shared" si="6"/>
        <v>0</v>
      </c>
      <c r="R95" s="16">
        <v>9.0399999999999991</v>
      </c>
      <c r="S95" s="13" t="s">
        <v>45</v>
      </c>
      <c r="T95" s="13" t="s">
        <v>45</v>
      </c>
      <c r="U95" s="8" t="s">
        <v>46</v>
      </c>
      <c r="V95" s="10" t="s">
        <v>519</v>
      </c>
      <c r="W95" s="52">
        <v>200</v>
      </c>
      <c r="X95" s="53">
        <v>199</v>
      </c>
      <c r="Y95" s="25">
        <v>8</v>
      </c>
      <c r="Z95" s="20">
        <v>191</v>
      </c>
      <c r="AA95" s="18">
        <v>0.3</v>
      </c>
      <c r="AB95" s="13" t="s">
        <v>67</v>
      </c>
      <c r="AC95" s="8" t="s">
        <v>50</v>
      </c>
      <c r="AD95" s="21" t="s">
        <v>50</v>
      </c>
      <c r="AE95" s="15">
        <v>168.3</v>
      </c>
      <c r="AF95" s="16">
        <v>2000</v>
      </c>
      <c r="AG95" s="17" t="s">
        <v>69</v>
      </c>
      <c r="AH95" s="16">
        <v>559436</v>
      </c>
      <c r="AI95" s="16">
        <v>6541672</v>
      </c>
      <c r="AJ95" s="16" t="s">
        <v>46</v>
      </c>
      <c r="AK95" s="13" t="s">
        <v>50</v>
      </c>
      <c r="AL95" s="23" t="str">
        <f t="shared" si="7"/>
        <v>601531-17.pdf</v>
      </c>
      <c r="AM95" s="23"/>
    </row>
    <row r="96" spans="1:39">
      <c r="A96" s="8"/>
      <c r="B96" s="9" t="s">
        <v>39</v>
      </c>
      <c r="C96" s="9" t="s">
        <v>39</v>
      </c>
      <c r="D96" s="10" t="s">
        <v>520</v>
      </c>
      <c r="E96" s="41" t="s">
        <v>521</v>
      </c>
      <c r="F96" s="12" t="s">
        <v>522</v>
      </c>
      <c r="G96" s="13" t="s">
        <v>215</v>
      </c>
      <c r="H96" s="13" t="s">
        <v>43</v>
      </c>
      <c r="I96" s="8">
        <v>2017</v>
      </c>
      <c r="J96" s="21">
        <v>4</v>
      </c>
      <c r="K96" s="15">
        <v>0.09</v>
      </c>
      <c r="L96" s="16">
        <v>7.7</v>
      </c>
      <c r="M96" s="17">
        <v>1.6E-2</v>
      </c>
      <c r="N96" s="16" t="s">
        <v>50</v>
      </c>
      <c r="O96" s="16">
        <v>6.32</v>
      </c>
      <c r="P96" s="16"/>
      <c r="Q96" s="16">
        <f t="shared" si="6"/>
        <v>0</v>
      </c>
      <c r="R96" s="16">
        <v>6.32</v>
      </c>
      <c r="S96" s="13" t="s">
        <v>45</v>
      </c>
      <c r="T96" s="13" t="s">
        <v>45</v>
      </c>
      <c r="U96" s="8" t="s">
        <v>51</v>
      </c>
      <c r="V96" s="10" t="s">
        <v>523</v>
      </c>
      <c r="W96" s="52">
        <v>200</v>
      </c>
      <c r="X96" s="53">
        <v>199</v>
      </c>
      <c r="Y96" s="19">
        <v>3</v>
      </c>
      <c r="Z96" s="20">
        <v>196</v>
      </c>
      <c r="AA96" s="18">
        <v>12.5</v>
      </c>
      <c r="AB96" s="13" t="s">
        <v>67</v>
      </c>
      <c r="AC96" s="8" t="s">
        <v>524</v>
      </c>
      <c r="AD96" s="21">
        <v>115</v>
      </c>
      <c r="AE96" s="15">
        <v>139</v>
      </c>
      <c r="AF96" s="16">
        <v>70</v>
      </c>
      <c r="AG96" s="17" t="s">
        <v>46</v>
      </c>
      <c r="AH96" s="16">
        <v>621215</v>
      </c>
      <c r="AI96" s="16">
        <v>7102627</v>
      </c>
      <c r="AJ96" s="16" t="s">
        <v>51</v>
      </c>
      <c r="AK96" s="13" t="s">
        <v>50</v>
      </c>
      <c r="AL96" s="23" t="str">
        <f t="shared" si="7"/>
        <v>615668-01.pdf</v>
      </c>
      <c r="AM96" s="23"/>
    </row>
    <row r="97" spans="1:39">
      <c r="A97" s="8"/>
      <c r="B97" s="9" t="s">
        <v>39</v>
      </c>
      <c r="C97" s="9" t="s">
        <v>39</v>
      </c>
      <c r="D97" s="10" t="s">
        <v>525</v>
      </c>
      <c r="E97" s="38" t="s">
        <v>526</v>
      </c>
      <c r="F97" s="12" t="s">
        <v>527</v>
      </c>
      <c r="G97" s="13" t="s">
        <v>186</v>
      </c>
      <c r="H97" s="13" t="s">
        <v>56</v>
      </c>
      <c r="I97" s="8">
        <v>2017</v>
      </c>
      <c r="J97" s="21">
        <v>3.4</v>
      </c>
      <c r="K97" s="15">
        <v>0.06</v>
      </c>
      <c r="L97" s="16">
        <v>8.83</v>
      </c>
      <c r="M97" s="17">
        <v>1.6E-2</v>
      </c>
      <c r="N97" s="16" t="s">
        <v>50</v>
      </c>
      <c r="O97" s="16"/>
      <c r="P97" s="16"/>
      <c r="Q97" s="16">
        <f t="shared" si="6"/>
        <v>0</v>
      </c>
      <c r="R97" s="16"/>
      <c r="S97" s="13" t="s">
        <v>45</v>
      </c>
      <c r="T97" s="13" t="s">
        <v>45</v>
      </c>
      <c r="U97" s="8" t="s">
        <v>46</v>
      </c>
      <c r="V97" s="10" t="s">
        <v>528</v>
      </c>
      <c r="W97" s="52">
        <v>175</v>
      </c>
      <c r="X97" s="53">
        <v>174</v>
      </c>
      <c r="Y97" s="18">
        <v>5</v>
      </c>
      <c r="Z97" s="20">
        <v>169</v>
      </c>
      <c r="AA97" s="18" t="s">
        <v>50</v>
      </c>
      <c r="AB97" s="13" t="s">
        <v>327</v>
      </c>
      <c r="AC97" s="8" t="s">
        <v>68</v>
      </c>
      <c r="AD97" s="21">
        <v>140</v>
      </c>
      <c r="AE97" s="15" t="s">
        <v>50</v>
      </c>
      <c r="AF97" s="16" t="s">
        <v>50</v>
      </c>
      <c r="AG97" s="17" t="s">
        <v>69</v>
      </c>
      <c r="AH97" s="16">
        <v>287385</v>
      </c>
      <c r="AI97" s="16">
        <v>6708074</v>
      </c>
      <c r="AJ97" s="16" t="s">
        <v>46</v>
      </c>
      <c r="AK97" s="13" t="s">
        <v>50</v>
      </c>
      <c r="AL97" s="23" t="str">
        <f t="shared" si="7"/>
        <v>601531-30.pdf</v>
      </c>
      <c r="AM97" s="23"/>
    </row>
    <row r="98" spans="1:39">
      <c r="A98" s="8"/>
      <c r="B98" s="9" t="s">
        <v>39</v>
      </c>
      <c r="C98" s="9" t="s">
        <v>39</v>
      </c>
      <c r="D98" s="10" t="s">
        <v>529</v>
      </c>
      <c r="E98" s="38" t="s">
        <v>530</v>
      </c>
      <c r="F98" s="12" t="s">
        <v>531</v>
      </c>
      <c r="G98" s="13" t="s">
        <v>532</v>
      </c>
      <c r="H98" s="13" t="s">
        <v>43</v>
      </c>
      <c r="I98" s="8">
        <v>2019</v>
      </c>
      <c r="J98" s="21">
        <v>3.7</v>
      </c>
      <c r="K98" s="15">
        <v>7.4999999999999997E-2</v>
      </c>
      <c r="L98" s="16">
        <v>8.24</v>
      </c>
      <c r="M98" s="17">
        <v>1.6E-2</v>
      </c>
      <c r="N98" s="16">
        <v>37.450000000000003</v>
      </c>
      <c r="O98" s="16">
        <v>9.1790000000000003</v>
      </c>
      <c r="P98" s="16"/>
      <c r="Q98" s="16">
        <f t="shared" si="6"/>
        <v>0</v>
      </c>
      <c r="R98" s="16">
        <v>8.5389999999999997</v>
      </c>
      <c r="S98" s="13" t="s">
        <v>45</v>
      </c>
      <c r="T98" s="13" t="s">
        <v>45</v>
      </c>
      <c r="U98" s="8" t="s">
        <v>51</v>
      </c>
      <c r="V98" s="10" t="s">
        <v>533</v>
      </c>
      <c r="W98" s="52">
        <v>250</v>
      </c>
      <c r="X98" s="53">
        <v>249</v>
      </c>
      <c r="Y98" s="19">
        <v>21</v>
      </c>
      <c r="Z98" s="20">
        <v>228</v>
      </c>
      <c r="AA98" s="18">
        <v>38</v>
      </c>
      <c r="AB98" s="13" t="s">
        <v>67</v>
      </c>
      <c r="AC98" s="8" t="s">
        <v>105</v>
      </c>
      <c r="AD98" s="21">
        <v>115</v>
      </c>
      <c r="AE98" s="15">
        <v>168</v>
      </c>
      <c r="AF98" s="16"/>
      <c r="AG98" s="17" t="s">
        <v>46</v>
      </c>
      <c r="AH98" s="16">
        <v>605134</v>
      </c>
      <c r="AI98" s="16">
        <v>7039736</v>
      </c>
      <c r="AJ98" s="16" t="s">
        <v>51</v>
      </c>
      <c r="AK98" s="13" t="s">
        <v>534</v>
      </c>
      <c r="AL98" s="23" t="str">
        <f t="shared" si="7"/>
        <v>623872-01.pdf</v>
      </c>
      <c r="AM98" s="23"/>
    </row>
    <row r="99" spans="1:39">
      <c r="A99" s="8"/>
      <c r="B99" s="9" t="s">
        <v>39</v>
      </c>
      <c r="C99" s="9" t="s">
        <v>39</v>
      </c>
      <c r="D99" s="10" t="s">
        <v>535</v>
      </c>
      <c r="E99" s="26" t="s">
        <v>536</v>
      </c>
      <c r="F99" s="12" t="s">
        <v>537</v>
      </c>
      <c r="G99" s="13" t="s">
        <v>215</v>
      </c>
      <c r="H99" s="13" t="s">
        <v>75</v>
      </c>
      <c r="I99" s="8">
        <v>2020</v>
      </c>
      <c r="J99" s="21">
        <v>3.8</v>
      </c>
      <c r="K99" s="15">
        <v>7.4999999999999997E-2</v>
      </c>
      <c r="L99" s="16">
        <v>8.6</v>
      </c>
      <c r="M99" s="17">
        <v>1.6E-2</v>
      </c>
      <c r="N99" s="16">
        <v>24.92</v>
      </c>
      <c r="O99" s="16">
        <v>8.4600000000000009</v>
      </c>
      <c r="P99" s="16"/>
      <c r="Q99" s="16">
        <f t="shared" si="6"/>
        <v>0</v>
      </c>
      <c r="R99" s="16">
        <v>6.41</v>
      </c>
      <c r="S99" s="13" t="s">
        <v>45</v>
      </c>
      <c r="T99" s="13" t="s">
        <v>45</v>
      </c>
      <c r="U99" s="8" t="s">
        <v>51</v>
      </c>
      <c r="V99" s="10" t="s">
        <v>538</v>
      </c>
      <c r="W99" s="52">
        <v>270</v>
      </c>
      <c r="X99" s="53">
        <v>269</v>
      </c>
      <c r="Y99" s="25">
        <v>12</v>
      </c>
      <c r="Z99" s="20">
        <v>257</v>
      </c>
      <c r="AA99" s="18">
        <v>40</v>
      </c>
      <c r="AB99" s="13" t="s">
        <v>67</v>
      </c>
      <c r="AC99" s="8" t="s">
        <v>68</v>
      </c>
      <c r="AD99" s="21">
        <v>115</v>
      </c>
      <c r="AE99" s="15">
        <v>139</v>
      </c>
      <c r="AF99" s="16" t="s">
        <v>50</v>
      </c>
      <c r="AG99" s="17" t="s">
        <v>46</v>
      </c>
      <c r="AH99" s="16">
        <v>598504</v>
      </c>
      <c r="AI99" s="16">
        <v>7040663</v>
      </c>
      <c r="AJ99" s="16" t="s">
        <v>51</v>
      </c>
      <c r="AK99" s="13"/>
      <c r="AL99" s="23" t="str">
        <f t="shared" si="7"/>
        <v>601531-74.pdf</v>
      </c>
      <c r="AM99" s="23"/>
    </row>
    <row r="100" spans="1:39">
      <c r="A100" s="8"/>
      <c r="B100" s="9"/>
      <c r="C100" s="9"/>
      <c r="D100" s="10" t="s">
        <v>539</v>
      </c>
      <c r="E100" s="26" t="s">
        <v>540</v>
      </c>
      <c r="F100" s="12" t="s">
        <v>541</v>
      </c>
      <c r="G100" s="13" t="s">
        <v>542</v>
      </c>
      <c r="H100" s="13" t="s">
        <v>75</v>
      </c>
      <c r="I100" s="8">
        <v>2020</v>
      </c>
      <c r="J100" s="21">
        <v>4.4000000000000004</v>
      </c>
      <c r="K100" s="15">
        <v>0.1</v>
      </c>
      <c r="L100" s="16">
        <v>5.7</v>
      </c>
      <c r="M100" s="17">
        <v>1.6E-2</v>
      </c>
      <c r="N100" s="16">
        <v>32.64</v>
      </c>
      <c r="O100" s="16">
        <v>9.6300000000000008</v>
      </c>
      <c r="P100" s="16"/>
      <c r="Q100" s="16">
        <f t="shared" si="6"/>
        <v>0</v>
      </c>
      <c r="R100" s="16">
        <v>8.8000000000000007</v>
      </c>
      <c r="S100" s="13" t="s">
        <v>45</v>
      </c>
      <c r="T100" s="13" t="s">
        <v>45</v>
      </c>
      <c r="U100" s="8" t="s">
        <v>51</v>
      </c>
      <c r="V100" s="10" t="s">
        <v>543</v>
      </c>
      <c r="W100" s="52">
        <v>300</v>
      </c>
      <c r="X100" s="53">
        <v>299</v>
      </c>
      <c r="Y100" s="18">
        <v>4</v>
      </c>
      <c r="Z100" s="20">
        <v>295</v>
      </c>
      <c r="AA100" s="18">
        <v>2</v>
      </c>
      <c r="AB100" s="13" t="s">
        <v>58</v>
      </c>
      <c r="AC100" s="8" t="s">
        <v>544</v>
      </c>
      <c r="AD100" s="21">
        <v>140</v>
      </c>
      <c r="AE100" s="15">
        <v>168</v>
      </c>
      <c r="AF100" s="16" t="s">
        <v>50</v>
      </c>
      <c r="AG100" s="17" t="s">
        <v>46</v>
      </c>
      <c r="AH100" s="16">
        <v>602828</v>
      </c>
      <c r="AI100" s="16">
        <v>6919781</v>
      </c>
      <c r="AJ100" s="16" t="s">
        <v>46</v>
      </c>
      <c r="AK100" s="13"/>
      <c r="AL100" s="23" t="str">
        <f t="shared" si="7"/>
        <v>601531-75.pdf</v>
      </c>
      <c r="AM100" s="23"/>
    </row>
    <row r="101" spans="1:39">
      <c r="A101" s="8"/>
      <c r="B101" s="9" t="s">
        <v>39</v>
      </c>
      <c r="C101" s="9" t="s">
        <v>39</v>
      </c>
      <c r="D101" s="10" t="s">
        <v>545</v>
      </c>
      <c r="E101" s="26" t="s">
        <v>546</v>
      </c>
      <c r="F101" s="12" t="s">
        <v>547</v>
      </c>
      <c r="G101" s="13" t="s">
        <v>215</v>
      </c>
      <c r="H101" s="13" t="s">
        <v>75</v>
      </c>
      <c r="I101" s="8">
        <v>2020</v>
      </c>
      <c r="J101" s="21">
        <v>4.2</v>
      </c>
      <c r="K101" s="15">
        <v>6.5000000000000002E-2</v>
      </c>
      <c r="L101" s="16">
        <v>7</v>
      </c>
      <c r="M101" s="17">
        <v>1.6E-2</v>
      </c>
      <c r="N101" s="16">
        <v>40.119999999999997</v>
      </c>
      <c r="O101" s="16">
        <v>9.68</v>
      </c>
      <c r="P101" s="16"/>
      <c r="Q101" s="16">
        <f t="shared" si="6"/>
        <v>0</v>
      </c>
      <c r="R101" s="16">
        <v>9.68</v>
      </c>
      <c r="S101" s="13" t="s">
        <v>45</v>
      </c>
      <c r="T101" s="13" t="s">
        <v>45</v>
      </c>
      <c r="U101" s="8" t="s">
        <v>51</v>
      </c>
      <c r="V101" s="10" t="s">
        <v>384</v>
      </c>
      <c r="W101" s="52">
        <v>250</v>
      </c>
      <c r="X101" s="53">
        <v>249</v>
      </c>
      <c r="Y101" s="18">
        <v>7.7</v>
      </c>
      <c r="Z101" s="20">
        <v>241.3</v>
      </c>
      <c r="AA101" s="18">
        <v>0.3</v>
      </c>
      <c r="AB101" s="13" t="s">
        <v>67</v>
      </c>
      <c r="AC101" s="8" t="s">
        <v>68</v>
      </c>
      <c r="AD101" s="21">
        <v>115</v>
      </c>
      <c r="AE101" s="15">
        <v>139</v>
      </c>
      <c r="AF101" s="16" t="s">
        <v>50</v>
      </c>
      <c r="AG101" s="17" t="s">
        <v>46</v>
      </c>
      <c r="AH101" s="16">
        <v>605822</v>
      </c>
      <c r="AI101" s="16">
        <v>7083593</v>
      </c>
      <c r="AJ101" s="16" t="s">
        <v>46</v>
      </c>
      <c r="AK101" s="13"/>
      <c r="AL101" s="23" t="str">
        <f t="shared" si="7"/>
        <v>601531-66.pdf</v>
      </c>
      <c r="AM101" s="23"/>
    </row>
    <row r="102" spans="1:39">
      <c r="A102" s="8"/>
      <c r="B102" s="9"/>
      <c r="C102" s="9"/>
      <c r="D102" s="10" t="s">
        <v>548</v>
      </c>
      <c r="E102" s="26" t="s">
        <v>549</v>
      </c>
      <c r="F102" s="12" t="s">
        <v>550</v>
      </c>
      <c r="G102" s="13" t="s">
        <v>551</v>
      </c>
      <c r="H102" s="13" t="s">
        <v>551</v>
      </c>
      <c r="I102" s="8">
        <v>2021</v>
      </c>
      <c r="J102" s="21">
        <v>3.8</v>
      </c>
      <c r="K102" s="15">
        <v>0.09</v>
      </c>
      <c r="L102" s="16">
        <v>9.8000000000000007</v>
      </c>
      <c r="M102" s="17">
        <v>1.6E-2</v>
      </c>
      <c r="N102" s="16">
        <v>36.840000000000003</v>
      </c>
      <c r="O102" s="16">
        <v>9.1</v>
      </c>
      <c r="P102" s="16"/>
      <c r="Q102" s="16">
        <f t="shared" si="6"/>
        <v>0</v>
      </c>
      <c r="R102" s="16">
        <v>6.81</v>
      </c>
      <c r="S102" s="13" t="s">
        <v>45</v>
      </c>
      <c r="T102" s="13" t="s">
        <v>45</v>
      </c>
      <c r="U102" s="8" t="s">
        <v>51</v>
      </c>
      <c r="V102" s="10" t="s">
        <v>552</v>
      </c>
      <c r="W102" s="52">
        <v>250</v>
      </c>
      <c r="X102" s="53">
        <v>249</v>
      </c>
      <c r="Y102" s="19">
        <v>2</v>
      </c>
      <c r="Z102" s="20">
        <v>247</v>
      </c>
      <c r="AA102" s="18">
        <v>4</v>
      </c>
      <c r="AB102" s="13" t="s">
        <v>553</v>
      </c>
      <c r="AC102" s="8" t="s">
        <v>68</v>
      </c>
      <c r="AD102" s="21">
        <v>115</v>
      </c>
      <c r="AE102" s="15">
        <v>140</v>
      </c>
      <c r="AF102" s="16" t="s">
        <v>50</v>
      </c>
      <c r="AG102" s="17" t="s">
        <v>46</v>
      </c>
      <c r="AH102" s="16">
        <v>439576</v>
      </c>
      <c r="AI102" s="16">
        <v>6459380</v>
      </c>
      <c r="AJ102" s="16" t="s">
        <v>51</v>
      </c>
      <c r="AK102" s="13"/>
      <c r="AL102" s="23" t="str">
        <f t="shared" si="7"/>
        <v>633112-01.pdf</v>
      </c>
      <c r="AM102" s="23"/>
    </row>
    <row r="103" spans="1:39">
      <c r="A103" s="8"/>
      <c r="B103" s="9" t="s">
        <v>39</v>
      </c>
      <c r="C103" s="9" t="s">
        <v>39</v>
      </c>
      <c r="D103" s="10" t="s">
        <v>554</v>
      </c>
      <c r="E103" s="26" t="s">
        <v>555</v>
      </c>
      <c r="F103" s="12" t="s">
        <v>556</v>
      </c>
      <c r="G103" s="13" t="s">
        <v>260</v>
      </c>
      <c r="H103" s="13" t="s">
        <v>56</v>
      </c>
      <c r="I103" s="8">
        <v>2018</v>
      </c>
      <c r="J103" s="21">
        <v>3.6</v>
      </c>
      <c r="K103" s="15">
        <v>8.5999999999999993E-2</v>
      </c>
      <c r="L103" s="16">
        <v>9.8000000000000007</v>
      </c>
      <c r="M103" s="17">
        <v>1.5900000000000001E-2</v>
      </c>
      <c r="N103" s="16">
        <v>34.659999999999997</v>
      </c>
      <c r="O103" s="16">
        <v>10.26</v>
      </c>
      <c r="P103" s="16"/>
      <c r="Q103" s="16">
        <f t="shared" si="6"/>
        <v>0</v>
      </c>
      <c r="R103" s="16">
        <v>10.26</v>
      </c>
      <c r="S103" s="13" t="s">
        <v>45</v>
      </c>
      <c r="T103" s="13" t="s">
        <v>45</v>
      </c>
      <c r="U103" s="8" t="s">
        <v>51</v>
      </c>
      <c r="V103" s="10" t="s">
        <v>326</v>
      </c>
      <c r="W103" s="52">
        <v>300</v>
      </c>
      <c r="X103" s="53">
        <v>299</v>
      </c>
      <c r="Y103" s="18">
        <v>3</v>
      </c>
      <c r="Z103" s="20">
        <v>296</v>
      </c>
      <c r="AA103" s="18">
        <v>12</v>
      </c>
      <c r="AB103" s="13" t="s">
        <v>406</v>
      </c>
      <c r="AC103" s="8" t="s">
        <v>119</v>
      </c>
      <c r="AD103" s="21">
        <v>115</v>
      </c>
      <c r="AE103" s="15">
        <v>139.69999999999999</v>
      </c>
      <c r="AF103" s="16" t="s">
        <v>557</v>
      </c>
      <c r="AG103" s="17" t="s">
        <v>46</v>
      </c>
      <c r="AH103" s="16">
        <v>599176</v>
      </c>
      <c r="AI103" s="16">
        <v>6583704</v>
      </c>
      <c r="AJ103" s="16"/>
      <c r="AK103" s="13"/>
      <c r="AL103" s="23" t="str">
        <f t="shared" si="7"/>
        <v>601531-36.pdf</v>
      </c>
      <c r="AM103" s="23"/>
    </row>
    <row r="104" spans="1:39">
      <c r="A104" s="8"/>
      <c r="B104" s="9" t="s">
        <v>39</v>
      </c>
      <c r="C104" s="9" t="s">
        <v>39</v>
      </c>
      <c r="D104" s="10" t="s">
        <v>558</v>
      </c>
      <c r="E104" s="26" t="s">
        <v>559</v>
      </c>
      <c r="F104" s="12" t="s">
        <v>560</v>
      </c>
      <c r="G104" s="13" t="s">
        <v>215</v>
      </c>
      <c r="H104" s="13" t="s">
        <v>43</v>
      </c>
      <c r="I104" s="8">
        <v>2015</v>
      </c>
      <c r="J104" s="21">
        <v>3.7</v>
      </c>
      <c r="K104" s="15">
        <v>0.1</v>
      </c>
      <c r="L104" s="16">
        <v>5.79</v>
      </c>
      <c r="M104" s="17">
        <v>1.5800000000000002E-2</v>
      </c>
      <c r="N104" s="16">
        <v>28.1</v>
      </c>
      <c r="O104" s="16">
        <v>6.2469999999999999</v>
      </c>
      <c r="P104" s="16"/>
      <c r="Q104" s="16">
        <f t="shared" si="6"/>
        <v>0</v>
      </c>
      <c r="R104" s="16">
        <v>6.1280000000000001</v>
      </c>
      <c r="S104" s="13" t="s">
        <v>45</v>
      </c>
      <c r="T104" s="13" t="s">
        <v>45</v>
      </c>
      <c r="U104" s="8" t="s">
        <v>51</v>
      </c>
      <c r="V104" s="10" t="s">
        <v>561</v>
      </c>
      <c r="W104" s="56">
        <v>220</v>
      </c>
      <c r="X104" s="57">
        <v>219</v>
      </c>
      <c r="Y104" s="18">
        <v>1.2</v>
      </c>
      <c r="Z104" s="20">
        <v>217.8</v>
      </c>
      <c r="AA104" s="20">
        <v>4</v>
      </c>
      <c r="AB104" s="21" t="s">
        <v>67</v>
      </c>
      <c r="AC104" s="8" t="s">
        <v>562</v>
      </c>
      <c r="AD104" s="20">
        <v>115</v>
      </c>
      <c r="AE104" s="20">
        <v>139</v>
      </c>
      <c r="AF104" s="20" t="s">
        <v>181</v>
      </c>
      <c r="AG104" s="13" t="s">
        <v>46</v>
      </c>
      <c r="AH104" s="20">
        <v>884144</v>
      </c>
      <c r="AI104" s="20">
        <v>7758512</v>
      </c>
      <c r="AJ104" s="13" t="s">
        <v>51</v>
      </c>
      <c r="AK104" s="13" t="s">
        <v>50</v>
      </c>
      <c r="AL104" s="23" t="str">
        <f t="shared" si="7"/>
        <v>603674-01.pdf</v>
      </c>
      <c r="AM104" s="23"/>
    </row>
    <row r="105" spans="1:39">
      <c r="A105" s="27"/>
      <c r="B105" s="44" t="s">
        <v>39</v>
      </c>
      <c r="C105" s="44" t="s">
        <v>39</v>
      </c>
      <c r="D105" s="28" t="s">
        <v>563</v>
      </c>
      <c r="E105" s="24" t="s">
        <v>564</v>
      </c>
      <c r="F105" s="23" t="s">
        <v>565</v>
      </c>
      <c r="G105" s="23" t="s">
        <v>43</v>
      </c>
      <c r="H105" s="23" t="s">
        <v>43</v>
      </c>
      <c r="I105" s="8">
        <v>2022</v>
      </c>
      <c r="J105" s="23">
        <v>3.6</v>
      </c>
      <c r="K105" s="15">
        <v>7.0000000000000007E-2</v>
      </c>
      <c r="L105" s="23">
        <v>9</v>
      </c>
      <c r="M105" s="23">
        <v>1.55E-2</v>
      </c>
      <c r="N105" s="23">
        <v>38</v>
      </c>
      <c r="O105" s="23">
        <v>9.3000000000000007</v>
      </c>
      <c r="P105" s="23">
        <v>75</v>
      </c>
      <c r="Q105" s="29">
        <f t="shared" si="6"/>
        <v>697.5</v>
      </c>
      <c r="R105" s="23">
        <v>8.8000000000000007</v>
      </c>
      <c r="S105" s="23" t="s">
        <v>99</v>
      </c>
      <c r="T105" s="23" t="s">
        <v>77</v>
      </c>
      <c r="U105" s="27" t="s">
        <v>51</v>
      </c>
      <c r="V105" s="28" t="s">
        <v>566</v>
      </c>
      <c r="W105" s="52">
        <v>250</v>
      </c>
      <c r="X105" s="53">
        <v>249</v>
      </c>
      <c r="Y105" s="25">
        <v>4.0999999999999996</v>
      </c>
      <c r="Z105" s="20">
        <f>X105-Y105</f>
        <v>244.9</v>
      </c>
      <c r="AA105" s="18">
        <v>57</v>
      </c>
      <c r="AB105" s="13" t="s">
        <v>79</v>
      </c>
      <c r="AC105" s="8" t="s">
        <v>119</v>
      </c>
      <c r="AD105" s="21">
        <v>115</v>
      </c>
      <c r="AE105" s="15">
        <v>168</v>
      </c>
      <c r="AF105" s="16" t="s">
        <v>567</v>
      </c>
      <c r="AG105" s="17" t="s">
        <v>46</v>
      </c>
      <c r="AH105" s="16">
        <v>550486</v>
      </c>
      <c r="AI105" s="16">
        <v>6625796</v>
      </c>
      <c r="AJ105" s="16" t="s">
        <v>46</v>
      </c>
      <c r="AK105" s="23"/>
      <c r="AL105" s="23" t="str">
        <f t="shared" si="7"/>
        <v>635960-43.pdf</v>
      </c>
      <c r="AM105" s="23" t="str">
        <f>CONCATENATE(F105, ".PNG")</f>
        <v>635960-43.PNG</v>
      </c>
    </row>
    <row r="106" spans="1:39">
      <c r="A106" s="27"/>
      <c r="B106" s="44"/>
      <c r="C106" s="44" t="s">
        <v>39</v>
      </c>
      <c r="D106" s="28" t="s">
        <v>568</v>
      </c>
      <c r="E106" s="59" t="s">
        <v>569</v>
      </c>
      <c r="F106" s="23" t="s">
        <v>570</v>
      </c>
      <c r="G106" s="23" t="s">
        <v>74</v>
      </c>
      <c r="H106" s="23" t="s">
        <v>75</v>
      </c>
      <c r="I106" s="8">
        <v>2023</v>
      </c>
      <c r="J106" s="23">
        <v>3</v>
      </c>
      <c r="K106" s="15">
        <v>7.4999999999999997E-2</v>
      </c>
      <c r="L106" s="23">
        <v>9.3000000000000007</v>
      </c>
      <c r="M106" s="23">
        <v>1.54E-2</v>
      </c>
      <c r="N106" s="23">
        <v>35.97</v>
      </c>
      <c r="O106" s="23">
        <v>9.32</v>
      </c>
      <c r="P106" s="23">
        <v>68.41</v>
      </c>
      <c r="Q106" s="29">
        <f t="shared" si="6"/>
        <v>637.58119999999997</v>
      </c>
      <c r="R106" s="23">
        <v>6.76</v>
      </c>
      <c r="S106" s="23" t="s">
        <v>99</v>
      </c>
      <c r="T106" s="23" t="s">
        <v>77</v>
      </c>
      <c r="U106" s="27" t="s">
        <v>51</v>
      </c>
      <c r="V106" s="28"/>
      <c r="W106" s="52"/>
      <c r="X106" s="53">
        <f>W106-1</f>
        <v>-1</v>
      </c>
      <c r="Y106" s="25"/>
      <c r="Z106" s="20">
        <f>X106-Y106</f>
        <v>-1</v>
      </c>
      <c r="AA106" s="18"/>
      <c r="AB106" s="13"/>
      <c r="AC106" s="8"/>
      <c r="AD106" s="21"/>
      <c r="AE106" s="15"/>
      <c r="AF106" s="16"/>
      <c r="AG106" s="17"/>
      <c r="AH106" s="16">
        <v>299245</v>
      </c>
      <c r="AI106" s="16">
        <v>6692992</v>
      </c>
      <c r="AJ106" s="16" t="s">
        <v>236</v>
      </c>
      <c r="AK106" s="23"/>
      <c r="AL106" s="23" t="str">
        <f t="shared" si="7"/>
        <v>639087-01.pdf</v>
      </c>
      <c r="AM106" s="23" t="str">
        <f>CONCATENATE(F106, ".PNG")</f>
        <v>639087-01.PNG</v>
      </c>
    </row>
    <row r="107" spans="1:39">
      <c r="A107" s="8"/>
      <c r="B107" s="9" t="s">
        <v>39</v>
      </c>
      <c r="C107" s="9" t="s">
        <v>39</v>
      </c>
      <c r="D107" s="10" t="s">
        <v>571</v>
      </c>
      <c r="E107" s="11" t="s">
        <v>572</v>
      </c>
      <c r="F107" s="12" t="s">
        <v>573</v>
      </c>
      <c r="G107" s="13" t="s">
        <v>215</v>
      </c>
      <c r="H107" s="13" t="s">
        <v>43</v>
      </c>
      <c r="I107" s="8">
        <v>2019</v>
      </c>
      <c r="J107" s="21">
        <v>2</v>
      </c>
      <c r="K107" s="15">
        <v>0.08</v>
      </c>
      <c r="L107" s="16">
        <v>9.1999999999999993</v>
      </c>
      <c r="M107" s="17">
        <v>1.5299999999999999E-2</v>
      </c>
      <c r="N107" s="16">
        <v>28.3</v>
      </c>
      <c r="O107" s="16">
        <v>8.4629999999999992</v>
      </c>
      <c r="P107" s="16"/>
      <c r="Q107" s="16">
        <f t="shared" si="6"/>
        <v>0</v>
      </c>
      <c r="R107" s="16">
        <v>7.9530000000000003</v>
      </c>
      <c r="S107" s="13" t="s">
        <v>45</v>
      </c>
      <c r="T107" s="13" t="s">
        <v>45</v>
      </c>
      <c r="U107" s="8" t="s">
        <v>51</v>
      </c>
      <c r="V107" s="10" t="s">
        <v>574</v>
      </c>
      <c r="W107" s="52">
        <v>300</v>
      </c>
      <c r="X107" s="53">
        <v>299</v>
      </c>
      <c r="Y107" s="18">
        <v>3</v>
      </c>
      <c r="Z107" s="20">
        <v>296</v>
      </c>
      <c r="AA107" s="18">
        <v>3</v>
      </c>
      <c r="AB107" s="13" t="s">
        <v>210</v>
      </c>
      <c r="AC107" s="8" t="s">
        <v>68</v>
      </c>
      <c r="AD107" s="21">
        <v>115</v>
      </c>
      <c r="AE107" s="15">
        <v>139</v>
      </c>
      <c r="AF107" s="16"/>
      <c r="AG107" s="17" t="s">
        <v>46</v>
      </c>
      <c r="AH107" s="16">
        <v>306088</v>
      </c>
      <c r="AI107" s="16">
        <v>6702324</v>
      </c>
      <c r="AJ107" s="16" t="s">
        <v>51</v>
      </c>
      <c r="AK107" s="13"/>
      <c r="AL107" s="23" t="str">
        <f t="shared" si="7"/>
        <v>601531-45.pdf</v>
      </c>
      <c r="AM107" s="23"/>
    </row>
    <row r="108" spans="1:39">
      <c r="A108" s="8"/>
      <c r="B108" s="9" t="s">
        <v>39</v>
      </c>
      <c r="C108" s="9" t="s">
        <v>39</v>
      </c>
      <c r="D108" s="10" t="s">
        <v>575</v>
      </c>
      <c r="E108" s="41" t="s">
        <v>576</v>
      </c>
      <c r="F108" s="12" t="s">
        <v>577</v>
      </c>
      <c r="G108" s="13" t="s">
        <v>215</v>
      </c>
      <c r="H108" s="13" t="s">
        <v>75</v>
      </c>
      <c r="I108" s="8">
        <v>2019</v>
      </c>
      <c r="J108" s="21">
        <v>3</v>
      </c>
      <c r="K108" s="15">
        <v>0.09</v>
      </c>
      <c r="L108" s="16">
        <v>8.8000000000000007</v>
      </c>
      <c r="M108" s="17">
        <v>1.5299999999999999E-2</v>
      </c>
      <c r="N108" s="16">
        <v>35.6</v>
      </c>
      <c r="O108" s="16">
        <v>8.6</v>
      </c>
      <c r="P108" s="16"/>
      <c r="Q108" s="16">
        <f t="shared" si="6"/>
        <v>0</v>
      </c>
      <c r="R108" s="16">
        <v>8.61</v>
      </c>
      <c r="S108" s="13" t="s">
        <v>45</v>
      </c>
      <c r="T108" s="13" t="s">
        <v>45</v>
      </c>
      <c r="U108" s="8" t="s">
        <v>51</v>
      </c>
      <c r="V108" s="10" t="s">
        <v>578</v>
      </c>
      <c r="W108" s="52">
        <v>250</v>
      </c>
      <c r="X108" s="53">
        <v>249</v>
      </c>
      <c r="Y108" s="19">
        <v>7</v>
      </c>
      <c r="Z108" s="20">
        <v>242</v>
      </c>
      <c r="AA108" s="18">
        <v>1</v>
      </c>
      <c r="AB108" s="13" t="s">
        <v>579</v>
      </c>
      <c r="AC108" s="8" t="s">
        <v>105</v>
      </c>
      <c r="AD108" s="21">
        <v>115</v>
      </c>
      <c r="AE108" s="15">
        <v>139</v>
      </c>
      <c r="AF108" s="16">
        <v>500</v>
      </c>
      <c r="AG108" s="17" t="s">
        <v>46</v>
      </c>
      <c r="AH108" s="16">
        <v>648693</v>
      </c>
      <c r="AI108" s="16">
        <v>7265329</v>
      </c>
      <c r="AJ108" s="16" t="s">
        <v>46</v>
      </c>
      <c r="AK108" s="13"/>
      <c r="AL108" s="23" t="str">
        <f t="shared" si="7"/>
        <v>623353-01.pdf</v>
      </c>
      <c r="AM108" s="23"/>
    </row>
    <row r="109" spans="1:39">
      <c r="A109" s="27"/>
      <c r="B109" s="51" t="s">
        <v>39</v>
      </c>
      <c r="C109" s="51" t="s">
        <v>39</v>
      </c>
      <c r="D109" s="31" t="s">
        <v>580</v>
      </c>
      <c r="E109" s="24" t="s">
        <v>581</v>
      </c>
      <c r="F109" s="32" t="s">
        <v>582</v>
      </c>
      <c r="G109" s="32" t="s">
        <v>56</v>
      </c>
      <c r="H109" s="32" t="s">
        <v>56</v>
      </c>
      <c r="I109" s="8">
        <v>2023</v>
      </c>
      <c r="J109" s="23">
        <v>3.1</v>
      </c>
      <c r="K109" s="15">
        <v>9.5000000000000001E-2</v>
      </c>
      <c r="L109" s="23">
        <v>11.2</v>
      </c>
      <c r="M109" s="60">
        <v>1.5169999999999999E-2</v>
      </c>
      <c r="N109" s="23">
        <v>29.91</v>
      </c>
      <c r="O109" s="23">
        <v>10.95</v>
      </c>
      <c r="P109" s="23">
        <v>69</v>
      </c>
      <c r="Q109" s="23">
        <v>758.1</v>
      </c>
      <c r="R109" s="23">
        <v>10.78</v>
      </c>
      <c r="S109" s="32" t="s">
        <v>99</v>
      </c>
      <c r="T109" s="32" t="s">
        <v>77</v>
      </c>
      <c r="U109" s="30" t="s">
        <v>51</v>
      </c>
      <c r="V109" s="31" t="s">
        <v>509</v>
      </c>
      <c r="W109" s="52">
        <v>375</v>
      </c>
      <c r="X109" s="53">
        <v>374</v>
      </c>
      <c r="Y109" s="25">
        <v>8</v>
      </c>
      <c r="Z109" s="20">
        <f>X109-Y109</f>
        <v>366</v>
      </c>
      <c r="AA109" s="18">
        <v>5</v>
      </c>
      <c r="AB109" s="33" t="s">
        <v>150</v>
      </c>
      <c r="AC109" s="61" t="s">
        <v>583</v>
      </c>
      <c r="AD109" s="21">
        <v>115</v>
      </c>
      <c r="AE109" s="15"/>
      <c r="AF109" s="16">
        <v>1000</v>
      </c>
      <c r="AG109" s="34" t="s">
        <v>584</v>
      </c>
      <c r="AH109" s="16">
        <v>599500</v>
      </c>
      <c r="AI109" s="16">
        <v>6642586</v>
      </c>
      <c r="AJ109" s="55" t="s">
        <v>46</v>
      </c>
      <c r="AK109" s="23"/>
      <c r="AL109" s="23" t="str">
        <f t="shared" si="7"/>
        <v>635960-51.pdf</v>
      </c>
      <c r="AM109" s="23"/>
    </row>
    <row r="110" spans="1:39">
      <c r="A110" s="8"/>
      <c r="B110" s="9" t="s">
        <v>39</v>
      </c>
      <c r="C110" s="9" t="s">
        <v>39</v>
      </c>
      <c r="D110" s="10" t="s">
        <v>585</v>
      </c>
      <c r="E110" s="26" t="s">
        <v>586</v>
      </c>
      <c r="F110" s="12" t="s">
        <v>587</v>
      </c>
      <c r="G110" s="13" t="s">
        <v>74</v>
      </c>
      <c r="H110" s="13" t="s">
        <v>75</v>
      </c>
      <c r="I110" s="8">
        <v>2015</v>
      </c>
      <c r="J110" s="21">
        <v>3.9</v>
      </c>
      <c r="K110" s="15">
        <v>4.4999999999999998E-2</v>
      </c>
      <c r="L110" s="16">
        <v>9.1199999999999992</v>
      </c>
      <c r="M110" s="17">
        <v>1.4999999999999999E-2</v>
      </c>
      <c r="N110" s="16">
        <v>48.47</v>
      </c>
      <c r="O110" s="16"/>
      <c r="P110" s="16"/>
      <c r="Q110" s="16">
        <f t="shared" ref="Q110:Q125" si="8">O110*P110</f>
        <v>0</v>
      </c>
      <c r="R110" s="16">
        <v>10.6</v>
      </c>
      <c r="S110" s="13" t="s">
        <v>45</v>
      </c>
      <c r="T110" s="13" t="s">
        <v>45</v>
      </c>
      <c r="U110" s="8" t="s">
        <v>46</v>
      </c>
      <c r="V110" s="10" t="s">
        <v>247</v>
      </c>
      <c r="W110" s="56">
        <v>220</v>
      </c>
      <c r="X110" s="57">
        <v>219</v>
      </c>
      <c r="Y110" s="18">
        <v>0.8</v>
      </c>
      <c r="Z110" s="20">
        <v>218.2</v>
      </c>
      <c r="AA110" s="20">
        <v>0</v>
      </c>
      <c r="AB110" s="21" t="s">
        <v>191</v>
      </c>
      <c r="AC110" s="8" t="s">
        <v>588</v>
      </c>
      <c r="AD110" s="20">
        <v>140</v>
      </c>
      <c r="AE110" s="20">
        <v>168</v>
      </c>
      <c r="AF110" s="20">
        <v>1000</v>
      </c>
      <c r="AG110" s="13" t="s">
        <v>69</v>
      </c>
      <c r="AH110" s="20">
        <v>294215</v>
      </c>
      <c r="AI110" s="20">
        <v>6695027</v>
      </c>
      <c r="AJ110" s="13" t="s">
        <v>46</v>
      </c>
      <c r="AK110" s="62" t="s">
        <v>589</v>
      </c>
      <c r="AL110" s="23" t="str">
        <f t="shared" si="7"/>
        <v>601531-07.pdf</v>
      </c>
      <c r="AM110" s="23"/>
    </row>
    <row r="111" spans="1:39">
      <c r="A111" s="8"/>
      <c r="B111" s="9" t="s">
        <v>39</v>
      </c>
      <c r="C111" s="9" t="s">
        <v>39</v>
      </c>
      <c r="D111" s="10" t="s">
        <v>590</v>
      </c>
      <c r="E111" s="38" t="s">
        <v>591</v>
      </c>
      <c r="F111" s="12" t="s">
        <v>592</v>
      </c>
      <c r="G111" s="13" t="s">
        <v>215</v>
      </c>
      <c r="H111" s="13" t="s">
        <v>43</v>
      </c>
      <c r="I111" s="8">
        <v>2017</v>
      </c>
      <c r="J111" s="21">
        <v>3.7</v>
      </c>
      <c r="K111" s="15">
        <v>0.09</v>
      </c>
      <c r="L111" s="16">
        <v>7.1</v>
      </c>
      <c r="M111" s="17">
        <v>1.4999999999999999E-2</v>
      </c>
      <c r="N111" s="16" t="s">
        <v>50</v>
      </c>
      <c r="O111" s="16">
        <v>8.48</v>
      </c>
      <c r="P111" s="16"/>
      <c r="Q111" s="16">
        <f t="shared" si="8"/>
        <v>0</v>
      </c>
      <c r="R111" s="16">
        <v>8.48</v>
      </c>
      <c r="S111" s="13" t="s">
        <v>45</v>
      </c>
      <c r="T111" s="13" t="s">
        <v>45</v>
      </c>
      <c r="U111" s="8" t="s">
        <v>51</v>
      </c>
      <c r="V111" s="10" t="s">
        <v>593</v>
      </c>
      <c r="W111" s="52">
        <v>300</v>
      </c>
      <c r="X111" s="53">
        <v>299</v>
      </c>
      <c r="Y111" s="19">
        <v>2.5</v>
      </c>
      <c r="Z111" s="20">
        <v>297</v>
      </c>
      <c r="AA111" s="18">
        <v>7</v>
      </c>
      <c r="AB111" s="13" t="s">
        <v>50</v>
      </c>
      <c r="AC111" s="8" t="s">
        <v>50</v>
      </c>
      <c r="AD111" s="21">
        <v>115</v>
      </c>
      <c r="AE111" s="15">
        <v>139</v>
      </c>
      <c r="AF111" s="16" t="s">
        <v>50</v>
      </c>
      <c r="AG111" s="17" t="s">
        <v>46</v>
      </c>
      <c r="AH111" s="16">
        <v>733669</v>
      </c>
      <c r="AI111" s="16">
        <v>7472748</v>
      </c>
      <c r="AJ111" s="16" t="s">
        <v>51</v>
      </c>
      <c r="AK111" s="13" t="s">
        <v>50</v>
      </c>
      <c r="AL111" s="23" t="str">
        <f t="shared" si="7"/>
        <v>615196-01.pdf</v>
      </c>
      <c r="AM111" s="23"/>
    </row>
    <row r="112" spans="1:39">
      <c r="A112" s="8"/>
      <c r="B112" s="9" t="s">
        <v>39</v>
      </c>
      <c r="C112" s="9" t="s">
        <v>39</v>
      </c>
      <c r="D112" s="10" t="s">
        <v>594</v>
      </c>
      <c r="E112" s="38" t="s">
        <v>595</v>
      </c>
      <c r="F112" s="12" t="s">
        <v>596</v>
      </c>
      <c r="G112" s="13" t="s">
        <v>91</v>
      </c>
      <c r="H112" s="13" t="s">
        <v>74</v>
      </c>
      <c r="I112" s="8">
        <v>2017</v>
      </c>
      <c r="J112" s="21">
        <v>3.3</v>
      </c>
      <c r="K112" s="15">
        <v>6.5000000000000002E-2</v>
      </c>
      <c r="L112" s="16">
        <v>8.6999999999999993</v>
      </c>
      <c r="M112" s="17">
        <v>1.4999999999999999E-2</v>
      </c>
      <c r="N112" s="16">
        <v>52</v>
      </c>
      <c r="O112" s="16">
        <v>9.4600000000000009</v>
      </c>
      <c r="P112" s="16"/>
      <c r="Q112" s="16">
        <f t="shared" si="8"/>
        <v>0</v>
      </c>
      <c r="R112" s="16">
        <v>9.4600000000000009</v>
      </c>
      <c r="S112" s="13" t="s">
        <v>45</v>
      </c>
      <c r="T112" s="13" t="s">
        <v>45</v>
      </c>
      <c r="U112" s="8" t="s">
        <v>46</v>
      </c>
      <c r="V112" s="10" t="s">
        <v>247</v>
      </c>
      <c r="W112" s="52">
        <v>200</v>
      </c>
      <c r="X112" s="53">
        <v>199</v>
      </c>
      <c r="Y112" s="18">
        <v>17</v>
      </c>
      <c r="Z112" s="20">
        <v>182</v>
      </c>
      <c r="AA112" s="18">
        <v>1.5</v>
      </c>
      <c r="AB112" s="13" t="s">
        <v>210</v>
      </c>
      <c r="AC112" s="8" t="s">
        <v>68</v>
      </c>
      <c r="AD112" s="21">
        <v>140</v>
      </c>
      <c r="AE112" s="15">
        <v>168</v>
      </c>
      <c r="AF112" s="16" t="s">
        <v>50</v>
      </c>
      <c r="AG112" s="17" t="s">
        <v>69</v>
      </c>
      <c r="AH112" s="16">
        <v>285966</v>
      </c>
      <c r="AI112" s="16">
        <v>6698355</v>
      </c>
      <c r="AJ112" s="16" t="s">
        <v>46</v>
      </c>
      <c r="AK112" s="13" t="s">
        <v>50</v>
      </c>
      <c r="AL112" s="23" t="str">
        <f t="shared" si="7"/>
        <v>601531-23.pdf</v>
      </c>
      <c r="AM112" s="23"/>
    </row>
    <row r="113" spans="1:39">
      <c r="A113" s="27"/>
      <c r="B113" s="44" t="s">
        <v>39</v>
      </c>
      <c r="C113" s="44" t="s">
        <v>39</v>
      </c>
      <c r="D113" s="28" t="s">
        <v>597</v>
      </c>
      <c r="E113" s="36" t="s">
        <v>598</v>
      </c>
      <c r="F113" s="23" t="s">
        <v>599</v>
      </c>
      <c r="G113" s="23" t="s">
        <v>43</v>
      </c>
      <c r="H113" s="23" t="s">
        <v>43</v>
      </c>
      <c r="I113" s="8">
        <v>2022</v>
      </c>
      <c r="J113" s="23">
        <v>4.5999999999999996</v>
      </c>
      <c r="K113" s="15">
        <v>8.5000000000000006E-2</v>
      </c>
      <c r="L113" s="23">
        <v>8.1999999999999993</v>
      </c>
      <c r="M113" s="23">
        <v>1.4999999999999999E-2</v>
      </c>
      <c r="N113" s="23">
        <v>32.69</v>
      </c>
      <c r="O113" s="23">
        <v>9.84</v>
      </c>
      <c r="P113" s="23">
        <v>102</v>
      </c>
      <c r="Q113" s="55">
        <f t="shared" si="8"/>
        <v>1003.68</v>
      </c>
      <c r="R113" s="23"/>
      <c r="S113" s="23" t="s">
        <v>45</v>
      </c>
      <c r="T113" s="23" t="s">
        <v>77</v>
      </c>
      <c r="U113" s="27" t="s">
        <v>51</v>
      </c>
      <c r="V113" s="28" t="s">
        <v>466</v>
      </c>
      <c r="W113" s="56">
        <v>310</v>
      </c>
      <c r="X113" s="57">
        <v>309</v>
      </c>
      <c r="Y113" s="25">
        <v>8.1</v>
      </c>
      <c r="Z113" s="20">
        <f>X113-Y113</f>
        <v>300.89999999999998</v>
      </c>
      <c r="AA113" s="20">
        <v>4.5</v>
      </c>
      <c r="AB113" s="13" t="s">
        <v>600</v>
      </c>
      <c r="AC113" s="8" t="s">
        <v>583</v>
      </c>
      <c r="AD113" s="21">
        <v>115</v>
      </c>
      <c r="AE113" s="15">
        <v>139</v>
      </c>
      <c r="AF113" s="16" t="s">
        <v>50</v>
      </c>
      <c r="AG113" s="17" t="s">
        <v>46</v>
      </c>
      <c r="AH113" s="55">
        <v>600822</v>
      </c>
      <c r="AI113" s="55">
        <v>6637219</v>
      </c>
      <c r="AJ113" s="16" t="s">
        <v>51</v>
      </c>
      <c r="AK113" s="23"/>
      <c r="AL113" s="23" t="str">
        <f>CONCATENATE(F113, ".pdf")</f>
        <v>635960-31.pdf</v>
      </c>
      <c r="AM113" s="23"/>
    </row>
    <row r="114" spans="1:39">
      <c r="A114" s="27"/>
      <c r="B114" s="44"/>
      <c r="C114" s="44"/>
      <c r="D114" s="28" t="s">
        <v>601</v>
      </c>
      <c r="E114" s="24" t="s">
        <v>602</v>
      </c>
      <c r="F114" s="13" t="s">
        <v>603</v>
      </c>
      <c r="G114" s="23" t="s">
        <v>43</v>
      </c>
      <c r="H114" s="23" t="s">
        <v>43</v>
      </c>
      <c r="I114" s="8">
        <v>2022</v>
      </c>
      <c r="J114" s="23">
        <v>3.8</v>
      </c>
      <c r="K114" s="15">
        <v>0.1</v>
      </c>
      <c r="L114" s="63">
        <v>7.4</v>
      </c>
      <c r="M114" s="23">
        <v>1.4999999999999999E-2</v>
      </c>
      <c r="N114" s="23">
        <v>28.5</v>
      </c>
      <c r="O114" s="16">
        <v>9.89</v>
      </c>
      <c r="P114" s="16"/>
      <c r="Q114" s="16">
        <f t="shared" si="8"/>
        <v>0</v>
      </c>
      <c r="R114" s="16">
        <v>7.35</v>
      </c>
      <c r="S114" s="23" t="s">
        <v>99</v>
      </c>
      <c r="T114" s="23" t="s">
        <v>77</v>
      </c>
      <c r="U114" s="27" t="s">
        <v>51</v>
      </c>
      <c r="V114" s="28" t="s">
        <v>604</v>
      </c>
      <c r="W114" s="52">
        <v>350</v>
      </c>
      <c r="X114" s="53">
        <v>349</v>
      </c>
      <c r="Y114" s="19">
        <v>2</v>
      </c>
      <c r="Z114" s="20">
        <f>X114-Y114</f>
        <v>347</v>
      </c>
      <c r="AA114" s="18">
        <v>3</v>
      </c>
      <c r="AB114" s="13" t="s">
        <v>296</v>
      </c>
      <c r="AC114" s="8" t="s">
        <v>605</v>
      </c>
      <c r="AD114" s="21">
        <v>115</v>
      </c>
      <c r="AE114" s="15">
        <v>139</v>
      </c>
      <c r="AF114" s="16" t="s">
        <v>50</v>
      </c>
      <c r="AG114" s="17" t="s">
        <v>46</v>
      </c>
      <c r="AH114" s="16">
        <v>566261.52556555998</v>
      </c>
      <c r="AI114" s="16">
        <v>7029476.4942857604</v>
      </c>
      <c r="AJ114" s="16" t="s">
        <v>46</v>
      </c>
      <c r="AK114" s="23"/>
      <c r="AL114" s="23"/>
      <c r="AM114" s="23"/>
    </row>
    <row r="115" spans="1:39">
      <c r="A115" s="8" t="s">
        <v>39</v>
      </c>
      <c r="B115" s="9" t="s">
        <v>39</v>
      </c>
      <c r="C115" s="9" t="s">
        <v>50</v>
      </c>
      <c r="D115" s="10" t="s">
        <v>606</v>
      </c>
      <c r="E115" s="26" t="s">
        <v>607</v>
      </c>
      <c r="F115" s="12">
        <v>524219</v>
      </c>
      <c r="G115" s="13" t="s">
        <v>608</v>
      </c>
      <c r="H115" s="13" t="s">
        <v>263</v>
      </c>
      <c r="I115" s="8">
        <v>2010</v>
      </c>
      <c r="J115" s="21">
        <v>5</v>
      </c>
      <c r="K115" s="15">
        <v>7.0000000000000007E-2</v>
      </c>
      <c r="L115" s="16">
        <v>8.3000000000000007</v>
      </c>
      <c r="M115" s="17">
        <v>1.4890885750962774E-2</v>
      </c>
      <c r="N115" s="16">
        <v>68.099999999999994</v>
      </c>
      <c r="O115" s="16">
        <v>13.62</v>
      </c>
      <c r="P115" s="16"/>
      <c r="Q115" s="16">
        <f t="shared" si="8"/>
        <v>0</v>
      </c>
      <c r="R115" s="16" t="s">
        <v>50</v>
      </c>
      <c r="S115" s="13" t="s">
        <v>45</v>
      </c>
      <c r="T115" s="13" t="s">
        <v>45</v>
      </c>
      <c r="U115" s="8" t="s">
        <v>51</v>
      </c>
      <c r="V115" s="10" t="s">
        <v>609</v>
      </c>
      <c r="W115" s="56">
        <v>200</v>
      </c>
      <c r="X115" s="57">
        <v>199</v>
      </c>
      <c r="Y115" s="20">
        <v>0</v>
      </c>
      <c r="Z115" s="20">
        <f>X115-Y115</f>
        <v>199</v>
      </c>
      <c r="AA115" s="20">
        <v>28</v>
      </c>
      <c r="AB115" s="21" t="s">
        <v>150</v>
      </c>
      <c r="AC115" s="8" t="s">
        <v>50</v>
      </c>
      <c r="AD115" s="20">
        <v>115</v>
      </c>
      <c r="AE115" s="20">
        <v>168</v>
      </c>
      <c r="AF115" s="20">
        <v>15000</v>
      </c>
      <c r="AG115" s="13" t="s">
        <v>51</v>
      </c>
      <c r="AH115" s="20">
        <v>583691</v>
      </c>
      <c r="AI115" s="20">
        <v>6639799</v>
      </c>
      <c r="AJ115" s="13" t="s">
        <v>51</v>
      </c>
      <c r="AK115" s="13"/>
      <c r="AL115" s="23" t="str">
        <f>F115&amp;".pdf"</f>
        <v>524219.pdf</v>
      </c>
      <c r="AM115" s="23"/>
    </row>
    <row r="116" spans="1:39">
      <c r="A116" s="8"/>
      <c r="B116" s="9" t="s">
        <v>39</v>
      </c>
      <c r="C116" s="9" t="s">
        <v>39</v>
      </c>
      <c r="D116" s="10" t="s">
        <v>610</v>
      </c>
      <c r="E116" s="64" t="s">
        <v>611</v>
      </c>
      <c r="F116" s="12" t="s">
        <v>612</v>
      </c>
      <c r="G116" s="13" t="s">
        <v>186</v>
      </c>
      <c r="H116" s="13" t="s">
        <v>56</v>
      </c>
      <c r="I116" s="8">
        <v>2017</v>
      </c>
      <c r="J116" s="21">
        <v>3.74</v>
      </c>
      <c r="K116" s="15">
        <v>8.5000000000000006E-2</v>
      </c>
      <c r="L116" s="16">
        <v>7.93</v>
      </c>
      <c r="M116" s="17">
        <v>1.47E-2</v>
      </c>
      <c r="N116" s="16">
        <v>29.6</v>
      </c>
      <c r="O116" s="16">
        <v>7.5</v>
      </c>
      <c r="P116" s="16"/>
      <c r="Q116" s="16">
        <f t="shared" si="8"/>
        <v>0</v>
      </c>
      <c r="R116" s="16">
        <v>7.5</v>
      </c>
      <c r="S116" s="13" t="s">
        <v>45</v>
      </c>
      <c r="T116" s="13" t="s">
        <v>45</v>
      </c>
      <c r="U116" s="8" t="s">
        <v>46</v>
      </c>
      <c r="V116" s="10" t="s">
        <v>247</v>
      </c>
      <c r="W116" s="52">
        <v>270</v>
      </c>
      <c r="X116" s="53">
        <v>269</v>
      </c>
      <c r="Y116" s="18">
        <v>15</v>
      </c>
      <c r="Z116" s="20">
        <v>254</v>
      </c>
      <c r="AA116" s="18">
        <v>1</v>
      </c>
      <c r="AB116" s="13" t="s">
        <v>67</v>
      </c>
      <c r="AC116" s="8" t="s">
        <v>68</v>
      </c>
      <c r="AD116" s="21">
        <v>115</v>
      </c>
      <c r="AE116" s="15">
        <v>139</v>
      </c>
      <c r="AF116" s="16" t="s">
        <v>50</v>
      </c>
      <c r="AG116" s="17" t="s">
        <v>69</v>
      </c>
      <c r="AH116" s="16">
        <v>596345</v>
      </c>
      <c r="AI116" s="16">
        <v>6607879</v>
      </c>
      <c r="AJ116" s="16" t="s">
        <v>51</v>
      </c>
      <c r="AK116" s="13" t="s">
        <v>50</v>
      </c>
      <c r="AL116" s="23" t="str">
        <f>F116&amp;".pdf"</f>
        <v>601531-27.pdf</v>
      </c>
      <c r="AM116" s="23"/>
    </row>
    <row r="117" spans="1:39">
      <c r="A117" s="27"/>
      <c r="B117" s="44" t="s">
        <v>39</v>
      </c>
      <c r="C117" s="44" t="s">
        <v>39</v>
      </c>
      <c r="D117" s="28" t="s">
        <v>613</v>
      </c>
      <c r="E117" s="24" t="s">
        <v>614</v>
      </c>
      <c r="F117" s="23" t="s">
        <v>615</v>
      </c>
      <c r="G117" s="23" t="s">
        <v>56</v>
      </c>
      <c r="H117" s="23" t="s">
        <v>56</v>
      </c>
      <c r="I117" s="8">
        <v>2022</v>
      </c>
      <c r="J117" s="23">
        <v>1.8</v>
      </c>
      <c r="K117" s="15">
        <v>7.0000000000000007E-2</v>
      </c>
      <c r="L117" s="23">
        <v>9.8000000000000007</v>
      </c>
      <c r="M117" s="23">
        <v>1.46E-2</v>
      </c>
      <c r="N117" s="23">
        <v>38.549999999999997</v>
      </c>
      <c r="O117" s="23">
        <v>11.45</v>
      </c>
      <c r="P117" s="23">
        <v>69</v>
      </c>
      <c r="Q117" s="29">
        <f t="shared" si="8"/>
        <v>790.05</v>
      </c>
      <c r="R117" s="23">
        <v>9.9600000000000009</v>
      </c>
      <c r="S117" s="23" t="s">
        <v>45</v>
      </c>
      <c r="T117" s="23" t="s">
        <v>77</v>
      </c>
      <c r="U117" s="27" t="s">
        <v>51</v>
      </c>
      <c r="V117" s="28" t="s">
        <v>351</v>
      </c>
      <c r="W117" s="52">
        <v>300</v>
      </c>
      <c r="X117" s="53">
        <v>299</v>
      </c>
      <c r="Y117" s="25">
        <v>2</v>
      </c>
      <c r="Z117" s="20">
        <f>X117-Y117</f>
        <v>297</v>
      </c>
      <c r="AA117" s="18">
        <v>80</v>
      </c>
      <c r="AB117" s="13" t="s">
        <v>180</v>
      </c>
      <c r="AC117" s="8" t="s">
        <v>105</v>
      </c>
      <c r="AD117" s="21">
        <v>114</v>
      </c>
      <c r="AE117" s="15">
        <v>139</v>
      </c>
      <c r="AF117" s="16" t="s">
        <v>50</v>
      </c>
      <c r="AG117" s="47" t="s">
        <v>46</v>
      </c>
      <c r="AH117" s="16">
        <v>560477</v>
      </c>
      <c r="AI117" s="16">
        <v>6545577</v>
      </c>
      <c r="AJ117" s="16" t="s">
        <v>46</v>
      </c>
      <c r="AK117" s="23"/>
      <c r="AL117" s="23" t="str">
        <f>F117&amp;".pdf"</f>
        <v>635960-34.pdf</v>
      </c>
      <c r="AM117" s="23" t="str">
        <f>CONCATENATE(F117, ".PNG")</f>
        <v>635960-34.PNG</v>
      </c>
    </row>
    <row r="118" spans="1:39">
      <c r="A118" s="8" t="s">
        <v>39</v>
      </c>
      <c r="B118" s="9"/>
      <c r="C118" s="9"/>
      <c r="D118" s="10" t="s">
        <v>616</v>
      </c>
      <c r="E118" s="26" t="s">
        <v>617</v>
      </c>
      <c r="F118" s="12" t="s">
        <v>618</v>
      </c>
      <c r="G118" s="13" t="s">
        <v>619</v>
      </c>
      <c r="H118" s="13" t="s">
        <v>43</v>
      </c>
      <c r="I118" s="8">
        <v>2021</v>
      </c>
      <c r="J118" s="21">
        <v>4.3</v>
      </c>
      <c r="K118" s="15">
        <v>7.0000000000000007E-2</v>
      </c>
      <c r="L118" s="16">
        <v>8.67</v>
      </c>
      <c r="M118" s="17">
        <v>1.44E-2</v>
      </c>
      <c r="N118" s="16">
        <v>34.99</v>
      </c>
      <c r="O118" s="16">
        <v>11.24</v>
      </c>
      <c r="P118" s="16"/>
      <c r="Q118" s="16">
        <f t="shared" si="8"/>
        <v>0</v>
      </c>
      <c r="R118" s="16">
        <v>9.1999999999999993</v>
      </c>
      <c r="S118" s="13" t="s">
        <v>45</v>
      </c>
      <c r="T118" s="13" t="s">
        <v>45</v>
      </c>
      <c r="U118" s="8" t="s">
        <v>51</v>
      </c>
      <c r="V118" s="10" t="s">
        <v>604</v>
      </c>
      <c r="W118" s="52">
        <v>300</v>
      </c>
      <c r="X118" s="53">
        <v>290.5</v>
      </c>
      <c r="Y118" s="19">
        <v>7.6</v>
      </c>
      <c r="Z118" s="20">
        <v>263</v>
      </c>
      <c r="AA118" s="18">
        <v>26</v>
      </c>
      <c r="AB118" s="13" t="s">
        <v>620</v>
      </c>
      <c r="AC118" s="8" t="s">
        <v>119</v>
      </c>
      <c r="AD118" s="21">
        <v>115</v>
      </c>
      <c r="AE118" s="15">
        <v>273</v>
      </c>
      <c r="AF118" s="16" t="s">
        <v>50</v>
      </c>
      <c r="AG118" s="17" t="s">
        <v>46</v>
      </c>
      <c r="AH118" s="16">
        <v>570869</v>
      </c>
      <c r="AI118" s="16">
        <v>7031925</v>
      </c>
      <c r="AJ118" s="16" t="s">
        <v>51</v>
      </c>
      <c r="AK118" s="13" t="s">
        <v>621</v>
      </c>
      <c r="AL118" s="23" t="str">
        <f>F118&amp;".pdf"</f>
        <v>630913-01.pdf</v>
      </c>
      <c r="AM118" s="23"/>
    </row>
    <row r="119" spans="1:39">
      <c r="A119" s="27"/>
      <c r="B119" s="44"/>
      <c r="C119" s="44" t="s">
        <v>39</v>
      </c>
      <c r="D119" s="28" t="s">
        <v>622</v>
      </c>
      <c r="E119" s="65" t="s">
        <v>623</v>
      </c>
      <c r="F119" s="23" t="s">
        <v>624</v>
      </c>
      <c r="G119" s="33" t="s">
        <v>74</v>
      </c>
      <c r="H119" s="23" t="s">
        <v>74</v>
      </c>
      <c r="I119" s="8">
        <v>2022</v>
      </c>
      <c r="J119" s="23">
        <v>4.0999999999999996</v>
      </c>
      <c r="K119" s="15">
        <v>0.06</v>
      </c>
      <c r="L119" s="23">
        <v>10.6</v>
      </c>
      <c r="M119" s="23">
        <v>1.44E-2</v>
      </c>
      <c r="N119" s="23">
        <v>49.55</v>
      </c>
      <c r="O119" s="23">
        <v>11.99</v>
      </c>
      <c r="P119" s="23">
        <v>61</v>
      </c>
      <c r="Q119" s="29">
        <f t="shared" si="8"/>
        <v>731.39</v>
      </c>
      <c r="R119" s="23">
        <v>9.7799999999999994</v>
      </c>
      <c r="S119" s="23" t="s">
        <v>45</v>
      </c>
      <c r="T119" s="23" t="s">
        <v>77</v>
      </c>
      <c r="U119" s="27" t="s">
        <v>46</v>
      </c>
      <c r="V119" s="28" t="s">
        <v>66</v>
      </c>
      <c r="W119" s="52">
        <v>250</v>
      </c>
      <c r="X119" s="53">
        <v>249</v>
      </c>
      <c r="Y119" s="25">
        <v>8</v>
      </c>
      <c r="Z119" s="20">
        <f>X119-Y119</f>
        <v>241</v>
      </c>
      <c r="AA119" s="18">
        <v>6</v>
      </c>
      <c r="AB119" s="13" t="s">
        <v>79</v>
      </c>
      <c r="AC119" s="8" t="s">
        <v>625</v>
      </c>
      <c r="AD119" s="21">
        <v>115</v>
      </c>
      <c r="AE119" s="15">
        <v>139</v>
      </c>
      <c r="AF119" s="16">
        <v>500</v>
      </c>
      <c r="AG119" s="17" t="s">
        <v>69</v>
      </c>
      <c r="AH119" s="16">
        <v>297971</v>
      </c>
      <c r="AI119" s="16">
        <v>6700727</v>
      </c>
      <c r="AJ119" s="16" t="s">
        <v>51</v>
      </c>
      <c r="AK119" s="23"/>
      <c r="AL119" s="23" t="str">
        <f>CONCATENATE(F119, ".pdf")</f>
        <v>635960-20.pdf</v>
      </c>
      <c r="AM119" s="23" t="str">
        <f>CONCATENATE(F119, ".PNG")</f>
        <v>635960-20.PNG</v>
      </c>
    </row>
    <row r="120" spans="1:39">
      <c r="A120" s="27"/>
      <c r="B120" s="44" t="s">
        <v>39</v>
      </c>
      <c r="C120" s="44" t="s">
        <v>39</v>
      </c>
      <c r="D120" s="28" t="s">
        <v>626</v>
      </c>
      <c r="E120" s="24" t="s">
        <v>627</v>
      </c>
      <c r="F120" s="23" t="s">
        <v>628</v>
      </c>
      <c r="G120" s="23" t="s">
        <v>56</v>
      </c>
      <c r="H120" s="23" t="s">
        <v>56</v>
      </c>
      <c r="I120" s="8">
        <v>2022</v>
      </c>
      <c r="J120" s="23">
        <v>3.1</v>
      </c>
      <c r="K120" s="15">
        <v>0.1</v>
      </c>
      <c r="L120" s="23">
        <v>9.5</v>
      </c>
      <c r="M120" s="23">
        <v>1.44E-2</v>
      </c>
      <c r="N120" s="23">
        <v>37.68</v>
      </c>
      <c r="O120" s="23">
        <v>11.04</v>
      </c>
      <c r="P120" s="23">
        <v>70.5</v>
      </c>
      <c r="Q120" s="29">
        <f t="shared" si="8"/>
        <v>778.31999999999994</v>
      </c>
      <c r="R120" s="23">
        <v>10.52</v>
      </c>
      <c r="S120" s="23" t="s">
        <v>45</v>
      </c>
      <c r="T120" s="23" t="s">
        <v>77</v>
      </c>
      <c r="U120" s="27" t="s">
        <v>51</v>
      </c>
      <c r="V120" s="28" t="s">
        <v>110</v>
      </c>
      <c r="W120" s="52">
        <v>300</v>
      </c>
      <c r="X120" s="53">
        <v>299</v>
      </c>
      <c r="Y120" s="25">
        <v>6</v>
      </c>
      <c r="Z120" s="20">
        <f>X120-Y120</f>
        <v>293</v>
      </c>
      <c r="AA120" s="18">
        <v>16</v>
      </c>
      <c r="AB120" s="13" t="s">
        <v>629</v>
      </c>
      <c r="AC120" s="8" t="s">
        <v>59</v>
      </c>
      <c r="AD120" s="21">
        <v>115</v>
      </c>
      <c r="AE120" s="15">
        <v>139</v>
      </c>
      <c r="AF120" s="16" t="s">
        <v>50</v>
      </c>
      <c r="AG120" s="48" t="s">
        <v>630</v>
      </c>
      <c r="AH120" s="16">
        <v>595476</v>
      </c>
      <c r="AI120" s="16">
        <v>6587390</v>
      </c>
      <c r="AJ120" s="16" t="s">
        <v>46</v>
      </c>
      <c r="AK120" s="23"/>
      <c r="AL120" s="23" t="str">
        <f>CONCATENATE(F120, ".pdf")</f>
        <v>635960-32.pdf</v>
      </c>
      <c r="AM120" s="23" t="str">
        <f>CONCATENATE(F120, ".PNG")</f>
        <v>635960-32.PNG</v>
      </c>
    </row>
    <row r="121" spans="1:39">
      <c r="A121" s="8" t="s">
        <v>39</v>
      </c>
      <c r="B121" s="9"/>
      <c r="C121" s="9"/>
      <c r="D121" s="10" t="s">
        <v>631</v>
      </c>
      <c r="E121" s="26" t="s">
        <v>632</v>
      </c>
      <c r="F121" s="12" t="s">
        <v>633</v>
      </c>
      <c r="G121" s="13" t="s">
        <v>74</v>
      </c>
      <c r="H121" s="13" t="s">
        <v>74</v>
      </c>
      <c r="I121" s="8">
        <v>2021</v>
      </c>
      <c r="J121" s="21">
        <v>4.0999999999999996</v>
      </c>
      <c r="K121" s="15">
        <v>0.1</v>
      </c>
      <c r="L121" s="16">
        <v>9.4</v>
      </c>
      <c r="M121" s="17">
        <v>1.43E-2</v>
      </c>
      <c r="N121" s="16">
        <v>42.03</v>
      </c>
      <c r="O121" s="16">
        <v>9.1199999999999992</v>
      </c>
      <c r="P121" s="16"/>
      <c r="Q121" s="16">
        <f t="shared" si="8"/>
        <v>0</v>
      </c>
      <c r="R121" s="16">
        <v>10.31</v>
      </c>
      <c r="S121" s="13" t="s">
        <v>45</v>
      </c>
      <c r="T121" s="13" t="s">
        <v>45</v>
      </c>
      <c r="U121" s="8" t="s">
        <v>51</v>
      </c>
      <c r="V121" s="10" t="s">
        <v>66</v>
      </c>
      <c r="W121" s="52">
        <v>240</v>
      </c>
      <c r="X121" s="53">
        <v>239</v>
      </c>
      <c r="Y121" s="18">
        <v>22</v>
      </c>
      <c r="Z121" s="20">
        <v>217</v>
      </c>
      <c r="AA121" s="18">
        <v>0</v>
      </c>
      <c r="AB121" s="13" t="s">
        <v>67</v>
      </c>
      <c r="AC121" s="8" t="s">
        <v>311</v>
      </c>
      <c r="AD121" s="21">
        <v>140</v>
      </c>
      <c r="AE121" s="15" t="s">
        <v>50</v>
      </c>
      <c r="AF121" s="16" t="s">
        <v>50</v>
      </c>
      <c r="AG121" s="17" t="s">
        <v>46</v>
      </c>
      <c r="AH121" s="16">
        <v>286415.80124160397</v>
      </c>
      <c r="AI121" s="16">
        <v>6697771.4225043301</v>
      </c>
      <c r="AJ121" s="16" t="s">
        <v>46</v>
      </c>
      <c r="AK121" s="13"/>
      <c r="AL121" s="23" t="str">
        <f>F121&amp;".pdf"</f>
        <v>601531-86.pdf</v>
      </c>
      <c r="AM121" s="23"/>
    </row>
    <row r="122" spans="1:39">
      <c r="A122" s="8"/>
      <c r="B122" s="9" t="s">
        <v>39</v>
      </c>
      <c r="C122" s="9" t="s">
        <v>39</v>
      </c>
      <c r="D122" s="10" t="s">
        <v>634</v>
      </c>
      <c r="E122" s="38" t="s">
        <v>635</v>
      </c>
      <c r="F122" s="12" t="s">
        <v>636</v>
      </c>
      <c r="G122" s="13" t="s">
        <v>637</v>
      </c>
      <c r="H122" s="13" t="s">
        <v>56</v>
      </c>
      <c r="I122" s="8">
        <v>2016</v>
      </c>
      <c r="J122" s="21">
        <v>2.5</v>
      </c>
      <c r="K122" s="15">
        <v>6.5000000000000002E-2</v>
      </c>
      <c r="L122" s="16">
        <v>8.73</v>
      </c>
      <c r="M122" s="17">
        <v>1.4200000000000001E-2</v>
      </c>
      <c r="N122" s="16">
        <v>31.2</v>
      </c>
      <c r="O122" s="16"/>
      <c r="P122" s="16"/>
      <c r="Q122" s="16">
        <f t="shared" si="8"/>
        <v>0</v>
      </c>
      <c r="R122" s="16">
        <v>7.67</v>
      </c>
      <c r="S122" s="13" t="s">
        <v>45</v>
      </c>
      <c r="T122" s="13" t="s">
        <v>45</v>
      </c>
      <c r="U122" s="8" t="s">
        <v>46</v>
      </c>
      <c r="V122" s="10" t="s">
        <v>326</v>
      </c>
      <c r="W122" s="52">
        <v>250</v>
      </c>
      <c r="X122" s="53">
        <v>249</v>
      </c>
      <c r="Y122" s="18">
        <v>3</v>
      </c>
      <c r="Z122" s="20">
        <v>246</v>
      </c>
      <c r="AA122" s="18">
        <v>2</v>
      </c>
      <c r="AB122" s="13" t="s">
        <v>210</v>
      </c>
      <c r="AC122" s="8" t="s">
        <v>50</v>
      </c>
      <c r="AD122" s="21">
        <v>115</v>
      </c>
      <c r="AE122" s="15">
        <v>139</v>
      </c>
      <c r="AF122" s="16" t="s">
        <v>50</v>
      </c>
      <c r="AG122" s="17" t="s">
        <v>69</v>
      </c>
      <c r="AH122" s="16">
        <v>407651</v>
      </c>
      <c r="AI122" s="16">
        <v>6958395</v>
      </c>
      <c r="AJ122" s="16" t="s">
        <v>51</v>
      </c>
      <c r="AK122" s="13" t="s">
        <v>638</v>
      </c>
      <c r="AL122" s="23" t="str">
        <f>F122&amp;".pdf"</f>
        <v>601531-18.pdf</v>
      </c>
      <c r="AM122" s="23"/>
    </row>
    <row r="123" spans="1:39">
      <c r="A123" s="27"/>
      <c r="B123" s="44"/>
      <c r="C123" s="44"/>
      <c r="D123" s="28" t="s">
        <v>639</v>
      </c>
      <c r="E123" s="24" t="s">
        <v>640</v>
      </c>
      <c r="F123" s="23" t="s">
        <v>641</v>
      </c>
      <c r="G123" s="23" t="s">
        <v>642</v>
      </c>
      <c r="H123" s="23" t="s">
        <v>75</v>
      </c>
      <c r="I123" s="8">
        <v>2022</v>
      </c>
      <c r="J123" s="23">
        <v>3.7</v>
      </c>
      <c r="K123" s="15">
        <v>0.09</v>
      </c>
      <c r="L123" s="23">
        <v>8.4</v>
      </c>
      <c r="M123" s="23">
        <v>1.41E-2</v>
      </c>
      <c r="N123" s="23">
        <v>35.04</v>
      </c>
      <c r="O123" s="23">
        <v>10.039999999999999</v>
      </c>
      <c r="P123" s="23"/>
      <c r="Q123" s="29">
        <f t="shared" si="8"/>
        <v>0</v>
      </c>
      <c r="R123" s="23">
        <v>7.79</v>
      </c>
      <c r="S123" s="23" t="s">
        <v>99</v>
      </c>
      <c r="T123" s="23" t="s">
        <v>77</v>
      </c>
      <c r="U123" s="27" t="s">
        <v>643</v>
      </c>
      <c r="V123" s="28" t="s">
        <v>604</v>
      </c>
      <c r="W123" s="52">
        <v>300</v>
      </c>
      <c r="X123" s="53">
        <v>299</v>
      </c>
      <c r="Y123" s="25">
        <v>12.5</v>
      </c>
      <c r="Z123" s="20">
        <v>287</v>
      </c>
      <c r="AA123" s="18">
        <v>27</v>
      </c>
      <c r="AB123" s="13" t="s">
        <v>644</v>
      </c>
      <c r="AC123" s="8" t="s">
        <v>59</v>
      </c>
      <c r="AD123" s="21">
        <v>115</v>
      </c>
      <c r="AE123" s="15" t="s">
        <v>50</v>
      </c>
      <c r="AF123" s="16" t="s">
        <v>50</v>
      </c>
      <c r="AG123" s="17" t="s">
        <v>46</v>
      </c>
      <c r="AH123" s="16">
        <v>570412</v>
      </c>
      <c r="AI123" s="16">
        <v>7032814</v>
      </c>
      <c r="AJ123" s="16"/>
      <c r="AK123" s="23"/>
      <c r="AL123" s="23"/>
      <c r="AM123" s="23"/>
    </row>
    <row r="124" spans="1:39">
      <c r="A124" s="8"/>
      <c r="B124" s="9" t="s">
        <v>39</v>
      </c>
      <c r="C124" s="9" t="s">
        <v>39</v>
      </c>
      <c r="D124" s="10" t="s">
        <v>645</v>
      </c>
      <c r="E124" s="11" t="s">
        <v>646</v>
      </c>
      <c r="F124" s="12" t="s">
        <v>647</v>
      </c>
      <c r="G124" s="13" t="s">
        <v>91</v>
      </c>
      <c r="H124" s="13" t="s">
        <v>74</v>
      </c>
      <c r="I124" s="49">
        <v>2018</v>
      </c>
      <c r="J124" s="21">
        <v>3.9</v>
      </c>
      <c r="K124" s="15">
        <v>0.09</v>
      </c>
      <c r="L124" s="16">
        <v>8.9499999999999993</v>
      </c>
      <c r="M124" s="17">
        <v>1.4E-2</v>
      </c>
      <c r="N124" s="16">
        <v>41</v>
      </c>
      <c r="O124" s="16">
        <v>7.75</v>
      </c>
      <c r="P124" s="16"/>
      <c r="Q124" s="16">
        <f t="shared" si="8"/>
        <v>0</v>
      </c>
      <c r="R124" s="16">
        <v>7.75</v>
      </c>
      <c r="S124" s="13" t="s">
        <v>45</v>
      </c>
      <c r="T124" s="13" t="s">
        <v>50</v>
      </c>
      <c r="U124" s="8" t="s">
        <v>46</v>
      </c>
      <c r="V124" s="10" t="s">
        <v>648</v>
      </c>
      <c r="W124" s="52">
        <v>200</v>
      </c>
      <c r="X124" s="53">
        <v>199</v>
      </c>
      <c r="Y124" s="19">
        <v>10</v>
      </c>
      <c r="Z124" s="20">
        <v>189</v>
      </c>
      <c r="AA124" s="18">
        <v>0.5</v>
      </c>
      <c r="AB124" s="13" t="s">
        <v>210</v>
      </c>
      <c r="AC124" s="8" t="s">
        <v>68</v>
      </c>
      <c r="AD124" s="21">
        <v>140</v>
      </c>
      <c r="AE124" s="15">
        <v>168</v>
      </c>
      <c r="AF124" s="16">
        <v>10000</v>
      </c>
      <c r="AG124" s="17" t="s">
        <v>69</v>
      </c>
      <c r="AH124" s="16">
        <v>289720</v>
      </c>
      <c r="AI124" s="16">
        <v>6698147</v>
      </c>
      <c r="AJ124" s="16" t="s">
        <v>46</v>
      </c>
      <c r="AK124" s="13"/>
      <c r="AL124" s="23" t="str">
        <f>F124&amp;".pdf"</f>
        <v>620048-01.pdf</v>
      </c>
      <c r="AM124" s="23"/>
    </row>
    <row r="125" spans="1:39">
      <c r="A125" s="8"/>
      <c r="B125" s="9"/>
      <c r="C125" s="9"/>
      <c r="D125" s="10" t="s">
        <v>649</v>
      </c>
      <c r="E125" s="66" t="s">
        <v>650</v>
      </c>
      <c r="F125" s="12" t="s">
        <v>651</v>
      </c>
      <c r="G125" s="13" t="s">
        <v>74</v>
      </c>
      <c r="H125" s="13" t="s">
        <v>74</v>
      </c>
      <c r="I125" s="8">
        <v>2021</v>
      </c>
      <c r="J125" s="21">
        <v>3.3</v>
      </c>
      <c r="K125" s="15">
        <v>7.4999999999999997E-2</v>
      </c>
      <c r="L125" s="16">
        <v>9.1</v>
      </c>
      <c r="M125" s="17">
        <v>1.4E-2</v>
      </c>
      <c r="N125" s="16">
        <v>38.97</v>
      </c>
      <c r="O125" s="16">
        <v>9.1199999999999992</v>
      </c>
      <c r="P125" s="16"/>
      <c r="Q125" s="16">
        <f t="shared" si="8"/>
        <v>0</v>
      </c>
      <c r="R125" s="16">
        <v>9.75</v>
      </c>
      <c r="S125" s="13" t="s">
        <v>45</v>
      </c>
      <c r="T125" s="13" t="s">
        <v>45</v>
      </c>
      <c r="U125" s="8" t="s">
        <v>51</v>
      </c>
      <c r="V125" s="10" t="s">
        <v>110</v>
      </c>
      <c r="W125" s="52">
        <v>250</v>
      </c>
      <c r="X125" s="53">
        <v>249</v>
      </c>
      <c r="Y125" s="25">
        <v>15</v>
      </c>
      <c r="Z125" s="20">
        <v>234</v>
      </c>
      <c r="AA125" s="18">
        <v>2</v>
      </c>
      <c r="AB125" s="13" t="s">
        <v>86</v>
      </c>
      <c r="AC125" s="8" t="s">
        <v>311</v>
      </c>
      <c r="AD125" s="21">
        <v>138</v>
      </c>
      <c r="AE125" s="15">
        <v>168</v>
      </c>
      <c r="AF125" s="16" t="s">
        <v>50</v>
      </c>
      <c r="AG125" s="17" t="s">
        <v>46</v>
      </c>
      <c r="AH125" s="16">
        <v>296792</v>
      </c>
      <c r="AI125" s="16">
        <v>6691451</v>
      </c>
      <c r="AJ125" s="16" t="s">
        <v>46</v>
      </c>
      <c r="AK125" s="13"/>
      <c r="AL125" s="23" t="str">
        <f>F125&amp;".pdf"</f>
        <v>601531-85.pdf</v>
      </c>
      <c r="AM125" s="23"/>
    </row>
    <row r="126" spans="1:39">
      <c r="A126" s="27"/>
      <c r="B126" s="44"/>
      <c r="C126" s="51" t="s">
        <v>39</v>
      </c>
      <c r="D126" s="31" t="s">
        <v>652</v>
      </c>
      <c r="E126" s="24" t="s">
        <v>653</v>
      </c>
      <c r="F126" s="32" t="s">
        <v>654</v>
      </c>
      <c r="G126" s="32" t="s">
        <v>43</v>
      </c>
      <c r="H126" s="32" t="s">
        <v>43</v>
      </c>
      <c r="I126" s="8">
        <v>2023</v>
      </c>
      <c r="J126" s="23">
        <v>3</v>
      </c>
      <c r="K126" s="15">
        <v>0.11</v>
      </c>
      <c r="L126" s="23">
        <v>9.5</v>
      </c>
      <c r="M126" s="32">
        <v>1.4E-2</v>
      </c>
      <c r="N126" s="23">
        <v>21.48</v>
      </c>
      <c r="O126" s="23">
        <v>12.67</v>
      </c>
      <c r="P126" s="23">
        <v>89</v>
      </c>
      <c r="Q126" s="32" t="s">
        <v>50</v>
      </c>
      <c r="R126" s="23">
        <v>8.44</v>
      </c>
      <c r="S126" s="32" t="s">
        <v>45</v>
      </c>
      <c r="T126" s="32" t="s">
        <v>77</v>
      </c>
      <c r="U126" s="30" t="s">
        <v>46</v>
      </c>
      <c r="V126" s="31" t="s">
        <v>110</v>
      </c>
      <c r="W126" s="52">
        <v>600</v>
      </c>
      <c r="X126" s="53">
        <v>599</v>
      </c>
      <c r="Y126" s="25">
        <v>9</v>
      </c>
      <c r="Z126" s="20">
        <f>X126-Y126</f>
        <v>590</v>
      </c>
      <c r="AA126" s="18">
        <v>57</v>
      </c>
      <c r="AB126" s="33" t="s">
        <v>655</v>
      </c>
      <c r="AC126" s="61" t="s">
        <v>656</v>
      </c>
      <c r="AD126" s="21">
        <v>140</v>
      </c>
      <c r="AE126" s="67" t="s">
        <v>50</v>
      </c>
      <c r="AF126" s="48" t="s">
        <v>657</v>
      </c>
      <c r="AG126" s="34" t="s">
        <v>69</v>
      </c>
      <c r="AH126" s="16">
        <v>619160</v>
      </c>
      <c r="AI126" s="16">
        <v>6661164</v>
      </c>
      <c r="AJ126" s="55" t="s">
        <v>51</v>
      </c>
      <c r="AK126" s="23"/>
      <c r="AL126" s="23"/>
      <c r="AM126" s="23" t="str">
        <f>CONCATENATE(F126, ".PNG")</f>
        <v>635960-33.PNG</v>
      </c>
    </row>
    <row r="127" spans="1:39">
      <c r="A127" s="8" t="s">
        <v>658</v>
      </c>
      <c r="B127" s="9" t="s">
        <v>50</v>
      </c>
      <c r="C127" s="9" t="s">
        <v>50</v>
      </c>
      <c r="D127" s="10" t="s">
        <v>659</v>
      </c>
      <c r="E127" s="26" t="s">
        <v>660</v>
      </c>
      <c r="F127" s="12" t="s">
        <v>661</v>
      </c>
      <c r="G127" s="13" t="s">
        <v>662</v>
      </c>
      <c r="H127" s="13" t="s">
        <v>75</v>
      </c>
      <c r="I127" s="8">
        <v>2017</v>
      </c>
      <c r="J127" s="16">
        <v>2.35</v>
      </c>
      <c r="K127" s="15">
        <v>8.5000000000000006E-2</v>
      </c>
      <c r="L127" s="21">
        <v>6.37</v>
      </c>
      <c r="M127" s="17">
        <v>1.3899999999999999E-2</v>
      </c>
      <c r="N127" s="16" t="s">
        <v>50</v>
      </c>
      <c r="O127" s="16"/>
      <c r="P127" s="16"/>
      <c r="Q127" s="16">
        <f>O127*P127</f>
        <v>0</v>
      </c>
      <c r="R127" s="16"/>
      <c r="S127" s="13" t="s">
        <v>45</v>
      </c>
      <c r="T127" s="13" t="s">
        <v>45</v>
      </c>
      <c r="U127" s="8" t="s">
        <v>46</v>
      </c>
      <c r="V127" s="10" t="s">
        <v>66</v>
      </c>
      <c r="W127" s="52" t="s">
        <v>50</v>
      </c>
      <c r="X127" s="53">
        <v>210</v>
      </c>
      <c r="Y127" s="19">
        <v>7.4</v>
      </c>
      <c r="Z127" s="20" t="s">
        <v>50</v>
      </c>
      <c r="AA127" s="18"/>
      <c r="AB127" s="13" t="s">
        <v>270</v>
      </c>
      <c r="AC127" s="8" t="s">
        <v>50</v>
      </c>
      <c r="AD127" s="21" t="s">
        <v>50</v>
      </c>
      <c r="AE127" s="15" t="s">
        <v>50</v>
      </c>
      <c r="AF127" s="16" t="s">
        <v>50</v>
      </c>
      <c r="AG127" s="17" t="s">
        <v>69</v>
      </c>
      <c r="AH127" s="16">
        <v>726153</v>
      </c>
      <c r="AI127" s="16">
        <v>7577139</v>
      </c>
      <c r="AJ127" s="16" t="s">
        <v>51</v>
      </c>
      <c r="AK127" s="13" t="s">
        <v>50</v>
      </c>
      <c r="AL127" s="23" t="str">
        <f t="shared" ref="AL127:AL133" si="9">F127&amp;".pdf"</f>
        <v>626708-01.pdf</v>
      </c>
      <c r="AM127" s="23"/>
    </row>
    <row r="128" spans="1:39">
      <c r="A128" s="8"/>
      <c r="B128" s="9" t="s">
        <v>39</v>
      </c>
      <c r="C128" s="9" t="s">
        <v>39</v>
      </c>
      <c r="D128" s="10" t="s">
        <v>663</v>
      </c>
      <c r="E128" s="26" t="s">
        <v>664</v>
      </c>
      <c r="F128" s="12" t="s">
        <v>665</v>
      </c>
      <c r="G128" s="13" t="s">
        <v>186</v>
      </c>
      <c r="H128" s="13" t="s">
        <v>56</v>
      </c>
      <c r="I128" s="8">
        <v>2018</v>
      </c>
      <c r="J128" s="21">
        <v>3.4</v>
      </c>
      <c r="K128" s="15">
        <v>0.75</v>
      </c>
      <c r="L128" s="16">
        <v>7.96</v>
      </c>
      <c r="M128" s="17">
        <v>1.38E-2</v>
      </c>
      <c r="N128" s="16">
        <v>34.5</v>
      </c>
      <c r="O128" s="16">
        <v>8.2799999999999994</v>
      </c>
      <c r="P128" s="16"/>
      <c r="Q128" s="16">
        <f>O128*P128</f>
        <v>0</v>
      </c>
      <c r="R128" s="16">
        <v>8.2799999999999994</v>
      </c>
      <c r="S128" s="13" t="s">
        <v>45</v>
      </c>
      <c r="T128" s="13" t="s">
        <v>45</v>
      </c>
      <c r="U128" s="8" t="s">
        <v>51</v>
      </c>
      <c r="V128" s="10" t="s">
        <v>666</v>
      </c>
      <c r="W128" s="52">
        <v>250</v>
      </c>
      <c r="X128" s="53">
        <v>249</v>
      </c>
      <c r="Y128" s="18">
        <v>9</v>
      </c>
      <c r="Z128" s="20">
        <v>240</v>
      </c>
      <c r="AA128" s="18">
        <v>0.5</v>
      </c>
      <c r="AB128" s="13" t="s">
        <v>67</v>
      </c>
      <c r="AC128" s="8" t="s">
        <v>119</v>
      </c>
      <c r="AD128" s="21">
        <v>115</v>
      </c>
      <c r="AE128" s="15">
        <v>140</v>
      </c>
      <c r="AF128" s="16">
        <v>250</v>
      </c>
      <c r="AG128" s="17" t="s">
        <v>51</v>
      </c>
      <c r="AH128" s="16">
        <v>584227</v>
      </c>
      <c r="AI128" s="16">
        <v>6646736</v>
      </c>
      <c r="AJ128" s="16" t="s">
        <v>51</v>
      </c>
      <c r="AK128" s="13"/>
      <c r="AL128" s="23" t="str">
        <f t="shared" si="9"/>
        <v>601531-41.pdf</v>
      </c>
      <c r="AM128" s="23"/>
    </row>
    <row r="129" spans="1:39">
      <c r="A129" s="8"/>
      <c r="B129" s="9"/>
      <c r="C129" s="9"/>
      <c r="D129" s="10" t="s">
        <v>667</v>
      </c>
      <c r="E129" s="26" t="s">
        <v>668</v>
      </c>
      <c r="F129" s="12" t="s">
        <v>669</v>
      </c>
      <c r="G129" s="13" t="s">
        <v>74</v>
      </c>
      <c r="H129" s="13" t="s">
        <v>74</v>
      </c>
      <c r="I129" s="8">
        <v>2021</v>
      </c>
      <c r="J129" s="21">
        <v>3.4</v>
      </c>
      <c r="K129" s="15">
        <v>7.0000000000000007E-2</v>
      </c>
      <c r="L129" s="16">
        <v>8.1</v>
      </c>
      <c r="M129" s="17">
        <v>1.38E-2</v>
      </c>
      <c r="N129" s="16">
        <v>42.63</v>
      </c>
      <c r="O129" s="16">
        <v>9.5500000000000007</v>
      </c>
      <c r="P129" s="16"/>
      <c r="Q129" s="16">
        <f>O129*P129</f>
        <v>0</v>
      </c>
      <c r="R129" s="16">
        <v>8.32</v>
      </c>
      <c r="S129" s="13" t="s">
        <v>45</v>
      </c>
      <c r="T129" s="13" t="s">
        <v>45</v>
      </c>
      <c r="U129" s="8" t="s">
        <v>51</v>
      </c>
      <c r="V129" s="10" t="s">
        <v>670</v>
      </c>
      <c r="W129" s="52">
        <v>240</v>
      </c>
      <c r="X129" s="53">
        <v>239</v>
      </c>
      <c r="Y129" s="18">
        <v>15</v>
      </c>
      <c r="Z129" s="20">
        <v>224</v>
      </c>
      <c r="AA129" s="18">
        <v>1.5</v>
      </c>
      <c r="AB129" s="13" t="s">
        <v>86</v>
      </c>
      <c r="AC129" s="8" t="s">
        <v>311</v>
      </c>
      <c r="AD129" s="21">
        <v>138</v>
      </c>
      <c r="AE129" s="15">
        <v>168</v>
      </c>
      <c r="AF129" s="16" t="s">
        <v>50</v>
      </c>
      <c r="AG129" s="17" t="s">
        <v>46</v>
      </c>
      <c r="AH129" s="16">
        <v>297600</v>
      </c>
      <c r="AI129" s="16">
        <v>6708946</v>
      </c>
      <c r="AJ129" s="16" t="s">
        <v>46</v>
      </c>
      <c r="AK129" s="13"/>
      <c r="AL129" s="23" t="str">
        <f t="shared" si="9"/>
        <v>601531-84.pdf</v>
      </c>
      <c r="AM129" s="23"/>
    </row>
    <row r="130" spans="1:39">
      <c r="A130" s="8" t="s">
        <v>39</v>
      </c>
      <c r="B130" s="9" t="s">
        <v>39</v>
      </c>
      <c r="C130" s="9" t="s">
        <v>39</v>
      </c>
      <c r="D130" s="10" t="s">
        <v>671</v>
      </c>
      <c r="E130" s="26" t="s">
        <v>672</v>
      </c>
      <c r="F130" s="12">
        <v>535007</v>
      </c>
      <c r="G130" s="13" t="s">
        <v>75</v>
      </c>
      <c r="H130" s="13" t="s">
        <v>75</v>
      </c>
      <c r="I130" s="8">
        <v>2014</v>
      </c>
      <c r="J130" s="21">
        <v>2.8</v>
      </c>
      <c r="K130" s="15">
        <v>0.08</v>
      </c>
      <c r="L130" s="16">
        <v>7.1</v>
      </c>
      <c r="M130" s="17">
        <v>1.37E-2</v>
      </c>
      <c r="N130" s="16">
        <v>29.47</v>
      </c>
      <c r="O130" s="16"/>
      <c r="P130" s="16"/>
      <c r="Q130" s="16">
        <f>O130*P130</f>
        <v>0</v>
      </c>
      <c r="R130" s="16">
        <v>8.6300000000000008</v>
      </c>
      <c r="S130" s="13" t="s">
        <v>45</v>
      </c>
      <c r="T130" s="13" t="s">
        <v>45</v>
      </c>
      <c r="U130" s="8" t="s">
        <v>51</v>
      </c>
      <c r="V130" s="10" t="s">
        <v>673</v>
      </c>
      <c r="W130" s="56">
        <v>300</v>
      </c>
      <c r="X130" s="57">
        <v>299</v>
      </c>
      <c r="Y130" s="18">
        <v>5</v>
      </c>
      <c r="Z130" s="20">
        <v>294</v>
      </c>
      <c r="AA130" s="20">
        <v>0.5</v>
      </c>
      <c r="AB130" s="21" t="s">
        <v>67</v>
      </c>
      <c r="AC130" s="8"/>
      <c r="AD130" s="20">
        <v>115</v>
      </c>
      <c r="AE130" s="20" t="s">
        <v>50</v>
      </c>
      <c r="AF130" s="20" t="s">
        <v>204</v>
      </c>
      <c r="AG130" s="13" t="s">
        <v>51</v>
      </c>
      <c r="AH130" s="20">
        <v>602160</v>
      </c>
      <c r="AI130" s="20">
        <v>6629655</v>
      </c>
      <c r="AJ130" s="13" t="s">
        <v>51</v>
      </c>
      <c r="AK130" s="13" t="s">
        <v>50</v>
      </c>
      <c r="AL130" s="23" t="str">
        <f t="shared" si="9"/>
        <v>535007.pdf</v>
      </c>
      <c r="AM130" s="23"/>
    </row>
    <row r="131" spans="1:39">
      <c r="A131" s="27"/>
      <c r="B131" s="44"/>
      <c r="C131" s="44" t="s">
        <v>39</v>
      </c>
      <c r="D131" s="28" t="s">
        <v>674</v>
      </c>
      <c r="E131" s="36" t="s">
        <v>675</v>
      </c>
      <c r="F131" s="23" t="s">
        <v>676</v>
      </c>
      <c r="G131" s="23" t="s">
        <v>56</v>
      </c>
      <c r="H131" s="23" t="s">
        <v>56</v>
      </c>
      <c r="I131" s="45">
        <v>2023</v>
      </c>
      <c r="J131" s="23">
        <v>2.8</v>
      </c>
      <c r="K131" s="15">
        <v>0.06</v>
      </c>
      <c r="L131" s="23">
        <v>9.6</v>
      </c>
      <c r="M131" s="23">
        <v>1.37E-2</v>
      </c>
      <c r="N131" s="23">
        <v>33.630000000000003</v>
      </c>
      <c r="O131" s="23">
        <v>9.89</v>
      </c>
      <c r="P131" s="23">
        <v>69.62</v>
      </c>
      <c r="Q131" s="23">
        <v>688.36</v>
      </c>
      <c r="R131" s="23">
        <v>9.99</v>
      </c>
      <c r="S131" s="23" t="s">
        <v>99</v>
      </c>
      <c r="T131" s="23" t="s">
        <v>77</v>
      </c>
      <c r="U131" s="27" t="s">
        <v>51</v>
      </c>
      <c r="V131" s="28"/>
      <c r="W131" s="56">
        <v>300</v>
      </c>
      <c r="X131" s="57">
        <v>299</v>
      </c>
      <c r="Y131" s="25"/>
      <c r="Z131" s="20">
        <f>X131-Y131</f>
        <v>299</v>
      </c>
      <c r="AA131" s="20"/>
      <c r="AB131" s="13" t="s">
        <v>253</v>
      </c>
      <c r="AC131" s="8" t="s">
        <v>119</v>
      </c>
      <c r="AD131" s="21">
        <v>115</v>
      </c>
      <c r="AE131" s="15"/>
      <c r="AF131" s="16"/>
      <c r="AG131" s="17"/>
      <c r="AH131" s="16">
        <v>308532</v>
      </c>
      <c r="AI131" s="16">
        <v>6533229</v>
      </c>
      <c r="AJ131" s="16"/>
      <c r="AK131" s="23"/>
      <c r="AL131" s="23" t="str">
        <f t="shared" si="9"/>
        <v>635960-67.pdf</v>
      </c>
      <c r="AM131" s="23" t="str">
        <f>CONCATENATE(F131, ".PNG")</f>
        <v>635960-67.PNG</v>
      </c>
    </row>
    <row r="132" spans="1:39">
      <c r="A132" s="8"/>
      <c r="B132" s="9" t="s">
        <v>39</v>
      </c>
      <c r="C132" s="9" t="s">
        <v>39</v>
      </c>
      <c r="D132" s="10" t="s">
        <v>677</v>
      </c>
      <c r="E132" s="26" t="s">
        <v>678</v>
      </c>
      <c r="F132" s="12" t="s">
        <v>679</v>
      </c>
      <c r="G132" s="13" t="s">
        <v>680</v>
      </c>
      <c r="H132" s="13" t="s">
        <v>56</v>
      </c>
      <c r="I132" s="8">
        <v>2015</v>
      </c>
      <c r="J132" s="21">
        <v>3.2</v>
      </c>
      <c r="K132" s="15">
        <v>7.0000000000000007E-2</v>
      </c>
      <c r="L132" s="16">
        <v>8.5299999999999994</v>
      </c>
      <c r="M132" s="17">
        <v>1.3599999999999999E-2</v>
      </c>
      <c r="N132" s="16">
        <v>38.01</v>
      </c>
      <c r="O132" s="16"/>
      <c r="P132" s="16"/>
      <c r="Q132" s="16">
        <f t="shared" ref="Q132:Q140" si="10">O132*P132</f>
        <v>0</v>
      </c>
      <c r="R132" s="16">
        <v>9.4</v>
      </c>
      <c r="S132" s="13" t="s">
        <v>45</v>
      </c>
      <c r="T132" s="13" t="s">
        <v>45</v>
      </c>
      <c r="U132" s="8" t="s">
        <v>46</v>
      </c>
      <c r="V132" s="10" t="s">
        <v>681</v>
      </c>
      <c r="W132" s="56">
        <v>218</v>
      </c>
      <c r="X132" s="57">
        <v>217</v>
      </c>
      <c r="Y132" s="18">
        <v>3.4</v>
      </c>
      <c r="Z132" s="20">
        <v>213.6</v>
      </c>
      <c r="AA132" s="20">
        <v>18</v>
      </c>
      <c r="AB132" s="21" t="s">
        <v>210</v>
      </c>
      <c r="AC132" s="8" t="s">
        <v>682</v>
      </c>
      <c r="AD132" s="20">
        <v>115</v>
      </c>
      <c r="AE132" s="20">
        <v>168</v>
      </c>
      <c r="AF132" s="20" t="s">
        <v>50</v>
      </c>
      <c r="AG132" s="13" t="s">
        <v>69</v>
      </c>
      <c r="AH132" s="20">
        <v>309374</v>
      </c>
      <c r="AI132" s="20">
        <v>6528763</v>
      </c>
      <c r="AJ132" s="13" t="s">
        <v>51</v>
      </c>
      <c r="AK132" s="13" t="s">
        <v>50</v>
      </c>
      <c r="AL132" s="23" t="str">
        <f t="shared" si="9"/>
        <v>601531-04.pdf</v>
      </c>
      <c r="AM132" s="23"/>
    </row>
    <row r="133" spans="1:39">
      <c r="A133" s="8"/>
      <c r="B133" s="9" t="s">
        <v>39</v>
      </c>
      <c r="C133" s="9" t="s">
        <v>39</v>
      </c>
      <c r="D133" s="10" t="s">
        <v>683</v>
      </c>
      <c r="E133" s="38" t="s">
        <v>684</v>
      </c>
      <c r="F133" s="12" t="s">
        <v>685</v>
      </c>
      <c r="G133" s="13" t="s">
        <v>686</v>
      </c>
      <c r="H133" s="13" t="s">
        <v>56</v>
      </c>
      <c r="I133" s="8">
        <v>2019</v>
      </c>
      <c r="J133" s="21">
        <v>3.3</v>
      </c>
      <c r="K133" s="15">
        <v>7.0000000000000007E-2</v>
      </c>
      <c r="L133" s="16">
        <v>9.1</v>
      </c>
      <c r="M133" s="17">
        <v>1.3599999999999999E-2</v>
      </c>
      <c r="N133" s="16">
        <v>32.299999999999997</v>
      </c>
      <c r="O133" s="16">
        <v>9.49</v>
      </c>
      <c r="P133" s="16"/>
      <c r="Q133" s="16">
        <f t="shared" si="10"/>
        <v>0</v>
      </c>
      <c r="R133" s="16">
        <v>9.49</v>
      </c>
      <c r="S133" s="13" t="s">
        <v>45</v>
      </c>
      <c r="T133" s="13" t="s">
        <v>45</v>
      </c>
      <c r="U133" s="8" t="s">
        <v>51</v>
      </c>
      <c r="V133" s="10" t="s">
        <v>687</v>
      </c>
      <c r="W133" s="52">
        <v>300</v>
      </c>
      <c r="X133" s="53">
        <v>299</v>
      </c>
      <c r="Y133" s="25">
        <v>5</v>
      </c>
      <c r="Z133" s="20">
        <v>294</v>
      </c>
      <c r="AA133" s="18">
        <v>7</v>
      </c>
      <c r="AB133" s="13" t="s">
        <v>287</v>
      </c>
      <c r="AC133" s="8" t="s">
        <v>59</v>
      </c>
      <c r="AD133" s="21">
        <v>115</v>
      </c>
      <c r="AE133" s="15">
        <v>139</v>
      </c>
      <c r="AF133" s="16">
        <v>100</v>
      </c>
      <c r="AG133" s="17" t="s">
        <v>51</v>
      </c>
      <c r="AH133" s="16">
        <v>580454</v>
      </c>
      <c r="AI133" s="16">
        <v>6633868</v>
      </c>
      <c r="AJ133" s="16" t="s">
        <v>46</v>
      </c>
      <c r="AK133" s="13"/>
      <c r="AL133" s="23" t="str">
        <f t="shared" si="9"/>
        <v>601531-48.pdf</v>
      </c>
      <c r="AM133" s="23"/>
    </row>
    <row r="134" spans="1:39">
      <c r="A134" s="27" t="s">
        <v>39</v>
      </c>
      <c r="B134" s="44"/>
      <c r="C134" s="44"/>
      <c r="D134" s="28" t="s">
        <v>688</v>
      </c>
      <c r="E134" s="24" t="s">
        <v>689</v>
      </c>
      <c r="F134" s="13" t="s">
        <v>690</v>
      </c>
      <c r="G134" s="23" t="s">
        <v>43</v>
      </c>
      <c r="H134" s="23" t="s">
        <v>75</v>
      </c>
      <c r="I134" s="8">
        <v>2022</v>
      </c>
      <c r="J134" s="23">
        <v>4.0999999999999996</v>
      </c>
      <c r="K134" s="15">
        <v>0.09</v>
      </c>
      <c r="L134" s="63">
        <v>8.1999999999999993</v>
      </c>
      <c r="M134" s="23">
        <v>1.3599999999999999E-2</v>
      </c>
      <c r="N134" s="23">
        <v>37.799999999999997</v>
      </c>
      <c r="O134" s="23">
        <v>11</v>
      </c>
      <c r="P134" s="23"/>
      <c r="Q134" s="29">
        <f t="shared" si="10"/>
        <v>0</v>
      </c>
      <c r="R134" s="23">
        <v>28.2</v>
      </c>
      <c r="S134" s="23" t="s">
        <v>99</v>
      </c>
      <c r="T134" s="23" t="s">
        <v>77</v>
      </c>
      <c r="U134" s="27" t="s">
        <v>51</v>
      </c>
      <c r="V134" s="28" t="s">
        <v>604</v>
      </c>
      <c r="W134" s="52">
        <v>300</v>
      </c>
      <c r="X134" s="53">
        <v>299</v>
      </c>
      <c r="Y134" s="19">
        <v>8</v>
      </c>
      <c r="Z134" s="20">
        <f>X134-Y134</f>
        <v>291</v>
      </c>
      <c r="AA134" s="18">
        <v>17</v>
      </c>
      <c r="AB134" s="13" t="s">
        <v>180</v>
      </c>
      <c r="AC134" s="8" t="s">
        <v>105</v>
      </c>
      <c r="AD134" s="21">
        <v>115</v>
      </c>
      <c r="AE134" s="15" t="s">
        <v>50</v>
      </c>
      <c r="AF134" s="16" t="s">
        <v>50</v>
      </c>
      <c r="AG134" s="17" t="s">
        <v>46</v>
      </c>
      <c r="AH134" s="16">
        <v>572891</v>
      </c>
      <c r="AI134" s="16">
        <v>7035128</v>
      </c>
      <c r="AJ134" s="16" t="s">
        <v>46</v>
      </c>
      <c r="AK134" s="23"/>
      <c r="AL134" s="23"/>
      <c r="AM134" s="23"/>
    </row>
    <row r="135" spans="1:39">
      <c r="A135" s="27"/>
      <c r="B135" s="44"/>
      <c r="C135" s="44"/>
      <c r="D135" s="28" t="s">
        <v>691</v>
      </c>
      <c r="E135" s="24" t="s">
        <v>640</v>
      </c>
      <c r="F135" s="23" t="s">
        <v>641</v>
      </c>
      <c r="G135" s="23" t="s">
        <v>642</v>
      </c>
      <c r="H135" s="23" t="s">
        <v>75</v>
      </c>
      <c r="I135" s="8">
        <v>2022</v>
      </c>
      <c r="J135" s="23">
        <v>4.0999999999999996</v>
      </c>
      <c r="K135" s="15">
        <v>0.09</v>
      </c>
      <c r="L135" s="23">
        <v>8.4</v>
      </c>
      <c r="M135" s="23">
        <v>1.35E-2</v>
      </c>
      <c r="N135" s="23">
        <v>35.42</v>
      </c>
      <c r="O135" s="23">
        <v>10.28</v>
      </c>
      <c r="P135" s="23"/>
      <c r="Q135" s="29">
        <f t="shared" si="10"/>
        <v>0</v>
      </c>
      <c r="R135" s="23">
        <v>7.88</v>
      </c>
      <c r="S135" s="23" t="s">
        <v>99</v>
      </c>
      <c r="T135" s="23" t="s">
        <v>77</v>
      </c>
      <c r="U135" s="27" t="s">
        <v>643</v>
      </c>
      <c r="V135" s="28" t="s">
        <v>604</v>
      </c>
      <c r="W135" s="52">
        <v>300</v>
      </c>
      <c r="X135" s="53">
        <v>299</v>
      </c>
      <c r="Y135" s="25">
        <v>8.6999999999999993</v>
      </c>
      <c r="Z135" s="20">
        <v>290</v>
      </c>
      <c r="AA135" s="18">
        <v>9</v>
      </c>
      <c r="AB135" s="13" t="s">
        <v>644</v>
      </c>
      <c r="AC135" s="8" t="s">
        <v>59</v>
      </c>
      <c r="AD135" s="21">
        <v>115</v>
      </c>
      <c r="AE135" s="15" t="s">
        <v>50</v>
      </c>
      <c r="AF135" s="16" t="s">
        <v>50</v>
      </c>
      <c r="AG135" s="17" t="s">
        <v>46</v>
      </c>
      <c r="AH135" s="16">
        <v>570331</v>
      </c>
      <c r="AI135" s="16">
        <v>7032821</v>
      </c>
      <c r="AJ135" s="16"/>
      <c r="AK135" s="23"/>
      <c r="AL135" s="23" t="s">
        <v>692</v>
      </c>
      <c r="AM135" s="23"/>
    </row>
    <row r="136" spans="1:39">
      <c r="A136" s="8"/>
      <c r="B136" s="9" t="s">
        <v>39</v>
      </c>
      <c r="C136" s="9" t="s">
        <v>39</v>
      </c>
      <c r="D136" s="10" t="s">
        <v>693</v>
      </c>
      <c r="E136" s="38" t="s">
        <v>694</v>
      </c>
      <c r="F136" s="12" t="s">
        <v>695</v>
      </c>
      <c r="G136" s="13" t="s">
        <v>215</v>
      </c>
      <c r="H136" s="13" t="s">
        <v>43</v>
      </c>
      <c r="I136" s="8">
        <v>2016</v>
      </c>
      <c r="J136" s="21">
        <v>3.8</v>
      </c>
      <c r="K136" s="15">
        <v>9.5000000000000001E-2</v>
      </c>
      <c r="L136" s="16">
        <v>7.5</v>
      </c>
      <c r="M136" s="17">
        <v>1.3299999999999999E-2</v>
      </c>
      <c r="N136" s="16">
        <v>26.2</v>
      </c>
      <c r="O136" s="16">
        <v>6.69</v>
      </c>
      <c r="P136" s="16"/>
      <c r="Q136" s="16">
        <f t="shared" si="10"/>
        <v>0</v>
      </c>
      <c r="R136" s="16">
        <v>6.4</v>
      </c>
      <c r="S136" s="13" t="s">
        <v>45</v>
      </c>
      <c r="T136" s="13" t="s">
        <v>45</v>
      </c>
      <c r="U136" s="8" t="s">
        <v>51</v>
      </c>
      <c r="V136" s="10" t="s">
        <v>696</v>
      </c>
      <c r="W136" s="52">
        <v>250</v>
      </c>
      <c r="X136" s="53">
        <v>249</v>
      </c>
      <c r="Y136" s="25">
        <v>4.8499999999999996</v>
      </c>
      <c r="Z136" s="20">
        <v>244</v>
      </c>
      <c r="AA136" s="18">
        <v>16.5</v>
      </c>
      <c r="AB136" s="13" t="s">
        <v>67</v>
      </c>
      <c r="AC136" s="8" t="s">
        <v>68</v>
      </c>
      <c r="AD136" s="21">
        <v>115</v>
      </c>
      <c r="AE136" s="15">
        <v>139</v>
      </c>
      <c r="AF136" s="16" t="s">
        <v>50</v>
      </c>
      <c r="AG136" s="17" t="s">
        <v>46</v>
      </c>
      <c r="AH136" s="16">
        <v>567663</v>
      </c>
      <c r="AI136" s="16">
        <v>7026883</v>
      </c>
      <c r="AJ136" s="16" t="s">
        <v>51</v>
      </c>
      <c r="AK136" s="13" t="s">
        <v>697</v>
      </c>
      <c r="AL136" s="23" t="str">
        <f>F136&amp;".pdf"</f>
        <v>607783-01.pdf</v>
      </c>
      <c r="AM136" s="23"/>
    </row>
    <row r="137" spans="1:39">
      <c r="A137" s="27" t="s">
        <v>39</v>
      </c>
      <c r="B137" s="44"/>
      <c r="C137" s="44"/>
      <c r="D137" s="28" t="s">
        <v>698</v>
      </c>
      <c r="E137" s="24" t="s">
        <v>699</v>
      </c>
      <c r="F137" s="13" t="s">
        <v>700</v>
      </c>
      <c r="G137" s="23" t="s">
        <v>74</v>
      </c>
      <c r="H137" s="23" t="s">
        <v>74</v>
      </c>
      <c r="I137" s="8">
        <v>2022</v>
      </c>
      <c r="J137" s="23">
        <v>3.3</v>
      </c>
      <c r="K137" s="15">
        <v>0.08</v>
      </c>
      <c r="L137" s="63">
        <v>8.3000000000000007</v>
      </c>
      <c r="M137" s="23">
        <v>1.3299999999999999E-2</v>
      </c>
      <c r="N137" s="23">
        <v>40.159999999999997</v>
      </c>
      <c r="O137" s="23">
        <v>10.32</v>
      </c>
      <c r="P137" s="23"/>
      <c r="Q137" s="29">
        <f t="shared" si="10"/>
        <v>0</v>
      </c>
      <c r="R137" s="23">
        <v>9.9700000000000006</v>
      </c>
      <c r="S137" s="23" t="s">
        <v>45</v>
      </c>
      <c r="T137" s="23" t="s">
        <v>45</v>
      </c>
      <c r="U137" s="27" t="s">
        <v>46</v>
      </c>
      <c r="V137" s="28" t="s">
        <v>701</v>
      </c>
      <c r="W137" s="52">
        <v>250</v>
      </c>
      <c r="X137" s="53">
        <v>249</v>
      </c>
      <c r="Y137" s="19">
        <v>30</v>
      </c>
      <c r="Z137" s="20">
        <f>X137-Y137</f>
        <v>219</v>
      </c>
      <c r="AA137" s="18">
        <v>40</v>
      </c>
      <c r="AB137" s="13" t="s">
        <v>180</v>
      </c>
      <c r="AC137" s="8" t="s">
        <v>105</v>
      </c>
      <c r="AD137" s="21">
        <v>115</v>
      </c>
      <c r="AE137" s="15">
        <v>168</v>
      </c>
      <c r="AF137" s="16" t="s">
        <v>50</v>
      </c>
      <c r="AG137" s="17" t="s">
        <v>46</v>
      </c>
      <c r="AH137" s="16">
        <v>320822</v>
      </c>
      <c r="AI137" s="16">
        <v>6709155</v>
      </c>
      <c r="AJ137" s="16" t="s">
        <v>46</v>
      </c>
      <c r="AK137" s="23"/>
      <c r="AL137" s="23"/>
      <c r="AM137" s="23"/>
    </row>
    <row r="138" spans="1:39">
      <c r="A138" s="27"/>
      <c r="B138" s="44" t="s">
        <v>39</v>
      </c>
      <c r="C138" s="44" t="s">
        <v>39</v>
      </c>
      <c r="D138" s="28" t="s">
        <v>702</v>
      </c>
      <c r="E138" s="24" t="s">
        <v>703</v>
      </c>
      <c r="F138" s="23" t="s">
        <v>704</v>
      </c>
      <c r="G138" s="23" t="s">
        <v>56</v>
      </c>
      <c r="H138" s="23" t="s">
        <v>56</v>
      </c>
      <c r="I138" s="8">
        <v>2022</v>
      </c>
      <c r="J138" s="23">
        <v>4.5999999999999996</v>
      </c>
      <c r="K138" s="15">
        <v>8.5000000000000006E-2</v>
      </c>
      <c r="L138" s="23">
        <v>4.5</v>
      </c>
      <c r="M138" s="23">
        <v>1.3100000000000001E-2</v>
      </c>
      <c r="N138" s="23">
        <v>43.64</v>
      </c>
      <c r="O138" s="23">
        <v>10.6</v>
      </c>
      <c r="P138" s="23">
        <v>69</v>
      </c>
      <c r="Q138" s="29">
        <f t="shared" si="10"/>
        <v>731.4</v>
      </c>
      <c r="R138" s="23">
        <v>9.1199999999999992</v>
      </c>
      <c r="S138" s="23" t="s">
        <v>99</v>
      </c>
      <c r="T138" s="23" t="s">
        <v>77</v>
      </c>
      <c r="U138" s="27" t="s">
        <v>51</v>
      </c>
      <c r="V138" s="28" t="s">
        <v>493</v>
      </c>
      <c r="W138" s="52">
        <v>250</v>
      </c>
      <c r="X138" s="53">
        <v>249</v>
      </c>
      <c r="Y138" s="25">
        <v>6</v>
      </c>
      <c r="Z138" s="20">
        <f>X138-Y138</f>
        <v>243</v>
      </c>
      <c r="AA138" s="18">
        <v>6</v>
      </c>
      <c r="AB138" s="13" t="s">
        <v>79</v>
      </c>
      <c r="AC138" s="8" t="s">
        <v>119</v>
      </c>
      <c r="AD138" s="21">
        <v>115</v>
      </c>
      <c r="AE138" s="15">
        <v>139</v>
      </c>
      <c r="AF138" s="16"/>
      <c r="AG138" s="17"/>
      <c r="AH138" s="16">
        <v>580357</v>
      </c>
      <c r="AI138" s="16">
        <v>6791727</v>
      </c>
      <c r="AJ138" s="16" t="s">
        <v>46</v>
      </c>
      <c r="AK138" s="23"/>
      <c r="AL138" s="23" t="str">
        <f>F138&amp;".pdf"</f>
        <v>635960-45.pdf</v>
      </c>
      <c r="AM138" s="23" t="str">
        <f>CONCATENATE(F138, ".PNG")</f>
        <v>635960-45.PNG</v>
      </c>
    </row>
    <row r="139" spans="1:39">
      <c r="A139" s="27"/>
      <c r="B139" s="44"/>
      <c r="C139" s="44" t="s">
        <v>39</v>
      </c>
      <c r="D139" s="28" t="s">
        <v>705</v>
      </c>
      <c r="E139" s="24" t="s">
        <v>706</v>
      </c>
      <c r="F139" s="23" t="s">
        <v>707</v>
      </c>
      <c r="G139" s="23" t="s">
        <v>43</v>
      </c>
      <c r="H139" s="23" t="s">
        <v>43</v>
      </c>
      <c r="I139" s="45">
        <v>2022</v>
      </c>
      <c r="J139" s="23">
        <v>3</v>
      </c>
      <c r="K139" s="15">
        <v>0.11</v>
      </c>
      <c r="L139" s="23">
        <v>8.1</v>
      </c>
      <c r="M139" s="23">
        <v>1.2999999999999999E-2</v>
      </c>
      <c r="N139" s="23">
        <v>29.87</v>
      </c>
      <c r="O139" s="23">
        <v>8.7799999999999994</v>
      </c>
      <c r="P139" s="23">
        <v>97</v>
      </c>
      <c r="Q139" s="29">
        <f t="shared" si="10"/>
        <v>851.66</v>
      </c>
      <c r="R139" s="23">
        <v>8.33</v>
      </c>
      <c r="S139" s="23" t="s">
        <v>99</v>
      </c>
      <c r="T139" s="23" t="s">
        <v>77</v>
      </c>
      <c r="U139" s="27" t="s">
        <v>51</v>
      </c>
      <c r="V139" s="28" t="s">
        <v>104</v>
      </c>
      <c r="W139" s="52">
        <v>300</v>
      </c>
      <c r="X139" s="53">
        <v>299</v>
      </c>
      <c r="Y139" s="25">
        <v>5</v>
      </c>
      <c r="Z139" s="20">
        <f>X139-Y139</f>
        <v>294</v>
      </c>
      <c r="AA139" s="19">
        <v>13.5</v>
      </c>
      <c r="AB139" s="13" t="s">
        <v>708</v>
      </c>
      <c r="AC139" s="8" t="s">
        <v>59</v>
      </c>
      <c r="AD139" s="21">
        <v>115</v>
      </c>
      <c r="AE139" s="15">
        <v>139</v>
      </c>
      <c r="AF139" s="16" t="s">
        <v>709</v>
      </c>
      <c r="AG139" s="17" t="s">
        <v>46</v>
      </c>
      <c r="AH139" s="68">
        <v>535781.55000000005</v>
      </c>
      <c r="AI139" s="68">
        <v>6609986.25</v>
      </c>
      <c r="AJ139" s="16" t="s">
        <v>436</v>
      </c>
      <c r="AK139" s="23"/>
      <c r="AL139" s="23"/>
      <c r="AM139" s="23" t="str">
        <f>CONCATENATE(F139, ".PNG")</f>
        <v>639498-01.PNG</v>
      </c>
    </row>
    <row r="140" spans="1:39">
      <c r="A140" s="27"/>
      <c r="B140" s="44" t="s">
        <v>39</v>
      </c>
      <c r="C140" s="44" t="s">
        <v>39</v>
      </c>
      <c r="D140" s="28" t="s">
        <v>710</v>
      </c>
      <c r="E140" s="65" t="s">
        <v>711</v>
      </c>
      <c r="F140" s="23" t="s">
        <v>712</v>
      </c>
      <c r="G140" s="23" t="s">
        <v>43</v>
      </c>
      <c r="H140" s="23" t="s">
        <v>43</v>
      </c>
      <c r="I140" s="8">
        <v>2022</v>
      </c>
      <c r="J140" s="23">
        <v>3.1</v>
      </c>
      <c r="K140" s="15">
        <v>6.5000000000000002E-2</v>
      </c>
      <c r="L140" s="23">
        <v>10.4</v>
      </c>
      <c r="M140" s="23">
        <v>1.2999999999999999E-2</v>
      </c>
      <c r="N140" s="23">
        <v>35.200000000000003</v>
      </c>
      <c r="O140" s="23">
        <v>8.8000000000000007</v>
      </c>
      <c r="P140" s="23">
        <v>75</v>
      </c>
      <c r="Q140" s="29">
        <f t="shared" si="10"/>
        <v>660</v>
      </c>
      <c r="R140" s="23">
        <v>8.1999999999999993</v>
      </c>
      <c r="S140" s="23" t="s">
        <v>99</v>
      </c>
      <c r="T140" s="23" t="s">
        <v>77</v>
      </c>
      <c r="U140" s="27" t="s">
        <v>51</v>
      </c>
      <c r="V140" s="28" t="s">
        <v>713</v>
      </c>
      <c r="W140" s="52">
        <v>250</v>
      </c>
      <c r="X140" s="53">
        <v>249</v>
      </c>
      <c r="Y140" s="25">
        <v>0</v>
      </c>
      <c r="Z140" s="20">
        <f>X140-Y140</f>
        <v>249</v>
      </c>
      <c r="AA140" s="18">
        <v>63</v>
      </c>
      <c r="AB140" s="13" t="s">
        <v>79</v>
      </c>
      <c r="AC140" s="8" t="s">
        <v>119</v>
      </c>
      <c r="AD140" s="21">
        <v>115</v>
      </c>
      <c r="AE140" s="15"/>
      <c r="AF140" s="32" t="s">
        <v>714</v>
      </c>
      <c r="AG140" s="17" t="s">
        <v>46</v>
      </c>
      <c r="AH140" s="16">
        <v>551037</v>
      </c>
      <c r="AI140" s="16">
        <v>6626315</v>
      </c>
      <c r="AJ140" s="16" t="s">
        <v>46</v>
      </c>
      <c r="AK140" s="23"/>
      <c r="AL140" s="23" t="str">
        <f t="shared" ref="AL140:AL146" si="11">F140&amp;".pdf"</f>
        <v>635960-42.pdf</v>
      </c>
      <c r="AM140" s="23" t="str">
        <f>CONCATENATE(F140, ".PNG")</f>
        <v>635960-42.PNG</v>
      </c>
    </row>
    <row r="141" spans="1:39">
      <c r="A141" s="27"/>
      <c r="B141" s="44"/>
      <c r="C141" s="51" t="s">
        <v>39</v>
      </c>
      <c r="D141" s="28" t="s">
        <v>715</v>
      </c>
      <c r="E141" s="36" t="s">
        <v>716</v>
      </c>
      <c r="F141" s="23" t="s">
        <v>717</v>
      </c>
      <c r="G141" s="23" t="s">
        <v>74</v>
      </c>
      <c r="H141" s="23" t="s">
        <v>75</v>
      </c>
      <c r="I141" s="45">
        <v>2023</v>
      </c>
      <c r="J141" s="23">
        <v>2.9</v>
      </c>
      <c r="K141" s="15">
        <v>8.5000000000000006E-2</v>
      </c>
      <c r="L141" s="23">
        <v>9.4</v>
      </c>
      <c r="M141" s="23">
        <v>1.2999999999999999E-2</v>
      </c>
      <c r="N141" s="23">
        <v>39.11</v>
      </c>
      <c r="O141" s="23">
        <v>9.5399999999999991</v>
      </c>
      <c r="P141" s="23">
        <v>70.319999999999993</v>
      </c>
      <c r="Q141" s="23">
        <f>P141*O141</f>
        <v>670.85279999999989</v>
      </c>
      <c r="R141" s="23">
        <v>7.49</v>
      </c>
      <c r="S141" s="23" t="s">
        <v>99</v>
      </c>
      <c r="T141" s="23" t="s">
        <v>77</v>
      </c>
      <c r="U141" s="27" t="s">
        <v>242</v>
      </c>
      <c r="V141" s="28" t="s">
        <v>718</v>
      </c>
      <c r="W141" s="56">
        <v>250</v>
      </c>
      <c r="X141" s="57">
        <v>249</v>
      </c>
      <c r="Y141" s="25">
        <v>5</v>
      </c>
      <c r="Z141" s="20">
        <f>X141-Y141</f>
        <v>244</v>
      </c>
      <c r="AA141" s="21">
        <v>4.5</v>
      </c>
      <c r="AB141" s="33" t="s">
        <v>79</v>
      </c>
      <c r="AC141" s="61" t="s">
        <v>719</v>
      </c>
      <c r="AD141" s="21">
        <v>113</v>
      </c>
      <c r="AE141" s="15"/>
      <c r="AF141" s="55" t="s">
        <v>181</v>
      </c>
      <c r="AG141" s="34" t="s">
        <v>720</v>
      </c>
      <c r="AH141" s="16">
        <v>293650</v>
      </c>
      <c r="AI141" s="16">
        <v>6685845</v>
      </c>
      <c r="AJ141" s="55" t="s">
        <v>242</v>
      </c>
      <c r="AK141" s="32" t="s">
        <v>721</v>
      </c>
      <c r="AL141" s="23" t="str">
        <f t="shared" si="11"/>
        <v>635960-63.pdf</v>
      </c>
      <c r="AM141" s="23" t="str">
        <f>CONCATENATE(F141, ".PNG")</f>
        <v>635960-63.PNG</v>
      </c>
    </row>
    <row r="142" spans="1:39">
      <c r="A142" s="8"/>
      <c r="B142" s="9" t="s">
        <v>39</v>
      </c>
      <c r="C142" s="9" t="s">
        <v>39</v>
      </c>
      <c r="D142" s="10" t="s">
        <v>722</v>
      </c>
      <c r="E142" s="26" t="s">
        <v>723</v>
      </c>
      <c r="F142" s="12" t="s">
        <v>724</v>
      </c>
      <c r="G142" s="13" t="s">
        <v>56</v>
      </c>
      <c r="H142" s="13" t="s">
        <v>56</v>
      </c>
      <c r="I142" s="8">
        <v>2019</v>
      </c>
      <c r="J142" s="21">
        <v>2.8</v>
      </c>
      <c r="K142" s="15">
        <v>7.0000000000000007E-2</v>
      </c>
      <c r="L142" s="16">
        <v>8.4</v>
      </c>
      <c r="M142" s="17">
        <v>1.29E-2</v>
      </c>
      <c r="N142" s="16">
        <v>40.659999999999997</v>
      </c>
      <c r="O142" s="16">
        <v>10.9</v>
      </c>
      <c r="P142" s="16"/>
      <c r="Q142" s="16">
        <f t="shared" ref="Q142:Q157" si="12">O142*P142</f>
        <v>0</v>
      </c>
      <c r="R142" s="16">
        <v>10.89</v>
      </c>
      <c r="S142" s="13" t="s">
        <v>45</v>
      </c>
      <c r="T142" s="13" t="s">
        <v>45</v>
      </c>
      <c r="U142" s="8" t="s">
        <v>51</v>
      </c>
      <c r="V142" s="10" t="s">
        <v>426</v>
      </c>
      <c r="W142" s="52">
        <v>270</v>
      </c>
      <c r="X142" s="53">
        <v>269</v>
      </c>
      <c r="Y142" s="25">
        <v>0.5</v>
      </c>
      <c r="Z142" s="20">
        <v>268.5</v>
      </c>
      <c r="AA142" s="18">
        <v>2</v>
      </c>
      <c r="AB142" s="13" t="s">
        <v>48</v>
      </c>
      <c r="AC142" s="8" t="s">
        <v>59</v>
      </c>
      <c r="AD142" s="21">
        <v>115</v>
      </c>
      <c r="AE142" s="15">
        <v>139</v>
      </c>
      <c r="AF142" s="16" t="s">
        <v>725</v>
      </c>
      <c r="AG142" s="17" t="s">
        <v>51</v>
      </c>
      <c r="AH142" s="16">
        <v>581430</v>
      </c>
      <c r="AI142" s="16">
        <v>6629165</v>
      </c>
      <c r="AJ142" s="16" t="s">
        <v>51</v>
      </c>
      <c r="AK142" s="13"/>
      <c r="AL142" s="23" t="str">
        <f t="shared" si="11"/>
        <v>601531-52.pdf</v>
      </c>
      <c r="AM142" s="23"/>
    </row>
    <row r="143" spans="1:39">
      <c r="A143" s="8"/>
      <c r="B143" s="9"/>
      <c r="C143" s="9"/>
      <c r="D143" s="10" t="s">
        <v>726</v>
      </c>
      <c r="E143" s="26" t="s">
        <v>727</v>
      </c>
      <c r="F143" s="69" t="s">
        <v>728</v>
      </c>
      <c r="G143" s="13" t="s">
        <v>729</v>
      </c>
      <c r="H143" s="13" t="s">
        <v>75</v>
      </c>
      <c r="I143" s="8">
        <v>2021</v>
      </c>
      <c r="J143" s="21">
        <v>3.8</v>
      </c>
      <c r="K143" s="15">
        <v>0.06</v>
      </c>
      <c r="L143" s="16">
        <v>7.2</v>
      </c>
      <c r="M143" s="17">
        <v>1.2800000000000001E-2</v>
      </c>
      <c r="N143" s="16">
        <v>39.43</v>
      </c>
      <c r="O143" s="16">
        <v>9.68</v>
      </c>
      <c r="P143" s="16"/>
      <c r="Q143" s="16">
        <f t="shared" si="12"/>
        <v>0</v>
      </c>
      <c r="R143" s="16">
        <v>7.97</v>
      </c>
      <c r="S143" s="13" t="s">
        <v>99</v>
      </c>
      <c r="T143" s="13" t="s">
        <v>45</v>
      </c>
      <c r="U143" s="8" t="s">
        <v>51</v>
      </c>
      <c r="V143" s="10" t="s">
        <v>730</v>
      </c>
      <c r="W143" s="56">
        <v>250</v>
      </c>
      <c r="X143" s="57">
        <v>299</v>
      </c>
      <c r="Y143" s="25">
        <v>3.5</v>
      </c>
      <c r="Z143" s="20">
        <v>245.5</v>
      </c>
      <c r="AA143" s="20">
        <v>5</v>
      </c>
      <c r="AB143" s="13" t="s">
        <v>731</v>
      </c>
      <c r="AC143" s="8" t="s">
        <v>732</v>
      </c>
      <c r="AD143" s="21">
        <v>114</v>
      </c>
      <c r="AE143" s="15">
        <v>140</v>
      </c>
      <c r="AF143" s="16" t="s">
        <v>50</v>
      </c>
      <c r="AG143" s="17" t="s">
        <v>46</v>
      </c>
      <c r="AH143" s="16">
        <v>731862.50658185</v>
      </c>
      <c r="AI143" s="16">
        <v>7472973.8762464998</v>
      </c>
      <c r="AJ143" s="16" t="s">
        <v>46</v>
      </c>
      <c r="AK143" s="13"/>
      <c r="AL143" s="23" t="str">
        <f t="shared" si="11"/>
        <v>601531-89.pdf</v>
      </c>
      <c r="AM143" s="23"/>
    </row>
    <row r="144" spans="1:39">
      <c r="A144" s="8"/>
      <c r="B144" s="9" t="s">
        <v>39</v>
      </c>
      <c r="C144" s="9" t="s">
        <v>39</v>
      </c>
      <c r="D144" s="10" t="s">
        <v>733</v>
      </c>
      <c r="E144" s="26" t="s">
        <v>734</v>
      </c>
      <c r="F144" s="12" t="s">
        <v>735</v>
      </c>
      <c r="G144" s="13" t="s">
        <v>215</v>
      </c>
      <c r="H144" s="13" t="s">
        <v>43</v>
      </c>
      <c r="I144" s="8">
        <v>2015</v>
      </c>
      <c r="J144" s="21">
        <v>2.6</v>
      </c>
      <c r="K144" s="15">
        <v>0.09</v>
      </c>
      <c r="L144" s="16">
        <v>6.78</v>
      </c>
      <c r="M144" s="17">
        <v>1.2699999999999999E-2</v>
      </c>
      <c r="N144" s="16">
        <v>24.1</v>
      </c>
      <c r="O144" s="16"/>
      <c r="P144" s="16"/>
      <c r="Q144" s="16">
        <f t="shared" si="12"/>
        <v>0</v>
      </c>
      <c r="R144" s="16">
        <v>6.01</v>
      </c>
      <c r="S144" s="13" t="s">
        <v>45</v>
      </c>
      <c r="T144" s="13" t="s">
        <v>45</v>
      </c>
      <c r="U144" s="8" t="s">
        <v>51</v>
      </c>
      <c r="V144" s="10" t="s">
        <v>736</v>
      </c>
      <c r="W144" s="56">
        <v>250</v>
      </c>
      <c r="X144" s="57">
        <v>249</v>
      </c>
      <c r="Y144" s="20">
        <v>0</v>
      </c>
      <c r="Z144" s="20">
        <v>249</v>
      </c>
      <c r="AA144" s="20">
        <v>3</v>
      </c>
      <c r="AB144" s="21" t="s">
        <v>67</v>
      </c>
      <c r="AC144" s="8" t="s">
        <v>562</v>
      </c>
      <c r="AD144" s="20">
        <v>115</v>
      </c>
      <c r="AE144" s="20">
        <v>139</v>
      </c>
      <c r="AF144" s="20" t="s">
        <v>181</v>
      </c>
      <c r="AG144" s="13" t="s">
        <v>46</v>
      </c>
      <c r="AH144" s="20">
        <v>688519</v>
      </c>
      <c r="AI144" s="20">
        <v>7563069</v>
      </c>
      <c r="AJ144" s="13" t="s">
        <v>51</v>
      </c>
      <c r="AK144" s="13" t="s">
        <v>50</v>
      </c>
      <c r="AL144" s="23" t="str">
        <f t="shared" si="11"/>
        <v>603673-01.pdf</v>
      </c>
      <c r="AM144" s="23"/>
    </row>
    <row r="145" spans="1:39">
      <c r="A145" s="8" t="s">
        <v>39</v>
      </c>
      <c r="B145" s="9"/>
      <c r="C145" s="9"/>
      <c r="D145" s="10" t="s">
        <v>737</v>
      </c>
      <c r="E145" s="26" t="s">
        <v>738</v>
      </c>
      <c r="F145" s="12" t="s">
        <v>739</v>
      </c>
      <c r="G145" s="13" t="s">
        <v>74</v>
      </c>
      <c r="H145" s="13" t="s">
        <v>74</v>
      </c>
      <c r="I145" s="8">
        <v>2021</v>
      </c>
      <c r="J145" s="21">
        <v>3</v>
      </c>
      <c r="K145" s="15">
        <v>6.5000000000000002E-2</v>
      </c>
      <c r="L145" s="16">
        <v>9.1999999999999993</v>
      </c>
      <c r="M145" s="17">
        <v>1.2699999999999999E-2</v>
      </c>
      <c r="N145" s="16">
        <v>41.75</v>
      </c>
      <c r="O145" s="16">
        <v>9.9</v>
      </c>
      <c r="P145" s="16"/>
      <c r="Q145" s="16">
        <f t="shared" si="12"/>
        <v>0</v>
      </c>
      <c r="R145" s="16">
        <v>9.31</v>
      </c>
      <c r="S145" s="13" t="s">
        <v>99</v>
      </c>
      <c r="T145" s="13" t="s">
        <v>77</v>
      </c>
      <c r="U145" s="8" t="s">
        <v>51</v>
      </c>
      <c r="V145" s="10" t="s">
        <v>78</v>
      </c>
      <c r="W145" s="52">
        <v>250</v>
      </c>
      <c r="X145" s="53">
        <v>249</v>
      </c>
      <c r="Y145" s="25">
        <v>12</v>
      </c>
      <c r="Z145" s="20">
        <f>X145-Y145</f>
        <v>237</v>
      </c>
      <c r="AA145" s="18">
        <v>44</v>
      </c>
      <c r="AB145" s="13" t="s">
        <v>86</v>
      </c>
      <c r="AC145" s="8" t="s">
        <v>105</v>
      </c>
      <c r="AD145" s="21">
        <v>112</v>
      </c>
      <c r="AE145" s="15">
        <v>168.3</v>
      </c>
      <c r="AF145" s="16" t="s">
        <v>50</v>
      </c>
      <c r="AG145" s="17" t="s">
        <v>51</v>
      </c>
      <c r="AH145" s="16">
        <v>320890</v>
      </c>
      <c r="AI145" s="16">
        <v>6708803</v>
      </c>
      <c r="AJ145" s="16" t="s">
        <v>46</v>
      </c>
      <c r="AK145" s="13" t="s">
        <v>740</v>
      </c>
      <c r="AL145" s="23" t="str">
        <f t="shared" si="11"/>
        <v>601531-88.pdf</v>
      </c>
      <c r="AM145" s="23"/>
    </row>
    <row r="146" spans="1:39">
      <c r="A146" s="8" t="s">
        <v>39</v>
      </c>
      <c r="B146" s="9"/>
      <c r="C146" s="9"/>
      <c r="D146" s="10" t="s">
        <v>741</v>
      </c>
      <c r="E146" s="26" t="s">
        <v>102</v>
      </c>
      <c r="F146" s="13" t="s">
        <v>103</v>
      </c>
      <c r="G146" s="13" t="s">
        <v>43</v>
      </c>
      <c r="H146" s="13" t="s">
        <v>43</v>
      </c>
      <c r="I146" s="8">
        <v>2021</v>
      </c>
      <c r="J146" s="21">
        <v>3.4</v>
      </c>
      <c r="K146" s="15">
        <v>8.5000000000000006E-2</v>
      </c>
      <c r="L146" s="16">
        <v>6.8</v>
      </c>
      <c r="M146" s="17">
        <v>1.26E-2</v>
      </c>
      <c r="N146" s="16">
        <v>22.94</v>
      </c>
      <c r="O146" s="16">
        <v>6.6</v>
      </c>
      <c r="P146" s="16"/>
      <c r="Q146" s="16">
        <f t="shared" si="12"/>
        <v>0</v>
      </c>
      <c r="R146" s="16">
        <v>5.71</v>
      </c>
      <c r="S146" s="13" t="s">
        <v>99</v>
      </c>
      <c r="T146" s="13" t="s">
        <v>77</v>
      </c>
      <c r="U146" s="8" t="s">
        <v>51</v>
      </c>
      <c r="V146" s="10" t="s">
        <v>104</v>
      </c>
      <c r="W146" s="52">
        <v>300</v>
      </c>
      <c r="X146" s="53">
        <f>W146-1</f>
        <v>299</v>
      </c>
      <c r="Y146" s="25">
        <v>11</v>
      </c>
      <c r="Z146" s="20">
        <f>X146-Y146</f>
        <v>288</v>
      </c>
      <c r="AA146" s="18">
        <v>7.5</v>
      </c>
      <c r="AB146" s="13" t="s">
        <v>58</v>
      </c>
      <c r="AC146" s="8" t="s">
        <v>105</v>
      </c>
      <c r="AD146" s="21">
        <v>115</v>
      </c>
      <c r="AE146" s="15">
        <v>139</v>
      </c>
      <c r="AF146" s="16" t="s">
        <v>50</v>
      </c>
      <c r="AG146" s="17" t="s">
        <v>46</v>
      </c>
      <c r="AH146" s="16">
        <v>536370.93543054396</v>
      </c>
      <c r="AI146" s="16">
        <v>6614790.7724345503</v>
      </c>
      <c r="AJ146" s="16" t="s">
        <v>51</v>
      </c>
      <c r="AK146" s="13"/>
      <c r="AL146" s="23" t="str">
        <f t="shared" si="11"/>
        <v>601531-99.pdf</v>
      </c>
      <c r="AM146" s="23"/>
    </row>
    <row r="147" spans="1:39">
      <c r="A147" s="27"/>
      <c r="B147" s="44" t="s">
        <v>39</v>
      </c>
      <c r="C147" s="44" t="s">
        <v>39</v>
      </c>
      <c r="D147" s="28" t="s">
        <v>742</v>
      </c>
      <c r="E147" s="24" t="s">
        <v>743</v>
      </c>
      <c r="F147" s="23" t="s">
        <v>744</v>
      </c>
      <c r="G147" s="23" t="s">
        <v>56</v>
      </c>
      <c r="H147" s="23" t="s">
        <v>56</v>
      </c>
      <c r="I147" s="8">
        <v>2022</v>
      </c>
      <c r="J147" s="23">
        <v>3.6</v>
      </c>
      <c r="K147" s="15">
        <v>0.08</v>
      </c>
      <c r="L147" s="23">
        <v>8.9</v>
      </c>
      <c r="M147" s="23">
        <v>1.26E-2</v>
      </c>
      <c r="N147" s="23">
        <v>37.32</v>
      </c>
      <c r="O147" s="23">
        <v>11.53</v>
      </c>
      <c r="P147" s="23">
        <v>69</v>
      </c>
      <c r="Q147" s="29">
        <f t="shared" si="12"/>
        <v>795.56999999999994</v>
      </c>
      <c r="R147" s="23">
        <v>11.1</v>
      </c>
      <c r="S147" s="23" t="s">
        <v>45</v>
      </c>
      <c r="T147" s="23" t="s">
        <v>77</v>
      </c>
      <c r="U147" s="27" t="s">
        <v>51</v>
      </c>
      <c r="V147" s="28" t="s">
        <v>110</v>
      </c>
      <c r="W147" s="52">
        <v>315</v>
      </c>
      <c r="X147" s="53">
        <v>314</v>
      </c>
      <c r="Y147" s="25">
        <v>6</v>
      </c>
      <c r="Z147" s="20">
        <f>X147-Y147</f>
        <v>308</v>
      </c>
      <c r="AA147" s="18">
        <v>2</v>
      </c>
      <c r="AB147" s="13" t="s">
        <v>79</v>
      </c>
      <c r="AC147" s="8" t="s">
        <v>119</v>
      </c>
      <c r="AD147" s="21">
        <v>115</v>
      </c>
      <c r="AE147" s="15"/>
      <c r="AF147" s="47"/>
      <c r="AG147" s="17" t="s">
        <v>46</v>
      </c>
      <c r="AH147" s="16">
        <v>603311</v>
      </c>
      <c r="AI147" s="16">
        <v>6639444</v>
      </c>
      <c r="AJ147" s="16" t="s">
        <v>46</v>
      </c>
      <c r="AK147" s="23"/>
      <c r="AL147" s="23"/>
      <c r="AM147" s="23"/>
    </row>
    <row r="148" spans="1:39">
      <c r="A148" s="27"/>
      <c r="B148" s="44" t="s">
        <v>39</v>
      </c>
      <c r="C148" s="44" t="s">
        <v>39</v>
      </c>
      <c r="D148" s="28" t="s">
        <v>745</v>
      </c>
      <c r="E148" s="24" t="s">
        <v>746</v>
      </c>
      <c r="F148" s="23" t="s">
        <v>747</v>
      </c>
      <c r="G148" s="23" t="s">
        <v>56</v>
      </c>
      <c r="H148" s="23" t="s">
        <v>56</v>
      </c>
      <c r="I148" s="8">
        <v>2023</v>
      </c>
      <c r="J148" s="23">
        <v>3.1</v>
      </c>
      <c r="K148" s="15">
        <v>0.09</v>
      </c>
      <c r="L148" s="23">
        <v>8.9</v>
      </c>
      <c r="M148" s="23">
        <v>1.26E-2</v>
      </c>
      <c r="N148" s="23">
        <v>38.32</v>
      </c>
      <c r="O148" s="23">
        <v>11.38</v>
      </c>
      <c r="P148" s="23">
        <v>70</v>
      </c>
      <c r="Q148" s="29">
        <f t="shared" si="12"/>
        <v>796.6</v>
      </c>
      <c r="R148" s="23">
        <v>10.98</v>
      </c>
      <c r="S148" s="23" t="s">
        <v>99</v>
      </c>
      <c r="T148" s="23" t="s">
        <v>77</v>
      </c>
      <c r="U148" s="27" t="s">
        <v>51</v>
      </c>
      <c r="V148" s="28" t="s">
        <v>748</v>
      </c>
      <c r="W148" s="52">
        <v>300</v>
      </c>
      <c r="X148" s="53">
        <v>299</v>
      </c>
      <c r="Y148" s="25">
        <v>2</v>
      </c>
      <c r="Z148" s="20">
        <f>X148-Y148</f>
        <v>297</v>
      </c>
      <c r="AA148" s="18">
        <v>2.5</v>
      </c>
      <c r="AB148" s="13" t="s">
        <v>749</v>
      </c>
      <c r="AC148" s="8" t="s">
        <v>119</v>
      </c>
      <c r="AD148" s="21">
        <v>115</v>
      </c>
      <c r="AE148" s="15">
        <v>139</v>
      </c>
      <c r="AF148" s="16"/>
      <c r="AG148" s="17"/>
      <c r="AH148" s="16">
        <v>483269</v>
      </c>
      <c r="AI148" s="16">
        <v>6480521</v>
      </c>
      <c r="AJ148" s="16"/>
      <c r="AK148" s="23"/>
      <c r="AL148" s="23" t="str">
        <f t="shared" ref="AL148:AL153" si="13">F148&amp;".pdf"</f>
        <v>635960-50.pdf</v>
      </c>
      <c r="AM148" s="23" t="str">
        <f>CONCATENATE(F148, ".PNG")</f>
        <v>635960-50.PNG</v>
      </c>
    </row>
    <row r="149" spans="1:39">
      <c r="A149" s="8"/>
      <c r="B149" s="9" t="s">
        <v>39</v>
      </c>
      <c r="C149" s="9" t="s">
        <v>39</v>
      </c>
      <c r="D149" s="10" t="s">
        <v>750</v>
      </c>
      <c r="E149" s="26" t="s">
        <v>751</v>
      </c>
      <c r="F149" s="12" t="s">
        <v>752</v>
      </c>
      <c r="G149" s="13" t="s">
        <v>186</v>
      </c>
      <c r="H149" s="13" t="s">
        <v>56</v>
      </c>
      <c r="I149" s="8">
        <v>2016</v>
      </c>
      <c r="J149" s="21">
        <v>3.6</v>
      </c>
      <c r="K149" s="15">
        <v>0.105</v>
      </c>
      <c r="L149" s="16">
        <v>8.6999999999999993</v>
      </c>
      <c r="M149" s="17">
        <v>1.2500000000000001E-2</v>
      </c>
      <c r="N149" s="16">
        <v>25.8</v>
      </c>
      <c r="O149" s="16"/>
      <c r="P149" s="16"/>
      <c r="Q149" s="16">
        <f t="shared" si="12"/>
        <v>0</v>
      </c>
      <c r="R149" s="16">
        <v>7.58</v>
      </c>
      <c r="S149" s="13" t="s">
        <v>45</v>
      </c>
      <c r="T149" s="13" t="s">
        <v>45</v>
      </c>
      <c r="U149" s="8" t="s">
        <v>46</v>
      </c>
      <c r="V149" s="10" t="s">
        <v>247</v>
      </c>
      <c r="W149" s="56">
        <v>300</v>
      </c>
      <c r="X149" s="57">
        <v>299</v>
      </c>
      <c r="Y149" s="18">
        <v>5.8</v>
      </c>
      <c r="Z149" s="20">
        <v>293.2</v>
      </c>
      <c r="AA149" s="20">
        <v>4</v>
      </c>
      <c r="AB149" s="21" t="s">
        <v>210</v>
      </c>
      <c r="AC149" s="8" t="s">
        <v>68</v>
      </c>
      <c r="AD149" s="20">
        <v>115</v>
      </c>
      <c r="AE149" s="20">
        <v>139</v>
      </c>
      <c r="AF149" s="20" t="s">
        <v>50</v>
      </c>
      <c r="AG149" s="13" t="s">
        <v>69</v>
      </c>
      <c r="AH149" s="20">
        <v>592596</v>
      </c>
      <c r="AI149" s="20">
        <v>6615523</v>
      </c>
      <c r="AJ149" s="13" t="s">
        <v>51</v>
      </c>
      <c r="AK149" s="13" t="s">
        <v>50</v>
      </c>
      <c r="AL149" s="23" t="str">
        <f t="shared" si="13"/>
        <v>601531-09.pdf</v>
      </c>
      <c r="AM149" s="23"/>
    </row>
    <row r="150" spans="1:39">
      <c r="A150" s="8"/>
      <c r="B150" s="9" t="s">
        <v>39</v>
      </c>
      <c r="C150" s="9" t="s">
        <v>39</v>
      </c>
      <c r="D150" s="10" t="s">
        <v>750</v>
      </c>
      <c r="E150" s="38" t="s">
        <v>753</v>
      </c>
      <c r="F150" s="12" t="s">
        <v>754</v>
      </c>
      <c r="G150" s="13" t="s">
        <v>186</v>
      </c>
      <c r="H150" s="13" t="s">
        <v>56</v>
      </c>
      <c r="I150" s="8">
        <v>2016</v>
      </c>
      <c r="J150" s="21">
        <v>3.6</v>
      </c>
      <c r="K150" s="15">
        <v>0.105</v>
      </c>
      <c r="L150" s="16">
        <v>8.6999999999999993</v>
      </c>
      <c r="M150" s="17">
        <v>1.2500000000000001E-2</v>
      </c>
      <c r="N150" s="16">
        <v>25.8</v>
      </c>
      <c r="O150" s="16"/>
      <c r="P150" s="16"/>
      <c r="Q150" s="16">
        <f t="shared" si="12"/>
        <v>0</v>
      </c>
      <c r="R150" s="16">
        <v>7.58</v>
      </c>
      <c r="S150" s="13" t="s">
        <v>45</v>
      </c>
      <c r="T150" s="13" t="s">
        <v>45</v>
      </c>
      <c r="U150" s="8" t="s">
        <v>46</v>
      </c>
      <c r="V150" s="10" t="s">
        <v>247</v>
      </c>
      <c r="W150" s="52">
        <v>300</v>
      </c>
      <c r="X150" s="53">
        <v>299</v>
      </c>
      <c r="Y150" s="18">
        <v>5.8</v>
      </c>
      <c r="Z150" s="20">
        <v>293</v>
      </c>
      <c r="AA150" s="18">
        <v>4</v>
      </c>
      <c r="AB150" s="13" t="s">
        <v>210</v>
      </c>
      <c r="AC150" s="8" t="s">
        <v>68</v>
      </c>
      <c r="AD150" s="21">
        <v>115</v>
      </c>
      <c r="AE150" s="15">
        <v>139</v>
      </c>
      <c r="AF150" s="16" t="s">
        <v>204</v>
      </c>
      <c r="AG150" s="17" t="s">
        <v>69</v>
      </c>
      <c r="AH150" s="16">
        <v>592606</v>
      </c>
      <c r="AI150" s="16">
        <v>6615524</v>
      </c>
      <c r="AJ150" s="16" t="s">
        <v>51</v>
      </c>
      <c r="AK150" s="13" t="s">
        <v>50</v>
      </c>
      <c r="AL150" s="23" t="str">
        <f t="shared" si="13"/>
        <v>601531-15.pdf</v>
      </c>
      <c r="AM150" s="23"/>
    </row>
    <row r="151" spans="1:39">
      <c r="A151" s="8"/>
      <c r="B151" s="9" t="s">
        <v>755</v>
      </c>
      <c r="C151" s="9" t="s">
        <v>39</v>
      </c>
      <c r="D151" s="10" t="s">
        <v>756</v>
      </c>
      <c r="E151" s="26" t="s">
        <v>757</v>
      </c>
      <c r="F151" s="12" t="s">
        <v>758</v>
      </c>
      <c r="G151" s="13" t="s">
        <v>215</v>
      </c>
      <c r="H151" s="13" t="s">
        <v>75</v>
      </c>
      <c r="I151" s="8">
        <v>2020</v>
      </c>
      <c r="J151" s="21">
        <v>4.0999999999999996</v>
      </c>
      <c r="K151" s="15">
        <v>7.4999999999999997E-2</v>
      </c>
      <c r="L151" s="16">
        <v>6.3</v>
      </c>
      <c r="M151" s="17">
        <v>1.2500000000000001E-2</v>
      </c>
      <c r="N151" s="16">
        <v>33.82</v>
      </c>
      <c r="O151" s="16">
        <v>8.69</v>
      </c>
      <c r="P151" s="16"/>
      <c r="Q151" s="16">
        <f t="shared" si="12"/>
        <v>0</v>
      </c>
      <c r="R151" s="16">
        <v>7.34</v>
      </c>
      <c r="S151" s="13" t="s">
        <v>45</v>
      </c>
      <c r="T151" s="13" t="s">
        <v>45</v>
      </c>
      <c r="U151" s="8" t="s">
        <v>51</v>
      </c>
      <c r="V151" s="10" t="s">
        <v>384</v>
      </c>
      <c r="W151" s="52">
        <v>220</v>
      </c>
      <c r="X151" s="53">
        <v>219</v>
      </c>
      <c r="Y151" s="19">
        <v>2.2999999999999998</v>
      </c>
      <c r="Z151" s="20">
        <v>216.7</v>
      </c>
      <c r="AA151" s="18">
        <v>1</v>
      </c>
      <c r="AB151" s="13" t="s">
        <v>58</v>
      </c>
      <c r="AC151" s="8" t="s">
        <v>68</v>
      </c>
      <c r="AD151" s="21">
        <v>115</v>
      </c>
      <c r="AE151" s="15">
        <v>140</v>
      </c>
      <c r="AF151" s="16" t="s">
        <v>50</v>
      </c>
      <c r="AG151" s="17" t="s">
        <v>46</v>
      </c>
      <c r="AH151" s="16">
        <v>739615</v>
      </c>
      <c r="AI151" s="16">
        <v>7473299</v>
      </c>
      <c r="AJ151" s="16" t="s">
        <v>51</v>
      </c>
      <c r="AK151" s="13"/>
      <c r="AL151" s="23" t="str">
        <f t="shared" si="13"/>
        <v>629209-01.pdf</v>
      </c>
      <c r="AM151" s="23"/>
    </row>
    <row r="152" spans="1:39">
      <c r="A152" s="8"/>
      <c r="B152" s="9" t="s">
        <v>39</v>
      </c>
      <c r="C152" s="9" t="s">
        <v>39</v>
      </c>
      <c r="D152" s="10" t="s">
        <v>759</v>
      </c>
      <c r="E152" s="26" t="s">
        <v>760</v>
      </c>
      <c r="F152" s="12" t="s">
        <v>761</v>
      </c>
      <c r="G152" s="13" t="s">
        <v>762</v>
      </c>
      <c r="H152" s="13" t="s">
        <v>75</v>
      </c>
      <c r="I152" s="8">
        <v>2020</v>
      </c>
      <c r="J152" s="21">
        <v>4.2</v>
      </c>
      <c r="K152" s="15">
        <v>7.4999999999999997E-2</v>
      </c>
      <c r="L152" s="16">
        <v>8.6</v>
      </c>
      <c r="M152" s="17">
        <v>1.2500000000000001E-2</v>
      </c>
      <c r="N152" s="16">
        <v>45.46</v>
      </c>
      <c r="O152" s="16">
        <v>9</v>
      </c>
      <c r="P152" s="16"/>
      <c r="Q152" s="16">
        <f t="shared" si="12"/>
        <v>0</v>
      </c>
      <c r="R152" s="16">
        <v>6.87</v>
      </c>
      <c r="S152" s="13" t="s">
        <v>45</v>
      </c>
      <c r="T152" s="13" t="s">
        <v>45</v>
      </c>
      <c r="U152" s="8" t="s">
        <v>51</v>
      </c>
      <c r="V152" s="10" t="s">
        <v>763</v>
      </c>
      <c r="W152" s="52">
        <v>200</v>
      </c>
      <c r="X152" s="53">
        <v>199</v>
      </c>
      <c r="Y152" s="19">
        <v>1</v>
      </c>
      <c r="Z152" s="20">
        <v>198</v>
      </c>
      <c r="AA152" s="18">
        <v>0.5</v>
      </c>
      <c r="AB152" s="13" t="s">
        <v>58</v>
      </c>
      <c r="AC152" s="8" t="s">
        <v>175</v>
      </c>
      <c r="AD152" s="21">
        <v>140</v>
      </c>
      <c r="AE152" s="15">
        <v>163</v>
      </c>
      <c r="AF152" s="16" t="s">
        <v>50</v>
      </c>
      <c r="AG152" s="17" t="s">
        <v>46</v>
      </c>
      <c r="AH152" s="16">
        <v>571140</v>
      </c>
      <c r="AI152" s="16">
        <v>7035862</v>
      </c>
      <c r="AJ152" s="16"/>
      <c r="AK152" s="13"/>
      <c r="AL152" s="23" t="str">
        <f t="shared" si="13"/>
        <v>631506-01.pdf</v>
      </c>
      <c r="AM152" s="23"/>
    </row>
    <row r="153" spans="1:39">
      <c r="A153" s="8" t="s">
        <v>39</v>
      </c>
      <c r="B153" s="9"/>
      <c r="C153" s="9"/>
      <c r="D153" s="10" t="s">
        <v>764</v>
      </c>
      <c r="E153" s="66" t="s">
        <v>765</v>
      </c>
      <c r="F153" s="13" t="s">
        <v>766</v>
      </c>
      <c r="G153" s="13" t="s">
        <v>43</v>
      </c>
      <c r="H153" s="13" t="s">
        <v>43</v>
      </c>
      <c r="I153" s="8">
        <v>2021</v>
      </c>
      <c r="J153" s="21">
        <v>4</v>
      </c>
      <c r="K153" s="15">
        <v>0.09</v>
      </c>
      <c r="L153" s="16">
        <v>7.6</v>
      </c>
      <c r="M153" s="17">
        <v>1.2500000000000001E-2</v>
      </c>
      <c r="N153" s="16">
        <v>21.57</v>
      </c>
      <c r="O153" s="16">
        <v>6.34</v>
      </c>
      <c r="P153" s="16"/>
      <c r="Q153" s="16">
        <f t="shared" si="12"/>
        <v>0</v>
      </c>
      <c r="R153" s="16">
        <v>5.39</v>
      </c>
      <c r="S153" s="13" t="s">
        <v>45</v>
      </c>
      <c r="T153" s="13" t="s">
        <v>45</v>
      </c>
      <c r="U153" s="8" t="s">
        <v>51</v>
      </c>
      <c r="V153" s="10" t="s">
        <v>493</v>
      </c>
      <c r="W153" s="52">
        <v>300</v>
      </c>
      <c r="X153" s="53">
        <f>W153-1</f>
        <v>299</v>
      </c>
      <c r="Y153" s="25">
        <v>4.5</v>
      </c>
      <c r="Z153" s="20">
        <f>X153-Y153</f>
        <v>294.5</v>
      </c>
      <c r="AA153" s="18">
        <v>4.5</v>
      </c>
      <c r="AB153" s="13" t="s">
        <v>58</v>
      </c>
      <c r="AC153" s="8" t="s">
        <v>767</v>
      </c>
      <c r="AD153" s="21">
        <v>114</v>
      </c>
      <c r="AE153" s="15">
        <v>139</v>
      </c>
      <c r="AF153" s="16" t="s">
        <v>768</v>
      </c>
      <c r="AG153" s="17" t="s">
        <v>51</v>
      </c>
      <c r="AH153" s="16">
        <v>568122.314896403</v>
      </c>
      <c r="AI153" s="16">
        <v>6603285.8604581002</v>
      </c>
      <c r="AJ153" s="16" t="s">
        <v>51</v>
      </c>
      <c r="AK153" s="23"/>
      <c r="AL153" s="23" t="str">
        <f t="shared" si="13"/>
        <v>601531-97.pdf</v>
      </c>
      <c r="AM153" s="23"/>
    </row>
    <row r="154" spans="1:39">
      <c r="A154" s="27"/>
      <c r="B154" s="44"/>
      <c r="C154" s="44"/>
      <c r="D154" s="28" t="s">
        <v>769</v>
      </c>
      <c r="E154" s="24" t="s">
        <v>640</v>
      </c>
      <c r="F154" s="23" t="s">
        <v>641</v>
      </c>
      <c r="G154" s="23" t="s">
        <v>642</v>
      </c>
      <c r="H154" s="23" t="s">
        <v>75</v>
      </c>
      <c r="I154" s="8">
        <v>2022</v>
      </c>
      <c r="J154" s="23">
        <v>4.5999999999999996</v>
      </c>
      <c r="K154" s="15">
        <v>0.09</v>
      </c>
      <c r="L154" s="23">
        <v>8.8000000000000007</v>
      </c>
      <c r="M154" s="23">
        <v>1.2500000000000001E-2</v>
      </c>
      <c r="N154" s="23">
        <v>36.119999999999997</v>
      </c>
      <c r="O154" s="23">
        <v>10.29</v>
      </c>
      <c r="P154" s="23"/>
      <c r="Q154" s="29">
        <f t="shared" si="12"/>
        <v>0</v>
      </c>
      <c r="R154" s="23">
        <v>7.95</v>
      </c>
      <c r="S154" s="23" t="s">
        <v>99</v>
      </c>
      <c r="T154" s="23" t="s">
        <v>77</v>
      </c>
      <c r="U154" s="27" t="s">
        <v>643</v>
      </c>
      <c r="V154" s="28" t="s">
        <v>604</v>
      </c>
      <c r="W154" s="52">
        <v>300</v>
      </c>
      <c r="X154" s="53">
        <v>299</v>
      </c>
      <c r="Y154" s="25">
        <v>14</v>
      </c>
      <c r="Z154" s="20">
        <f>X154-Y154</f>
        <v>285</v>
      </c>
      <c r="AA154" s="18">
        <v>4.5</v>
      </c>
      <c r="AB154" s="13" t="s">
        <v>644</v>
      </c>
      <c r="AC154" s="8" t="s">
        <v>59</v>
      </c>
      <c r="AD154" s="21">
        <v>115</v>
      </c>
      <c r="AE154" s="15" t="s">
        <v>50</v>
      </c>
      <c r="AF154" s="16" t="s">
        <v>50</v>
      </c>
      <c r="AG154" s="17" t="s">
        <v>51</v>
      </c>
      <c r="AH154" s="16">
        <v>570368</v>
      </c>
      <c r="AI154" s="16">
        <v>7032801</v>
      </c>
      <c r="AJ154" s="16"/>
      <c r="AK154" s="23"/>
      <c r="AL154" s="23" t="str">
        <f>CONCATENATE(F154, ".pdf")</f>
        <v>635905-01.pdf</v>
      </c>
      <c r="AM154" s="23"/>
    </row>
    <row r="155" spans="1:39">
      <c r="A155" s="8"/>
      <c r="B155" s="9" t="s">
        <v>39</v>
      </c>
      <c r="C155" s="9" t="s">
        <v>39</v>
      </c>
      <c r="D155" s="10" t="s">
        <v>770</v>
      </c>
      <c r="E155" s="24" t="s">
        <v>771</v>
      </c>
      <c r="F155" s="12" t="s">
        <v>772</v>
      </c>
      <c r="G155" s="13" t="s">
        <v>56</v>
      </c>
      <c r="H155" s="13" t="s">
        <v>56</v>
      </c>
      <c r="I155" s="8">
        <v>2020</v>
      </c>
      <c r="J155" s="21">
        <v>3.4</v>
      </c>
      <c r="K155" s="15">
        <v>0.1</v>
      </c>
      <c r="L155" s="16">
        <v>7.8</v>
      </c>
      <c r="M155" s="17">
        <v>1.2200000000000001E-2</v>
      </c>
      <c r="N155" s="16">
        <v>32.5</v>
      </c>
      <c r="O155" s="16">
        <v>9.6199999999999992</v>
      </c>
      <c r="P155" s="16"/>
      <c r="Q155" s="16">
        <f t="shared" si="12"/>
        <v>0</v>
      </c>
      <c r="R155" s="16">
        <v>9.89</v>
      </c>
      <c r="S155" s="13" t="s">
        <v>45</v>
      </c>
      <c r="T155" s="13" t="s">
        <v>45</v>
      </c>
      <c r="U155" s="8" t="s">
        <v>51</v>
      </c>
      <c r="V155" s="10" t="s">
        <v>773</v>
      </c>
      <c r="W155" s="52">
        <v>300</v>
      </c>
      <c r="X155" s="53">
        <v>299</v>
      </c>
      <c r="Y155" s="25">
        <v>3</v>
      </c>
      <c r="Z155" s="20">
        <v>296</v>
      </c>
      <c r="AA155" s="18">
        <v>1.5</v>
      </c>
      <c r="AB155" s="13" t="s">
        <v>406</v>
      </c>
      <c r="AC155" s="8" t="s">
        <v>68</v>
      </c>
      <c r="AD155" s="21">
        <v>115</v>
      </c>
      <c r="AE155" s="15">
        <v>139</v>
      </c>
      <c r="AF155" s="16">
        <v>1000</v>
      </c>
      <c r="AG155" s="17" t="s">
        <v>46</v>
      </c>
      <c r="AH155" s="16">
        <v>606725</v>
      </c>
      <c r="AI155" s="16">
        <v>6646030</v>
      </c>
      <c r="AJ155" s="16" t="s">
        <v>46</v>
      </c>
      <c r="AK155" s="13"/>
      <c r="AL155" s="23" t="str">
        <f>F155&amp;".pdf"</f>
        <v>601531-79.pdf</v>
      </c>
      <c r="AM155" s="23"/>
    </row>
    <row r="156" spans="1:39">
      <c r="A156" s="8"/>
      <c r="B156" s="9" t="s">
        <v>39</v>
      </c>
      <c r="C156" s="9" t="s">
        <v>39</v>
      </c>
      <c r="D156" s="10" t="s">
        <v>774</v>
      </c>
      <c r="E156" s="26" t="s">
        <v>760</v>
      </c>
      <c r="F156" s="12" t="s">
        <v>775</v>
      </c>
      <c r="G156" s="13" t="s">
        <v>762</v>
      </c>
      <c r="H156" s="13" t="s">
        <v>75</v>
      </c>
      <c r="I156" s="8">
        <v>2020</v>
      </c>
      <c r="J156" s="21">
        <v>4</v>
      </c>
      <c r="K156" s="15">
        <v>6.5000000000000002E-2</v>
      </c>
      <c r="L156" s="16">
        <v>8.5500000000000007</v>
      </c>
      <c r="M156" s="17">
        <v>1.21E-2</v>
      </c>
      <c r="N156" s="16">
        <v>44.7</v>
      </c>
      <c r="O156" s="16">
        <v>8.85</v>
      </c>
      <c r="P156" s="16"/>
      <c r="Q156" s="16">
        <f t="shared" si="12"/>
        <v>0</v>
      </c>
      <c r="R156" s="16">
        <v>6.84</v>
      </c>
      <c r="S156" s="13" t="s">
        <v>45</v>
      </c>
      <c r="T156" s="13" t="s">
        <v>45</v>
      </c>
      <c r="U156" s="8" t="s">
        <v>51</v>
      </c>
      <c r="V156" s="10" t="s">
        <v>763</v>
      </c>
      <c r="W156" s="52">
        <v>200</v>
      </c>
      <c r="X156" s="53">
        <v>199</v>
      </c>
      <c r="Y156" s="19">
        <v>1</v>
      </c>
      <c r="Z156" s="20">
        <v>198</v>
      </c>
      <c r="AA156" s="18">
        <v>0.5</v>
      </c>
      <c r="AB156" s="13" t="s">
        <v>58</v>
      </c>
      <c r="AC156" s="8" t="s">
        <v>175</v>
      </c>
      <c r="AD156" s="21">
        <v>140</v>
      </c>
      <c r="AE156" s="15">
        <v>163</v>
      </c>
      <c r="AF156" s="16" t="s">
        <v>50</v>
      </c>
      <c r="AG156" s="17" t="s">
        <v>46</v>
      </c>
      <c r="AH156" s="16">
        <v>571101</v>
      </c>
      <c r="AI156" s="16">
        <v>7035876</v>
      </c>
      <c r="AJ156" s="16"/>
      <c r="AK156" s="13"/>
      <c r="AL156" s="23" t="str">
        <f>F156&amp;".pdf"</f>
        <v>631506-01-T2.pdf</v>
      </c>
      <c r="AM156" s="23"/>
    </row>
    <row r="157" spans="1:39">
      <c r="A157" s="8"/>
      <c r="B157" s="9"/>
      <c r="C157" s="9"/>
      <c r="D157" s="10" t="s">
        <v>776</v>
      </c>
      <c r="E157" s="26" t="s">
        <v>777</v>
      </c>
      <c r="F157" s="12" t="s">
        <v>778</v>
      </c>
      <c r="G157" s="13" t="s">
        <v>56</v>
      </c>
      <c r="H157" s="13" t="s">
        <v>56</v>
      </c>
      <c r="I157" s="8">
        <v>2021</v>
      </c>
      <c r="J157" s="21">
        <v>2.6</v>
      </c>
      <c r="K157" s="15">
        <v>7.4999999999999997E-2</v>
      </c>
      <c r="L157" s="16">
        <v>8</v>
      </c>
      <c r="M157" s="17">
        <v>1.2E-2</v>
      </c>
      <c r="N157" s="16">
        <v>44.71</v>
      </c>
      <c r="O157" s="16">
        <v>8.74</v>
      </c>
      <c r="P157" s="16"/>
      <c r="Q157" s="16">
        <f t="shared" si="12"/>
        <v>0</v>
      </c>
      <c r="R157" s="16">
        <v>9.3800000000000008</v>
      </c>
      <c r="S157" s="13" t="s">
        <v>45</v>
      </c>
      <c r="T157" s="13" t="s">
        <v>45</v>
      </c>
      <c r="U157" s="8" t="s">
        <v>51</v>
      </c>
      <c r="V157" s="10" t="s">
        <v>142</v>
      </c>
      <c r="W157" s="52">
        <v>200</v>
      </c>
      <c r="X157" s="53">
        <v>199</v>
      </c>
      <c r="Y157" s="25">
        <v>3.5</v>
      </c>
      <c r="Z157" s="20">
        <v>195.5</v>
      </c>
      <c r="AA157" s="18">
        <v>2.5</v>
      </c>
      <c r="AB157" s="13" t="s">
        <v>406</v>
      </c>
      <c r="AC157" s="8" t="s">
        <v>59</v>
      </c>
      <c r="AD157" s="21">
        <v>115</v>
      </c>
      <c r="AE157" s="15">
        <v>140</v>
      </c>
      <c r="AF157" s="16" t="s">
        <v>408</v>
      </c>
      <c r="AG157" s="17" t="s">
        <v>46</v>
      </c>
      <c r="AH157" s="16">
        <v>607695.34697167296</v>
      </c>
      <c r="AI157" s="16">
        <v>6652024.5088549498</v>
      </c>
      <c r="AJ157" s="16" t="s">
        <v>46</v>
      </c>
      <c r="AK157" s="13"/>
      <c r="AL157" s="23" t="str">
        <f>F157&amp;".pdf"</f>
        <v>601531-83.pdf</v>
      </c>
      <c r="AM157" s="23"/>
    </row>
    <row r="158" spans="1:39">
      <c r="A158" s="27"/>
      <c r="B158" s="44"/>
      <c r="C158" s="44" t="s">
        <v>39</v>
      </c>
      <c r="D158" s="31" t="s">
        <v>779</v>
      </c>
      <c r="E158" s="36" t="s">
        <v>780</v>
      </c>
      <c r="F158" s="32" t="s">
        <v>781</v>
      </c>
      <c r="G158" s="32" t="s">
        <v>782</v>
      </c>
      <c r="H158" s="32" t="s">
        <v>75</v>
      </c>
      <c r="I158" s="45">
        <v>2023</v>
      </c>
      <c r="J158" s="23">
        <v>4</v>
      </c>
      <c r="K158" s="15">
        <v>9.5000000000000001E-2</v>
      </c>
      <c r="L158" s="23">
        <v>6.4</v>
      </c>
      <c r="M158" s="23">
        <v>1.2E-2</v>
      </c>
      <c r="N158" s="23">
        <v>31.8</v>
      </c>
      <c r="O158" s="23">
        <v>9.4</v>
      </c>
      <c r="P158" s="23">
        <v>72</v>
      </c>
      <c r="Q158" s="23">
        <v>678</v>
      </c>
      <c r="R158" s="23">
        <v>7.1</v>
      </c>
      <c r="S158" s="32" t="s">
        <v>99</v>
      </c>
      <c r="T158" s="32" t="s">
        <v>77</v>
      </c>
      <c r="U158" s="30" t="s">
        <v>51</v>
      </c>
      <c r="V158" s="31" t="s">
        <v>783</v>
      </c>
      <c r="W158" s="56">
        <v>300</v>
      </c>
      <c r="X158" s="57">
        <v>299</v>
      </c>
      <c r="Y158" s="25">
        <v>3</v>
      </c>
      <c r="Z158" s="20">
        <f>X158-Y158</f>
        <v>296</v>
      </c>
      <c r="AA158" s="20">
        <v>4</v>
      </c>
      <c r="AB158" s="33" t="s">
        <v>784</v>
      </c>
      <c r="AC158" s="61" t="s">
        <v>785</v>
      </c>
      <c r="AD158" s="21">
        <v>115</v>
      </c>
      <c r="AE158" s="15"/>
      <c r="AF158" s="47" t="s">
        <v>786</v>
      </c>
      <c r="AG158" s="17"/>
      <c r="AH158" s="16">
        <v>884371.32343226997</v>
      </c>
      <c r="AI158" s="16">
        <v>7761032.2751637297</v>
      </c>
      <c r="AJ158" s="16"/>
      <c r="AK158" s="23"/>
      <c r="AL158" s="23"/>
      <c r="AM158" s="23" t="str">
        <f>CONCATENATE(F158, ".PNG")</f>
        <v>635960-57.PNG</v>
      </c>
    </row>
    <row r="159" spans="1:39">
      <c r="A159" s="8"/>
      <c r="B159" s="9" t="s">
        <v>39</v>
      </c>
      <c r="C159" s="9" t="s">
        <v>39</v>
      </c>
      <c r="D159" s="10" t="s">
        <v>787</v>
      </c>
      <c r="E159" s="64" t="s">
        <v>788</v>
      </c>
      <c r="F159" s="12" t="s">
        <v>789</v>
      </c>
      <c r="G159" s="13" t="s">
        <v>542</v>
      </c>
      <c r="H159" s="13" t="s">
        <v>75</v>
      </c>
      <c r="I159" s="8">
        <v>2016</v>
      </c>
      <c r="J159" s="21">
        <v>4</v>
      </c>
      <c r="K159" s="15">
        <v>0.1</v>
      </c>
      <c r="L159" s="16">
        <v>7.35</v>
      </c>
      <c r="M159" s="17">
        <v>1.1900000000000001E-2</v>
      </c>
      <c r="N159" s="16">
        <v>29.7</v>
      </c>
      <c r="O159" s="16"/>
      <c r="P159" s="16"/>
      <c r="Q159" s="16">
        <f>O159*P159</f>
        <v>0</v>
      </c>
      <c r="R159" s="16">
        <v>7.67</v>
      </c>
      <c r="S159" s="13" t="s">
        <v>45</v>
      </c>
      <c r="T159" s="13" t="s">
        <v>45</v>
      </c>
      <c r="U159" s="8" t="s">
        <v>46</v>
      </c>
      <c r="V159" s="10" t="s">
        <v>790</v>
      </c>
      <c r="W159" s="52">
        <v>261</v>
      </c>
      <c r="X159" s="53">
        <v>260</v>
      </c>
      <c r="Y159" s="25">
        <v>1</v>
      </c>
      <c r="Z159" s="20">
        <v>259</v>
      </c>
      <c r="AA159" s="18">
        <v>16</v>
      </c>
      <c r="AB159" s="13" t="s">
        <v>210</v>
      </c>
      <c r="AC159" s="8" t="s">
        <v>59</v>
      </c>
      <c r="AD159" s="21">
        <v>140</v>
      </c>
      <c r="AE159" s="15">
        <v>168.3</v>
      </c>
      <c r="AF159" s="16" t="s">
        <v>791</v>
      </c>
      <c r="AG159" s="17" t="s">
        <v>69</v>
      </c>
      <c r="AH159" s="16">
        <v>571758</v>
      </c>
      <c r="AI159" s="16">
        <v>7033318</v>
      </c>
      <c r="AJ159" s="16" t="s">
        <v>51</v>
      </c>
      <c r="AK159" s="13" t="s">
        <v>50</v>
      </c>
      <c r="AL159" s="23" t="str">
        <f>F159&amp;".pdf"</f>
        <v>604750-01.pdf</v>
      </c>
      <c r="AM159" s="23"/>
    </row>
    <row r="160" spans="1:39">
      <c r="A160" s="27"/>
      <c r="B160" s="44"/>
      <c r="C160" s="44" t="s">
        <v>39</v>
      </c>
      <c r="D160" s="28" t="s">
        <v>792</v>
      </c>
      <c r="E160" s="65" t="s">
        <v>793</v>
      </c>
      <c r="F160" s="23" t="s">
        <v>794</v>
      </c>
      <c r="G160" s="23" t="s">
        <v>795</v>
      </c>
      <c r="H160" s="23" t="s">
        <v>75</v>
      </c>
      <c r="I160" s="8">
        <v>2022</v>
      </c>
      <c r="J160" s="23">
        <v>3.5</v>
      </c>
      <c r="K160" s="15">
        <v>6.5000000000000002E-2</v>
      </c>
      <c r="L160" s="23">
        <v>5.4</v>
      </c>
      <c r="M160" s="50">
        <f>1/(195-110)</f>
        <v>1.1764705882352941E-2</v>
      </c>
      <c r="N160" s="23">
        <v>42.7</v>
      </c>
      <c r="O160" s="23">
        <v>9.14</v>
      </c>
      <c r="P160" s="23"/>
      <c r="Q160" s="29">
        <f>O160*P160</f>
        <v>0</v>
      </c>
      <c r="R160" s="23"/>
      <c r="S160" s="23" t="s">
        <v>45</v>
      </c>
      <c r="T160" s="23" t="s">
        <v>45</v>
      </c>
      <c r="U160" s="27" t="s">
        <v>51</v>
      </c>
      <c r="V160" s="28" t="s">
        <v>796</v>
      </c>
      <c r="W160" s="52">
        <v>220</v>
      </c>
      <c r="X160" s="53">
        <v>219</v>
      </c>
      <c r="Y160" s="25">
        <v>5</v>
      </c>
      <c r="Z160" s="20">
        <v>214</v>
      </c>
      <c r="AA160" s="18">
        <v>3</v>
      </c>
      <c r="AB160" s="13" t="s">
        <v>797</v>
      </c>
      <c r="AC160" s="8" t="s">
        <v>68</v>
      </c>
      <c r="AD160" s="21">
        <v>114</v>
      </c>
      <c r="AE160" s="15">
        <v>139</v>
      </c>
      <c r="AF160" s="16"/>
      <c r="AG160" s="17" t="s">
        <v>798</v>
      </c>
      <c r="AH160" s="16">
        <v>1063489.4516124499</v>
      </c>
      <c r="AI160" s="16">
        <v>7950331.8879232602</v>
      </c>
      <c r="AJ160" s="16" t="s">
        <v>51</v>
      </c>
      <c r="AK160" s="23"/>
      <c r="AL160" s="23"/>
      <c r="AM160" s="23"/>
    </row>
    <row r="161" spans="1:39">
      <c r="A161" s="8" t="s">
        <v>39</v>
      </c>
      <c r="B161" s="9" t="s">
        <v>39</v>
      </c>
      <c r="C161" s="9" t="s">
        <v>39</v>
      </c>
      <c r="D161" s="10" t="s">
        <v>799</v>
      </c>
      <c r="E161" s="26" t="s">
        <v>800</v>
      </c>
      <c r="F161" s="12">
        <v>529272</v>
      </c>
      <c r="G161" s="13" t="s">
        <v>359</v>
      </c>
      <c r="H161" s="13" t="s">
        <v>263</v>
      </c>
      <c r="I161" s="8">
        <v>2012</v>
      </c>
      <c r="J161" s="21">
        <v>3.5</v>
      </c>
      <c r="K161" s="15">
        <v>0.08</v>
      </c>
      <c r="L161" s="16">
        <v>6.6</v>
      </c>
      <c r="M161" s="17">
        <v>1.17E-2</v>
      </c>
      <c r="N161" s="16">
        <v>39.700000000000003</v>
      </c>
      <c r="O161" s="16">
        <v>6.1680000000000001</v>
      </c>
      <c r="P161" s="16"/>
      <c r="Q161" s="16">
        <f>O161*P161</f>
        <v>0</v>
      </c>
      <c r="R161" s="16"/>
      <c r="S161" s="13" t="s">
        <v>45</v>
      </c>
      <c r="T161" s="13" t="s">
        <v>45</v>
      </c>
      <c r="U161" s="8" t="s">
        <v>51</v>
      </c>
      <c r="V161" s="10" t="s">
        <v>681</v>
      </c>
      <c r="W161" s="56">
        <v>200</v>
      </c>
      <c r="X161" s="57">
        <v>179</v>
      </c>
      <c r="Y161" s="18">
        <v>23.6</v>
      </c>
      <c r="Z161" s="20">
        <v>155.4</v>
      </c>
      <c r="AA161" s="20">
        <v>0.7</v>
      </c>
      <c r="AB161" s="21" t="s">
        <v>67</v>
      </c>
      <c r="AC161" s="8" t="s">
        <v>50</v>
      </c>
      <c r="AD161" s="20">
        <v>145</v>
      </c>
      <c r="AE161" s="20">
        <v>168</v>
      </c>
      <c r="AF161" s="20" t="s">
        <v>50</v>
      </c>
      <c r="AG161" s="13" t="s">
        <v>51</v>
      </c>
      <c r="AH161" s="20">
        <v>607628</v>
      </c>
      <c r="AI161" s="20">
        <v>6647349</v>
      </c>
      <c r="AJ161" s="13" t="s">
        <v>46</v>
      </c>
      <c r="AK161" s="13" t="s">
        <v>801</v>
      </c>
      <c r="AL161" s="23" t="str">
        <f>F161&amp;".pdf"</f>
        <v>529272.pdf</v>
      </c>
      <c r="AM161" s="23"/>
    </row>
    <row r="162" spans="1:39">
      <c r="A162" s="8"/>
      <c r="B162" s="9" t="s">
        <v>39</v>
      </c>
      <c r="C162" s="9" t="s">
        <v>39</v>
      </c>
      <c r="D162" s="10" t="s">
        <v>802</v>
      </c>
      <c r="E162" s="11" t="s">
        <v>803</v>
      </c>
      <c r="F162" s="12" t="s">
        <v>804</v>
      </c>
      <c r="G162" s="13" t="s">
        <v>805</v>
      </c>
      <c r="H162" s="13" t="s">
        <v>56</v>
      </c>
      <c r="I162" s="8">
        <v>2017</v>
      </c>
      <c r="J162" s="21">
        <v>5.5</v>
      </c>
      <c r="K162" s="15">
        <v>7.0000000000000007E-2</v>
      </c>
      <c r="L162" s="16">
        <v>9.6</v>
      </c>
      <c r="M162" s="17">
        <v>1.17E-2</v>
      </c>
      <c r="N162" s="16">
        <v>37.799999999999997</v>
      </c>
      <c r="O162" s="16"/>
      <c r="P162" s="16"/>
      <c r="Q162" s="16">
        <f>O162*P162</f>
        <v>0</v>
      </c>
      <c r="R162" s="16">
        <v>10.49</v>
      </c>
      <c r="S162" s="13" t="s">
        <v>45</v>
      </c>
      <c r="T162" s="13" t="s">
        <v>45</v>
      </c>
      <c r="U162" s="8" t="s">
        <v>51</v>
      </c>
      <c r="V162" s="10" t="s">
        <v>232</v>
      </c>
      <c r="W162" s="52">
        <v>250</v>
      </c>
      <c r="X162" s="53">
        <v>249</v>
      </c>
      <c r="Y162" s="19">
        <v>0</v>
      </c>
      <c r="Z162" s="20">
        <v>239</v>
      </c>
      <c r="AA162" s="18">
        <v>1.5</v>
      </c>
      <c r="AB162" s="13" t="s">
        <v>86</v>
      </c>
      <c r="AC162" s="8" t="s">
        <v>119</v>
      </c>
      <c r="AD162" s="21">
        <v>115</v>
      </c>
      <c r="AE162" s="15">
        <v>140</v>
      </c>
      <c r="AF162" s="16">
        <v>1000</v>
      </c>
      <c r="AG162" s="17" t="s">
        <v>51</v>
      </c>
      <c r="AH162" s="16">
        <v>600632</v>
      </c>
      <c r="AI162" s="16">
        <v>6645012</v>
      </c>
      <c r="AJ162" s="16" t="s">
        <v>46</v>
      </c>
      <c r="AK162" s="13" t="s">
        <v>806</v>
      </c>
      <c r="AL162" s="23" t="str">
        <f>F162&amp;".pdf"</f>
        <v>622176-01.pdf</v>
      </c>
      <c r="AM162" s="23"/>
    </row>
    <row r="163" spans="1:39">
      <c r="A163" s="27"/>
      <c r="B163" s="51" t="s">
        <v>39</v>
      </c>
      <c r="C163" s="51" t="s">
        <v>39</v>
      </c>
      <c r="D163" s="31" t="s">
        <v>807</v>
      </c>
      <c r="E163" s="24" t="s">
        <v>808</v>
      </c>
      <c r="F163" s="32" t="s">
        <v>809</v>
      </c>
      <c r="G163" s="32" t="s">
        <v>74</v>
      </c>
      <c r="H163" s="23"/>
      <c r="I163" s="8">
        <v>2023</v>
      </c>
      <c r="J163" s="23">
        <v>3.5</v>
      </c>
      <c r="K163" s="15">
        <v>0.08</v>
      </c>
      <c r="L163" s="23">
        <v>8.8000000000000007</v>
      </c>
      <c r="M163" s="23">
        <v>1.15E-2</v>
      </c>
      <c r="N163" s="23">
        <v>39.090000000000003</v>
      </c>
      <c r="O163" s="23">
        <v>8.3699999999999992</v>
      </c>
      <c r="P163" s="23">
        <v>72</v>
      </c>
      <c r="Q163" s="29">
        <f>O163*P163</f>
        <v>602.64</v>
      </c>
      <c r="R163" s="23">
        <v>6.19</v>
      </c>
      <c r="S163" s="32" t="s">
        <v>99</v>
      </c>
      <c r="T163" s="32" t="s">
        <v>77</v>
      </c>
      <c r="U163" s="30" t="s">
        <v>51</v>
      </c>
      <c r="V163" s="31" t="s">
        <v>810</v>
      </c>
      <c r="W163" s="52">
        <v>216</v>
      </c>
      <c r="X163" s="53">
        <f>W163-1</f>
        <v>215</v>
      </c>
      <c r="Y163" s="25">
        <v>1</v>
      </c>
      <c r="Z163" s="20">
        <f>X163-Y163</f>
        <v>214</v>
      </c>
      <c r="AA163" s="18"/>
      <c r="AB163" s="33" t="s">
        <v>811</v>
      </c>
      <c r="AC163" s="61" t="s">
        <v>767</v>
      </c>
      <c r="AD163" s="21">
        <v>114.3</v>
      </c>
      <c r="AE163" s="15"/>
      <c r="AF163" s="23"/>
      <c r="AG163" s="34" t="s">
        <v>46</v>
      </c>
      <c r="AH163" s="16">
        <v>297868.67017517402</v>
      </c>
      <c r="AI163" s="16">
        <v>6702279.7207431197</v>
      </c>
      <c r="AJ163" s="55" t="s">
        <v>46</v>
      </c>
      <c r="AK163" s="55" t="s">
        <v>812</v>
      </c>
      <c r="AL163" s="23"/>
      <c r="AM163" s="23"/>
    </row>
    <row r="164" spans="1:39">
      <c r="A164" s="27"/>
      <c r="B164" s="44"/>
      <c r="C164" s="51" t="s">
        <v>39</v>
      </c>
      <c r="D164" s="28" t="s">
        <v>813</v>
      </c>
      <c r="E164" s="36" t="s">
        <v>814</v>
      </c>
      <c r="F164" s="32" t="s">
        <v>815</v>
      </c>
      <c r="G164" s="32" t="s">
        <v>816</v>
      </c>
      <c r="H164" s="32" t="s">
        <v>56</v>
      </c>
      <c r="I164" s="45">
        <v>2023</v>
      </c>
      <c r="J164" s="23">
        <v>3</v>
      </c>
      <c r="K164" s="15">
        <v>0.08</v>
      </c>
      <c r="L164" s="23">
        <v>8.9</v>
      </c>
      <c r="M164" s="23">
        <v>1.15E-2</v>
      </c>
      <c r="N164" s="23">
        <v>36.29</v>
      </c>
      <c r="O164" s="23">
        <v>10.67</v>
      </c>
      <c r="P164" s="23">
        <v>62.63</v>
      </c>
      <c r="Q164" s="23">
        <v>668</v>
      </c>
      <c r="R164" s="23">
        <v>10.47</v>
      </c>
      <c r="S164" s="32" t="s">
        <v>99</v>
      </c>
      <c r="T164" s="32" t="s">
        <v>77</v>
      </c>
      <c r="U164" s="30" t="s">
        <v>51</v>
      </c>
      <c r="V164" s="31" t="s">
        <v>117</v>
      </c>
      <c r="W164" s="56">
        <v>300</v>
      </c>
      <c r="X164" s="57">
        <v>299</v>
      </c>
      <c r="Y164" s="25">
        <v>5</v>
      </c>
      <c r="Z164" s="20">
        <f>X164-Y164</f>
        <v>294</v>
      </c>
      <c r="AA164" s="20">
        <v>18.600000000000001</v>
      </c>
      <c r="AB164" s="33" t="s">
        <v>253</v>
      </c>
      <c r="AC164" s="61" t="s">
        <v>59</v>
      </c>
      <c r="AD164" s="21">
        <v>115</v>
      </c>
      <c r="AE164" s="15"/>
      <c r="AF164" s="16">
        <v>1000</v>
      </c>
      <c r="AG164" s="34" t="s">
        <v>817</v>
      </c>
      <c r="AH164" s="16">
        <v>604576</v>
      </c>
      <c r="AI164" s="16">
        <v>6645571</v>
      </c>
      <c r="AJ164" s="16"/>
      <c r="AK164" s="32" t="s">
        <v>818</v>
      </c>
      <c r="AL164" s="23" t="str">
        <f t="shared" ref="AL164:AL182" si="14">F164&amp;".pdf"</f>
        <v>639147-04.pdf</v>
      </c>
      <c r="AM164" s="23" t="str">
        <f>CONCATENATE(F164, ".PNG")</f>
        <v>639147-04.PNG</v>
      </c>
    </row>
    <row r="165" spans="1:39">
      <c r="A165" s="8" t="s">
        <v>39</v>
      </c>
      <c r="B165" s="9" t="s">
        <v>39</v>
      </c>
      <c r="C165" s="9" t="s">
        <v>39</v>
      </c>
      <c r="D165" s="10" t="s">
        <v>819</v>
      </c>
      <c r="E165" s="26" t="s">
        <v>820</v>
      </c>
      <c r="F165" s="12">
        <v>532051</v>
      </c>
      <c r="G165" s="13" t="s">
        <v>148</v>
      </c>
      <c r="H165" s="13" t="s">
        <v>263</v>
      </c>
      <c r="I165" s="8">
        <v>2013</v>
      </c>
      <c r="J165" s="21">
        <v>2.8</v>
      </c>
      <c r="K165" s="15">
        <v>0.08</v>
      </c>
      <c r="L165" s="16">
        <v>4</v>
      </c>
      <c r="M165" s="17">
        <v>1.1299999999999999E-2</v>
      </c>
      <c r="N165" s="16" t="s">
        <v>50</v>
      </c>
      <c r="O165" s="16">
        <v>5.76</v>
      </c>
      <c r="P165" s="16"/>
      <c r="Q165" s="16">
        <f t="shared" ref="Q165:Q180" si="15">O165*P165</f>
        <v>0</v>
      </c>
      <c r="R165" s="16" t="s">
        <v>50</v>
      </c>
      <c r="S165" s="13" t="s">
        <v>45</v>
      </c>
      <c r="T165" s="13" t="s">
        <v>45</v>
      </c>
      <c r="U165" s="8" t="s">
        <v>46</v>
      </c>
      <c r="V165" s="10" t="s">
        <v>247</v>
      </c>
      <c r="W165" s="56">
        <v>200</v>
      </c>
      <c r="X165" s="57">
        <v>199</v>
      </c>
      <c r="Y165" s="18">
        <v>1.5</v>
      </c>
      <c r="Z165" s="20">
        <v>197.5</v>
      </c>
      <c r="AA165" s="20">
        <v>1.5</v>
      </c>
      <c r="AB165" s="21" t="s">
        <v>210</v>
      </c>
      <c r="AC165" s="8" t="s">
        <v>50</v>
      </c>
      <c r="AD165" s="20">
        <v>114</v>
      </c>
      <c r="AE165" s="20">
        <v>139</v>
      </c>
      <c r="AF165" s="20">
        <v>1862890</v>
      </c>
      <c r="AG165" s="13" t="s">
        <v>69</v>
      </c>
      <c r="AH165" s="20">
        <v>1309884</v>
      </c>
      <c r="AI165" s="20">
        <v>7871296</v>
      </c>
      <c r="AJ165" s="13" t="s">
        <v>46</v>
      </c>
      <c r="AK165" s="13" t="s">
        <v>821</v>
      </c>
      <c r="AL165" s="23" t="str">
        <f t="shared" si="14"/>
        <v>532051.pdf</v>
      </c>
      <c r="AM165" s="23"/>
    </row>
    <row r="166" spans="1:39">
      <c r="A166" s="8"/>
      <c r="B166" s="9" t="s">
        <v>39</v>
      </c>
      <c r="C166" s="9" t="s">
        <v>39</v>
      </c>
      <c r="D166" s="10" t="s">
        <v>822</v>
      </c>
      <c r="E166" s="26" t="s">
        <v>823</v>
      </c>
      <c r="F166" s="12" t="s">
        <v>824</v>
      </c>
      <c r="G166" s="13" t="s">
        <v>680</v>
      </c>
      <c r="H166" s="13" t="s">
        <v>56</v>
      </c>
      <c r="I166" s="8">
        <v>2015</v>
      </c>
      <c r="J166" s="21">
        <v>2.7</v>
      </c>
      <c r="K166" s="15">
        <v>0.04</v>
      </c>
      <c r="L166" s="16">
        <v>9.23</v>
      </c>
      <c r="M166" s="17">
        <v>1.1299999999999999E-2</v>
      </c>
      <c r="N166" s="16">
        <v>45.86</v>
      </c>
      <c r="O166" s="16"/>
      <c r="P166" s="16"/>
      <c r="Q166" s="16">
        <f t="shared" si="15"/>
        <v>0</v>
      </c>
      <c r="R166" s="16">
        <v>7.93</v>
      </c>
      <c r="S166" s="13" t="s">
        <v>45</v>
      </c>
      <c r="T166" s="13" t="s">
        <v>45</v>
      </c>
      <c r="U166" s="8" t="s">
        <v>46</v>
      </c>
      <c r="V166" s="10" t="s">
        <v>825</v>
      </c>
      <c r="W166" s="56">
        <v>250</v>
      </c>
      <c r="X166" s="57">
        <v>179</v>
      </c>
      <c r="Y166" s="20">
        <v>7</v>
      </c>
      <c r="Z166" s="20">
        <v>172</v>
      </c>
      <c r="AA166" s="20">
        <v>75</v>
      </c>
      <c r="AB166" s="21" t="s">
        <v>143</v>
      </c>
      <c r="AC166" s="8" t="s">
        <v>68</v>
      </c>
      <c r="AD166" s="20">
        <v>115</v>
      </c>
      <c r="AE166" s="20">
        <v>193.7</v>
      </c>
      <c r="AF166" s="20" t="s">
        <v>826</v>
      </c>
      <c r="AG166" s="13" t="s">
        <v>69</v>
      </c>
      <c r="AH166" s="20">
        <v>311507</v>
      </c>
      <c r="AI166" s="20">
        <v>6528217</v>
      </c>
      <c r="AJ166" s="13" t="s">
        <v>51</v>
      </c>
      <c r="AK166" s="13" t="s">
        <v>827</v>
      </c>
      <c r="AL166" s="23" t="str">
        <f t="shared" si="14"/>
        <v>601531-02.pdf</v>
      </c>
      <c r="AM166" s="23"/>
    </row>
    <row r="167" spans="1:39">
      <c r="A167" s="8"/>
      <c r="B167" s="9" t="s">
        <v>39</v>
      </c>
      <c r="C167" s="9" t="s">
        <v>39</v>
      </c>
      <c r="D167" s="10" t="s">
        <v>828</v>
      </c>
      <c r="E167" s="26" t="s">
        <v>829</v>
      </c>
      <c r="F167" s="12" t="s">
        <v>830</v>
      </c>
      <c r="G167" s="13" t="s">
        <v>56</v>
      </c>
      <c r="H167" s="13" t="s">
        <v>56</v>
      </c>
      <c r="I167" s="8">
        <v>2018</v>
      </c>
      <c r="J167" s="21">
        <v>4.7</v>
      </c>
      <c r="K167" s="15">
        <v>5.5E-2</v>
      </c>
      <c r="L167" s="16">
        <v>7.5</v>
      </c>
      <c r="M167" s="17">
        <v>1.1299999999999999E-2</v>
      </c>
      <c r="N167" s="16">
        <v>55.7</v>
      </c>
      <c r="O167" s="16">
        <v>5.12</v>
      </c>
      <c r="P167" s="16"/>
      <c r="Q167" s="16">
        <f t="shared" si="15"/>
        <v>0</v>
      </c>
      <c r="R167" s="16">
        <v>5.12</v>
      </c>
      <c r="S167" s="13" t="s">
        <v>45</v>
      </c>
      <c r="T167" s="13" t="s">
        <v>45</v>
      </c>
      <c r="U167" s="8" t="s">
        <v>51</v>
      </c>
      <c r="V167" s="10" t="s">
        <v>396</v>
      </c>
      <c r="W167" s="52">
        <v>250</v>
      </c>
      <c r="X167" s="53">
        <v>100</v>
      </c>
      <c r="Y167" s="18">
        <v>8</v>
      </c>
      <c r="Z167" s="20">
        <v>92</v>
      </c>
      <c r="AA167" s="18">
        <v>3</v>
      </c>
      <c r="AB167" s="13" t="s">
        <v>210</v>
      </c>
      <c r="AC167" s="8" t="s">
        <v>119</v>
      </c>
      <c r="AD167" s="21">
        <v>115</v>
      </c>
      <c r="AE167" s="15">
        <v>140</v>
      </c>
      <c r="AF167" s="16">
        <v>2000</v>
      </c>
      <c r="AG167" s="17" t="s">
        <v>46</v>
      </c>
      <c r="AH167" s="16">
        <v>569356</v>
      </c>
      <c r="AI167" s="16">
        <v>6620863</v>
      </c>
      <c r="AJ167" s="16" t="s">
        <v>51</v>
      </c>
      <c r="AK167" s="13" t="s">
        <v>831</v>
      </c>
      <c r="AL167" s="23" t="str">
        <f t="shared" si="14"/>
        <v>601531-37.pdf</v>
      </c>
      <c r="AM167" s="23"/>
    </row>
    <row r="168" spans="1:39">
      <c r="A168" s="8"/>
      <c r="B168" s="9" t="s">
        <v>39</v>
      </c>
      <c r="C168" s="9" t="s">
        <v>39</v>
      </c>
      <c r="D168" s="10" t="s">
        <v>832</v>
      </c>
      <c r="E168" s="38" t="s">
        <v>833</v>
      </c>
      <c r="F168" s="12" t="s">
        <v>834</v>
      </c>
      <c r="G168" s="13" t="s">
        <v>637</v>
      </c>
      <c r="H168" s="13" t="s">
        <v>56</v>
      </c>
      <c r="I168" s="8">
        <v>2018</v>
      </c>
      <c r="J168" s="21">
        <v>3</v>
      </c>
      <c r="K168" s="15">
        <v>6.5000000000000002E-2</v>
      </c>
      <c r="L168" s="16">
        <v>6.12</v>
      </c>
      <c r="M168" s="17">
        <v>1.1299999999999999E-2</v>
      </c>
      <c r="N168" s="16">
        <v>40</v>
      </c>
      <c r="O168" s="16">
        <v>7.45</v>
      </c>
      <c r="P168" s="16"/>
      <c r="Q168" s="16">
        <f t="shared" si="15"/>
        <v>0</v>
      </c>
      <c r="R168" s="16">
        <v>7.45</v>
      </c>
      <c r="S168" s="13" t="s">
        <v>45</v>
      </c>
      <c r="T168" s="13" t="s">
        <v>45</v>
      </c>
      <c r="U168" s="8" t="s">
        <v>51</v>
      </c>
      <c r="V168" s="10" t="s">
        <v>835</v>
      </c>
      <c r="W168" s="52">
        <v>200</v>
      </c>
      <c r="X168" s="53">
        <v>199</v>
      </c>
      <c r="Y168" s="18">
        <v>12</v>
      </c>
      <c r="Z168" s="20">
        <v>187</v>
      </c>
      <c r="AA168" s="18">
        <v>16</v>
      </c>
      <c r="AB168" s="13" t="s">
        <v>67</v>
      </c>
      <c r="AC168" s="8" t="s">
        <v>68</v>
      </c>
      <c r="AD168" s="21">
        <v>115</v>
      </c>
      <c r="AE168" s="15">
        <v>140</v>
      </c>
      <c r="AF168" s="16">
        <v>1500</v>
      </c>
      <c r="AG168" s="17" t="s">
        <v>46</v>
      </c>
      <c r="AH168" s="16">
        <v>492305</v>
      </c>
      <c r="AI168" s="16">
        <v>6887268</v>
      </c>
      <c r="AJ168" s="16" t="s">
        <v>46</v>
      </c>
      <c r="AK168" s="13"/>
      <c r="AL168" s="23" t="str">
        <f t="shared" si="14"/>
        <v>601531-40.pdf</v>
      </c>
      <c r="AM168" s="23"/>
    </row>
    <row r="169" spans="1:39">
      <c r="A169" s="8"/>
      <c r="B169" s="9" t="s">
        <v>39</v>
      </c>
      <c r="C169" s="9" t="s">
        <v>39</v>
      </c>
      <c r="D169" s="10" t="s">
        <v>836</v>
      </c>
      <c r="E169" s="26" t="s">
        <v>837</v>
      </c>
      <c r="F169" s="12" t="s">
        <v>838</v>
      </c>
      <c r="G169" s="13" t="s">
        <v>186</v>
      </c>
      <c r="H169" s="13" t="s">
        <v>56</v>
      </c>
      <c r="I169" s="8">
        <v>2019</v>
      </c>
      <c r="J169" s="21">
        <v>3.2</v>
      </c>
      <c r="K169" s="15">
        <v>7.0000000000000007E-2</v>
      </c>
      <c r="L169" s="16">
        <v>7.7</v>
      </c>
      <c r="M169" s="17">
        <v>1.0999999999999999E-2</v>
      </c>
      <c r="N169" s="16">
        <v>36.799999999999997</v>
      </c>
      <c r="O169" s="16">
        <v>10.96</v>
      </c>
      <c r="P169" s="16"/>
      <c r="Q169" s="16">
        <f t="shared" si="15"/>
        <v>0</v>
      </c>
      <c r="R169" s="16">
        <v>10.96</v>
      </c>
      <c r="S169" s="13" t="s">
        <v>45</v>
      </c>
      <c r="T169" s="13" t="s">
        <v>45</v>
      </c>
      <c r="U169" s="8" t="s">
        <v>51</v>
      </c>
      <c r="V169" s="10" t="s">
        <v>673</v>
      </c>
      <c r="W169" s="52">
        <v>300</v>
      </c>
      <c r="X169" s="53">
        <v>299</v>
      </c>
      <c r="Y169" s="18">
        <v>1</v>
      </c>
      <c r="Z169" s="20">
        <v>298</v>
      </c>
      <c r="AA169" s="18">
        <v>0.5</v>
      </c>
      <c r="AB169" s="13" t="s">
        <v>210</v>
      </c>
      <c r="AC169" s="8" t="s">
        <v>59</v>
      </c>
      <c r="AD169" s="21">
        <v>115</v>
      </c>
      <c r="AE169" s="15">
        <v>139</v>
      </c>
      <c r="AF169" s="16">
        <v>1000</v>
      </c>
      <c r="AG169" s="17" t="s">
        <v>46</v>
      </c>
      <c r="AH169" s="16">
        <v>603274</v>
      </c>
      <c r="AI169" s="16">
        <v>6626122</v>
      </c>
      <c r="AJ169" s="16" t="s">
        <v>51</v>
      </c>
      <c r="AK169" s="13"/>
      <c r="AL169" s="23" t="str">
        <f t="shared" si="14"/>
        <v>601531-50.pdf</v>
      </c>
      <c r="AM169" s="23"/>
    </row>
    <row r="170" spans="1:39">
      <c r="A170" s="8"/>
      <c r="B170" s="9" t="s">
        <v>39</v>
      </c>
      <c r="C170" s="9" t="s">
        <v>39</v>
      </c>
      <c r="D170" s="10" t="s">
        <v>839</v>
      </c>
      <c r="E170" s="26" t="s">
        <v>840</v>
      </c>
      <c r="F170" s="12" t="s">
        <v>841</v>
      </c>
      <c r="G170" s="13" t="s">
        <v>91</v>
      </c>
      <c r="H170" s="13" t="s">
        <v>74</v>
      </c>
      <c r="I170" s="8">
        <v>2019</v>
      </c>
      <c r="J170" s="21">
        <v>2.6</v>
      </c>
      <c r="K170" s="15">
        <v>0.08</v>
      </c>
      <c r="L170" s="16">
        <v>8</v>
      </c>
      <c r="M170" s="17">
        <v>1.0999999999999999E-2</v>
      </c>
      <c r="N170" s="16">
        <v>44</v>
      </c>
      <c r="O170" s="16">
        <v>8.6</v>
      </c>
      <c r="P170" s="16"/>
      <c r="Q170" s="16">
        <f t="shared" si="15"/>
        <v>0</v>
      </c>
      <c r="R170" s="16">
        <v>8.6</v>
      </c>
      <c r="S170" s="13" t="s">
        <v>45</v>
      </c>
      <c r="T170" s="13" t="s">
        <v>45</v>
      </c>
      <c r="U170" s="8" t="s">
        <v>51</v>
      </c>
      <c r="V170" s="10" t="s">
        <v>66</v>
      </c>
      <c r="W170" s="52">
        <v>200</v>
      </c>
      <c r="X170" s="53">
        <v>199</v>
      </c>
      <c r="Y170" s="18">
        <v>3.5</v>
      </c>
      <c r="Z170" s="20">
        <v>195.5</v>
      </c>
      <c r="AA170" s="18">
        <v>1</v>
      </c>
      <c r="AB170" s="13" t="s">
        <v>48</v>
      </c>
      <c r="AC170" s="8" t="s">
        <v>105</v>
      </c>
      <c r="AD170" s="21">
        <v>140</v>
      </c>
      <c r="AE170" s="15">
        <v>168</v>
      </c>
      <c r="AF170" s="16" t="s">
        <v>217</v>
      </c>
      <c r="AG170" s="17" t="s">
        <v>46</v>
      </c>
      <c r="AH170" s="16">
        <v>291055</v>
      </c>
      <c r="AI170" s="16">
        <v>6739227</v>
      </c>
      <c r="AJ170" s="16" t="s">
        <v>46</v>
      </c>
      <c r="AK170" s="13" t="s">
        <v>842</v>
      </c>
      <c r="AL170" s="23" t="str">
        <f t="shared" si="14"/>
        <v>601531-49.pdf</v>
      </c>
      <c r="AM170" s="23"/>
    </row>
    <row r="171" spans="1:39">
      <c r="A171" s="8"/>
      <c r="B171" s="9" t="s">
        <v>39</v>
      </c>
      <c r="C171" s="9" t="s">
        <v>39</v>
      </c>
      <c r="D171" s="10" t="s">
        <v>843</v>
      </c>
      <c r="E171" s="11" t="s">
        <v>844</v>
      </c>
      <c r="F171" s="12" t="s">
        <v>845</v>
      </c>
      <c r="G171" s="13" t="s">
        <v>186</v>
      </c>
      <c r="H171" s="13" t="s">
        <v>56</v>
      </c>
      <c r="I171" s="8">
        <v>2015</v>
      </c>
      <c r="J171" s="21">
        <v>2.8</v>
      </c>
      <c r="K171" s="15">
        <v>0.115</v>
      </c>
      <c r="L171" s="16">
        <v>7.74</v>
      </c>
      <c r="M171" s="17">
        <v>1.0800000000000001E-2</v>
      </c>
      <c r="N171" s="16">
        <v>26.28</v>
      </c>
      <c r="O171" s="16"/>
      <c r="P171" s="16"/>
      <c r="Q171" s="16">
        <f t="shared" si="15"/>
        <v>0</v>
      </c>
      <c r="R171" s="16">
        <v>6.37</v>
      </c>
      <c r="S171" s="13" t="s">
        <v>45</v>
      </c>
      <c r="T171" s="13" t="s">
        <v>45</v>
      </c>
      <c r="U171" s="8" t="s">
        <v>46</v>
      </c>
      <c r="V171" s="10" t="s">
        <v>247</v>
      </c>
      <c r="W171" s="56">
        <v>244</v>
      </c>
      <c r="X171" s="57">
        <v>243</v>
      </c>
      <c r="Y171" s="18">
        <v>0.6</v>
      </c>
      <c r="Z171" s="20">
        <v>242.4</v>
      </c>
      <c r="AA171" s="20">
        <v>1.5</v>
      </c>
      <c r="AB171" s="21" t="s">
        <v>210</v>
      </c>
      <c r="AC171" s="8" t="s">
        <v>682</v>
      </c>
      <c r="AD171" s="20">
        <v>115</v>
      </c>
      <c r="AE171" s="20">
        <v>139</v>
      </c>
      <c r="AF171" s="20" t="s">
        <v>50</v>
      </c>
      <c r="AG171" s="13" t="s">
        <v>69</v>
      </c>
      <c r="AH171" s="20">
        <v>601142</v>
      </c>
      <c r="AI171" s="20">
        <v>6621509</v>
      </c>
      <c r="AJ171" s="13" t="s">
        <v>51</v>
      </c>
      <c r="AK171" s="13" t="s">
        <v>50</v>
      </c>
      <c r="AL171" s="23" t="str">
        <f t="shared" si="14"/>
        <v>601531-06.pdf</v>
      </c>
      <c r="AM171" s="23"/>
    </row>
    <row r="172" spans="1:39">
      <c r="A172" s="8"/>
      <c r="B172" s="9" t="s">
        <v>39</v>
      </c>
      <c r="C172" s="9" t="s">
        <v>39</v>
      </c>
      <c r="D172" s="10" t="s">
        <v>846</v>
      </c>
      <c r="E172" s="26" t="s">
        <v>847</v>
      </c>
      <c r="F172" s="12" t="s">
        <v>848</v>
      </c>
      <c r="G172" s="13"/>
      <c r="H172" s="13" t="s">
        <v>56</v>
      </c>
      <c r="I172" s="8">
        <v>2016</v>
      </c>
      <c r="J172" s="21">
        <v>5.0999999999999996</v>
      </c>
      <c r="K172" s="15">
        <v>7.4999999999999997E-2</v>
      </c>
      <c r="L172" s="16">
        <v>7.4</v>
      </c>
      <c r="M172" s="17">
        <v>1.0800000000000001E-2</v>
      </c>
      <c r="N172" s="16">
        <v>37.21</v>
      </c>
      <c r="O172" s="16"/>
      <c r="P172" s="16"/>
      <c r="Q172" s="16">
        <f t="shared" si="15"/>
        <v>0</v>
      </c>
      <c r="R172" s="16">
        <v>7.26</v>
      </c>
      <c r="S172" s="13" t="s">
        <v>45</v>
      </c>
      <c r="T172" s="13" t="s">
        <v>45</v>
      </c>
      <c r="U172" s="8" t="s">
        <v>46</v>
      </c>
      <c r="V172" s="10" t="s">
        <v>849</v>
      </c>
      <c r="W172" s="52">
        <v>220</v>
      </c>
      <c r="X172" s="53">
        <v>219</v>
      </c>
      <c r="Y172" s="25">
        <v>24</v>
      </c>
      <c r="Z172" s="20">
        <v>195</v>
      </c>
      <c r="AA172" s="18">
        <v>0.3</v>
      </c>
      <c r="AB172" s="13" t="s">
        <v>67</v>
      </c>
      <c r="AC172" s="8" t="s">
        <v>68</v>
      </c>
      <c r="AD172" s="21">
        <v>115</v>
      </c>
      <c r="AE172" s="15" t="s">
        <v>50</v>
      </c>
      <c r="AF172" s="16" t="s">
        <v>50</v>
      </c>
      <c r="AG172" s="17" t="s">
        <v>69</v>
      </c>
      <c r="AH172" s="16">
        <v>583607</v>
      </c>
      <c r="AI172" s="16">
        <v>6626911</v>
      </c>
      <c r="AJ172" s="16" t="s">
        <v>51</v>
      </c>
      <c r="AK172" s="13" t="s">
        <v>50</v>
      </c>
      <c r="AL172" s="23" t="str">
        <f t="shared" si="14"/>
        <v>601531-12.pdf</v>
      </c>
      <c r="AM172" s="23"/>
    </row>
    <row r="173" spans="1:39">
      <c r="A173" s="8"/>
      <c r="B173" s="9" t="s">
        <v>39</v>
      </c>
      <c r="C173" s="9" t="s">
        <v>39</v>
      </c>
      <c r="D173" s="10" t="s">
        <v>850</v>
      </c>
      <c r="E173" s="38" t="s">
        <v>851</v>
      </c>
      <c r="F173" s="12" t="s">
        <v>852</v>
      </c>
      <c r="G173" s="13" t="s">
        <v>91</v>
      </c>
      <c r="H173" s="13" t="s">
        <v>74</v>
      </c>
      <c r="I173" s="8">
        <v>2017</v>
      </c>
      <c r="J173" s="21">
        <v>3.4</v>
      </c>
      <c r="K173" s="15">
        <v>7.4999999999999997E-2</v>
      </c>
      <c r="L173" s="16">
        <v>8.9499999999999993</v>
      </c>
      <c r="M173" s="17">
        <v>1.0699999999999999E-2</v>
      </c>
      <c r="N173" s="16">
        <v>52</v>
      </c>
      <c r="O173" s="16">
        <v>9.3070000000000004</v>
      </c>
      <c r="P173" s="16"/>
      <c r="Q173" s="16">
        <f t="shared" si="15"/>
        <v>0</v>
      </c>
      <c r="R173" s="16">
        <v>9.3070000000000004</v>
      </c>
      <c r="S173" s="13" t="s">
        <v>45</v>
      </c>
      <c r="T173" s="13" t="s">
        <v>45</v>
      </c>
      <c r="U173" s="8" t="s">
        <v>46</v>
      </c>
      <c r="V173" s="10" t="s">
        <v>247</v>
      </c>
      <c r="W173" s="52">
        <v>200</v>
      </c>
      <c r="X173" s="53"/>
      <c r="Y173" s="18">
        <v>20</v>
      </c>
      <c r="Z173" s="20">
        <v>179</v>
      </c>
      <c r="AA173" s="18">
        <v>3</v>
      </c>
      <c r="AB173" s="13" t="s">
        <v>210</v>
      </c>
      <c r="AC173" s="8" t="s">
        <v>68</v>
      </c>
      <c r="AD173" s="21">
        <v>140</v>
      </c>
      <c r="AE173" s="15">
        <v>168</v>
      </c>
      <c r="AF173" s="16">
        <v>1000</v>
      </c>
      <c r="AG173" s="17" t="s">
        <v>69</v>
      </c>
      <c r="AH173" s="16">
        <v>296187</v>
      </c>
      <c r="AI173" s="16">
        <v>6699651</v>
      </c>
      <c r="AJ173" s="16" t="s">
        <v>46</v>
      </c>
      <c r="AK173" s="13" t="s">
        <v>50</v>
      </c>
      <c r="AL173" s="23" t="str">
        <f t="shared" si="14"/>
        <v>601531-28.pdf</v>
      </c>
      <c r="AM173" s="23"/>
    </row>
    <row r="174" spans="1:39">
      <c r="A174" s="8"/>
      <c r="B174" s="9" t="s">
        <v>39</v>
      </c>
      <c r="C174" s="9" t="s">
        <v>39</v>
      </c>
      <c r="D174" s="10" t="s">
        <v>853</v>
      </c>
      <c r="E174" s="66" t="s">
        <v>854</v>
      </c>
      <c r="F174" s="12" t="s">
        <v>855</v>
      </c>
      <c r="G174" s="13" t="s">
        <v>91</v>
      </c>
      <c r="H174" s="13" t="s">
        <v>74</v>
      </c>
      <c r="I174" s="8">
        <v>2018</v>
      </c>
      <c r="J174" s="21">
        <v>2.6</v>
      </c>
      <c r="K174" s="15">
        <v>7.4999999999999997E-2</v>
      </c>
      <c r="L174" s="16">
        <v>8.9</v>
      </c>
      <c r="M174" s="17">
        <v>1.0699999999999999E-2</v>
      </c>
      <c r="N174" s="16">
        <v>36.6</v>
      </c>
      <c r="O174" s="16">
        <v>9</v>
      </c>
      <c r="P174" s="16"/>
      <c r="Q174" s="16">
        <f t="shared" si="15"/>
        <v>0</v>
      </c>
      <c r="R174" s="16">
        <v>9</v>
      </c>
      <c r="S174" s="13" t="s">
        <v>45</v>
      </c>
      <c r="T174" s="13" t="s">
        <v>45</v>
      </c>
      <c r="U174" s="8" t="s">
        <v>51</v>
      </c>
      <c r="V174" s="10" t="s">
        <v>856</v>
      </c>
      <c r="W174" s="52">
        <v>250</v>
      </c>
      <c r="X174" s="53">
        <v>249</v>
      </c>
      <c r="Y174" s="25">
        <v>2.5</v>
      </c>
      <c r="Z174" s="20">
        <v>246.5</v>
      </c>
      <c r="AA174" s="18">
        <v>1.5</v>
      </c>
      <c r="AB174" s="13" t="s">
        <v>210</v>
      </c>
      <c r="AC174" s="8" t="s">
        <v>68</v>
      </c>
      <c r="AD174" s="21">
        <v>140</v>
      </c>
      <c r="AE174" s="15">
        <v>168</v>
      </c>
      <c r="AF174" s="16">
        <v>400</v>
      </c>
      <c r="AG174" s="17" t="s">
        <v>46</v>
      </c>
      <c r="AH174" s="16">
        <v>284099</v>
      </c>
      <c r="AI174" s="16">
        <v>6729301</v>
      </c>
      <c r="AJ174" s="16" t="s">
        <v>46</v>
      </c>
      <c r="AK174" s="13"/>
      <c r="AL174" s="23" t="str">
        <f t="shared" si="14"/>
        <v>601531-42.pdf</v>
      </c>
      <c r="AM174" s="23"/>
    </row>
    <row r="175" spans="1:39">
      <c r="A175" s="8" t="s">
        <v>39</v>
      </c>
      <c r="B175" s="9" t="s">
        <v>39</v>
      </c>
      <c r="C175" s="9" t="s">
        <v>50</v>
      </c>
      <c r="D175" s="10" t="s">
        <v>857</v>
      </c>
      <c r="E175" s="26" t="s">
        <v>858</v>
      </c>
      <c r="F175" s="12">
        <v>523731</v>
      </c>
      <c r="G175" s="13" t="s">
        <v>859</v>
      </c>
      <c r="H175" s="13" t="s">
        <v>75</v>
      </c>
      <c r="I175" s="8">
        <v>2010</v>
      </c>
      <c r="J175" s="21">
        <v>3.8</v>
      </c>
      <c r="K175" s="15">
        <v>0.06</v>
      </c>
      <c r="L175" s="16">
        <v>7.8</v>
      </c>
      <c r="M175" s="17">
        <v>1.0526315789473694E-2</v>
      </c>
      <c r="N175" s="16">
        <v>59.4</v>
      </c>
      <c r="O175" s="16">
        <v>11.6</v>
      </c>
      <c r="P175" s="16"/>
      <c r="Q175" s="16">
        <f t="shared" si="15"/>
        <v>0</v>
      </c>
      <c r="R175" s="16" t="s">
        <v>50</v>
      </c>
      <c r="S175" s="13" t="s">
        <v>45</v>
      </c>
      <c r="T175" s="13" t="s">
        <v>45</v>
      </c>
      <c r="U175" s="8" t="s">
        <v>46</v>
      </c>
      <c r="V175" s="10" t="s">
        <v>860</v>
      </c>
      <c r="W175" s="56">
        <v>200</v>
      </c>
      <c r="X175" s="57">
        <v>199</v>
      </c>
      <c r="Y175" s="18">
        <v>5.4</v>
      </c>
      <c r="Z175" s="20">
        <f>X175-Y175</f>
        <v>193.6</v>
      </c>
      <c r="AA175" s="20">
        <v>10.5</v>
      </c>
      <c r="AB175" s="21" t="s">
        <v>150</v>
      </c>
      <c r="AC175" s="8" t="s">
        <v>50</v>
      </c>
      <c r="AD175" s="20">
        <v>115</v>
      </c>
      <c r="AE175" s="20">
        <v>139.69999999999999</v>
      </c>
      <c r="AF175" s="20">
        <v>5000</v>
      </c>
      <c r="AG175" s="13" t="s">
        <v>46</v>
      </c>
      <c r="AH175" s="20">
        <v>599933</v>
      </c>
      <c r="AI175" s="20">
        <v>6641078</v>
      </c>
      <c r="AJ175" s="13" t="s">
        <v>51</v>
      </c>
      <c r="AK175" s="13"/>
      <c r="AL175" s="23" t="str">
        <f t="shared" si="14"/>
        <v>523731.pdf</v>
      </c>
      <c r="AM175" s="23"/>
    </row>
    <row r="176" spans="1:39">
      <c r="A176" s="8"/>
      <c r="B176" s="9" t="s">
        <v>39</v>
      </c>
      <c r="C176" s="9" t="s">
        <v>39</v>
      </c>
      <c r="D176" s="10" t="s">
        <v>861</v>
      </c>
      <c r="E176" s="26" t="s">
        <v>862</v>
      </c>
      <c r="F176" s="12">
        <v>535778</v>
      </c>
      <c r="G176" s="13" t="s">
        <v>863</v>
      </c>
      <c r="H176" s="13" t="s">
        <v>56</v>
      </c>
      <c r="I176" s="8">
        <v>2014</v>
      </c>
      <c r="J176" s="21">
        <v>4.2</v>
      </c>
      <c r="K176" s="15">
        <v>0.1</v>
      </c>
      <c r="L176" s="16">
        <v>6.3</v>
      </c>
      <c r="M176" s="17">
        <v>1.0500000000000001E-2</v>
      </c>
      <c r="N176" s="16">
        <v>33.01</v>
      </c>
      <c r="O176" s="16"/>
      <c r="P176" s="16"/>
      <c r="Q176" s="16">
        <f t="shared" si="15"/>
        <v>0</v>
      </c>
      <c r="R176" s="16">
        <v>6.47</v>
      </c>
      <c r="S176" s="13" t="s">
        <v>45</v>
      </c>
      <c r="T176" s="13" t="s">
        <v>45</v>
      </c>
      <c r="U176" s="8" t="s">
        <v>46</v>
      </c>
      <c r="V176" s="10" t="s">
        <v>493</v>
      </c>
      <c r="W176" s="56">
        <v>210</v>
      </c>
      <c r="X176" s="57">
        <v>202</v>
      </c>
      <c r="Y176" s="20">
        <v>6</v>
      </c>
      <c r="Z176" s="20">
        <v>196</v>
      </c>
      <c r="AA176" s="20">
        <v>10</v>
      </c>
      <c r="AB176" s="21" t="s">
        <v>67</v>
      </c>
      <c r="AC176" s="8"/>
      <c r="AD176" s="20" t="s">
        <v>50</v>
      </c>
      <c r="AE176" s="20">
        <v>168.3</v>
      </c>
      <c r="AF176" s="20" t="s">
        <v>50</v>
      </c>
      <c r="AG176" s="13" t="s">
        <v>69</v>
      </c>
      <c r="AH176" s="20">
        <v>304756</v>
      </c>
      <c r="AI176" s="20">
        <v>6788773</v>
      </c>
      <c r="AJ176" s="13" t="s">
        <v>51</v>
      </c>
      <c r="AK176" s="13" t="s">
        <v>864</v>
      </c>
      <c r="AL176" s="23" t="str">
        <f t="shared" si="14"/>
        <v>535778.pdf</v>
      </c>
      <c r="AM176" s="23"/>
    </row>
    <row r="177" spans="1:39">
      <c r="A177" s="8"/>
      <c r="B177" s="9" t="s">
        <v>39</v>
      </c>
      <c r="C177" s="9" t="s">
        <v>39</v>
      </c>
      <c r="D177" s="10" t="s">
        <v>865</v>
      </c>
      <c r="E177" s="26" t="s">
        <v>866</v>
      </c>
      <c r="F177" s="12" t="s">
        <v>867</v>
      </c>
      <c r="G177" s="13" t="s">
        <v>56</v>
      </c>
      <c r="H177" s="13" t="s">
        <v>56</v>
      </c>
      <c r="I177" s="8">
        <v>2019</v>
      </c>
      <c r="J177" s="21">
        <v>4.8</v>
      </c>
      <c r="K177" s="15">
        <v>0.1</v>
      </c>
      <c r="L177" s="16">
        <v>9.35</v>
      </c>
      <c r="M177" s="17">
        <v>1.03E-2</v>
      </c>
      <c r="N177" s="16">
        <v>43.6</v>
      </c>
      <c r="O177" s="16">
        <v>10.9</v>
      </c>
      <c r="P177" s="16"/>
      <c r="Q177" s="16">
        <f t="shared" si="15"/>
        <v>0</v>
      </c>
      <c r="R177" s="16">
        <v>10.9</v>
      </c>
      <c r="S177" s="13" t="s">
        <v>45</v>
      </c>
      <c r="T177" s="13" t="s">
        <v>45</v>
      </c>
      <c r="U177" s="8" t="s">
        <v>51</v>
      </c>
      <c r="V177" s="10" t="s">
        <v>100</v>
      </c>
      <c r="W177" s="52">
        <v>270</v>
      </c>
      <c r="X177" s="53">
        <v>269</v>
      </c>
      <c r="Y177" s="19">
        <v>19</v>
      </c>
      <c r="Z177" s="20">
        <v>250</v>
      </c>
      <c r="AA177" s="18">
        <v>25</v>
      </c>
      <c r="AB177" s="13" t="s">
        <v>67</v>
      </c>
      <c r="AC177" s="8" t="s">
        <v>119</v>
      </c>
      <c r="AD177" s="21">
        <v>115</v>
      </c>
      <c r="AE177" s="15">
        <v>139</v>
      </c>
      <c r="AF177" s="16">
        <v>250</v>
      </c>
      <c r="AG177" s="17" t="s">
        <v>46</v>
      </c>
      <c r="AH177" s="16">
        <v>305907</v>
      </c>
      <c r="AI177" s="16">
        <v>6545040</v>
      </c>
      <c r="AJ177" s="16" t="s">
        <v>46</v>
      </c>
      <c r="AK177" s="13"/>
      <c r="AL177" s="23" t="str">
        <f t="shared" si="14"/>
        <v>625834-01.pdf</v>
      </c>
      <c r="AM177" s="23"/>
    </row>
    <row r="178" spans="1:39">
      <c r="A178" s="8" t="s">
        <v>39</v>
      </c>
      <c r="B178" s="9" t="s">
        <v>39</v>
      </c>
      <c r="C178" s="9" t="s">
        <v>39</v>
      </c>
      <c r="D178" s="10" t="s">
        <v>868</v>
      </c>
      <c r="E178" s="26" t="s">
        <v>869</v>
      </c>
      <c r="F178" s="12">
        <v>528167</v>
      </c>
      <c r="G178" s="13" t="s">
        <v>870</v>
      </c>
      <c r="H178" s="13" t="s">
        <v>263</v>
      </c>
      <c r="I178" s="8">
        <v>2011</v>
      </c>
      <c r="J178" s="21">
        <v>4.2</v>
      </c>
      <c r="K178" s="15">
        <v>8.5000000000000006E-2</v>
      </c>
      <c r="L178" s="16">
        <v>7.8</v>
      </c>
      <c r="M178" s="17">
        <v>0.01</v>
      </c>
      <c r="N178" s="16">
        <v>32.6</v>
      </c>
      <c r="O178" s="16">
        <v>6.49</v>
      </c>
      <c r="P178" s="16"/>
      <c r="Q178" s="16">
        <f t="shared" si="15"/>
        <v>0</v>
      </c>
      <c r="R178" s="16"/>
      <c r="S178" s="13" t="s">
        <v>45</v>
      </c>
      <c r="T178" s="13" t="s">
        <v>45</v>
      </c>
      <c r="U178" s="8" t="s">
        <v>51</v>
      </c>
      <c r="V178" s="10" t="s">
        <v>681</v>
      </c>
      <c r="W178" s="56">
        <v>200</v>
      </c>
      <c r="X178" s="57">
        <v>199</v>
      </c>
      <c r="Y178" s="18">
        <v>0</v>
      </c>
      <c r="Z178" s="20">
        <v>199</v>
      </c>
      <c r="AA178" s="20">
        <v>8</v>
      </c>
      <c r="AB178" s="21" t="s">
        <v>210</v>
      </c>
      <c r="AC178" s="8" t="s">
        <v>50</v>
      </c>
      <c r="AD178" s="20">
        <v>140</v>
      </c>
      <c r="AE178" s="20">
        <v>168</v>
      </c>
      <c r="AF178" s="20">
        <v>500</v>
      </c>
      <c r="AG178" s="13" t="s">
        <v>51</v>
      </c>
      <c r="AH178" s="20">
        <v>601135</v>
      </c>
      <c r="AI178" s="20">
        <v>6640480</v>
      </c>
      <c r="AJ178" s="13" t="s">
        <v>46</v>
      </c>
      <c r="AK178" s="13" t="s">
        <v>871</v>
      </c>
      <c r="AL178" s="23" t="str">
        <f t="shared" si="14"/>
        <v>528167.pdf</v>
      </c>
      <c r="AM178" s="23"/>
    </row>
    <row r="179" spans="1:39">
      <c r="A179" s="8"/>
      <c r="B179" s="9" t="s">
        <v>39</v>
      </c>
      <c r="C179" s="9" t="s">
        <v>39</v>
      </c>
      <c r="D179" s="10" t="s">
        <v>872</v>
      </c>
      <c r="E179" s="38" t="s">
        <v>873</v>
      </c>
      <c r="F179" s="12" t="s">
        <v>874</v>
      </c>
      <c r="G179" s="13" t="s">
        <v>64</v>
      </c>
      <c r="H179" s="13" t="s">
        <v>56</v>
      </c>
      <c r="I179" s="8">
        <v>2016</v>
      </c>
      <c r="J179" s="21">
        <v>3.1</v>
      </c>
      <c r="K179" s="15">
        <v>8.5000000000000006E-2</v>
      </c>
      <c r="L179" s="16">
        <v>6.25</v>
      </c>
      <c r="M179" s="17">
        <v>0.01</v>
      </c>
      <c r="N179" s="16">
        <v>31.05</v>
      </c>
      <c r="O179" s="16"/>
      <c r="P179" s="16"/>
      <c r="Q179" s="16">
        <f t="shared" si="15"/>
        <v>0</v>
      </c>
      <c r="R179" s="16">
        <v>7.68</v>
      </c>
      <c r="S179" s="13" t="s">
        <v>45</v>
      </c>
      <c r="T179" s="13" t="s">
        <v>45</v>
      </c>
      <c r="U179" s="8" t="s">
        <v>46</v>
      </c>
      <c r="V179" s="10" t="s">
        <v>875</v>
      </c>
      <c r="W179" s="52">
        <v>250</v>
      </c>
      <c r="X179" s="53">
        <v>249</v>
      </c>
      <c r="Y179" s="25">
        <v>1.8</v>
      </c>
      <c r="Z179" s="20">
        <v>247.2</v>
      </c>
      <c r="AA179" s="18">
        <v>2</v>
      </c>
      <c r="AB179" s="13" t="s">
        <v>67</v>
      </c>
      <c r="AC179" s="8" t="s">
        <v>68</v>
      </c>
      <c r="AD179" s="21">
        <v>115</v>
      </c>
      <c r="AE179" s="15">
        <v>168</v>
      </c>
      <c r="AF179" s="16" t="s">
        <v>876</v>
      </c>
      <c r="AG179" s="17" t="s">
        <v>69</v>
      </c>
      <c r="AH179" s="16">
        <v>598538</v>
      </c>
      <c r="AI179" s="16">
        <v>6753918</v>
      </c>
      <c r="AJ179" s="16" t="s">
        <v>51</v>
      </c>
      <c r="AK179" s="13" t="s">
        <v>50</v>
      </c>
      <c r="AL179" s="23" t="str">
        <f t="shared" si="14"/>
        <v>601531-14.pdf</v>
      </c>
      <c r="AM179" s="23"/>
    </row>
    <row r="180" spans="1:39">
      <c r="A180" s="8"/>
      <c r="B180" s="9" t="s">
        <v>39</v>
      </c>
      <c r="C180" s="9" t="s">
        <v>39</v>
      </c>
      <c r="D180" s="10" t="s">
        <v>877</v>
      </c>
      <c r="E180" s="38" t="s">
        <v>878</v>
      </c>
      <c r="F180" s="12" t="s">
        <v>879</v>
      </c>
      <c r="G180" s="13" t="s">
        <v>91</v>
      </c>
      <c r="H180" s="13" t="s">
        <v>74</v>
      </c>
      <c r="I180" s="8">
        <v>2016</v>
      </c>
      <c r="J180" s="21">
        <v>3.2</v>
      </c>
      <c r="K180" s="15">
        <v>5.2999999999999999E-2</v>
      </c>
      <c r="L180" s="16">
        <v>8.57</v>
      </c>
      <c r="M180" s="17">
        <v>0.01</v>
      </c>
      <c r="N180" s="16">
        <v>46.44</v>
      </c>
      <c r="O180" s="16"/>
      <c r="P180" s="16"/>
      <c r="Q180" s="16">
        <f t="shared" si="15"/>
        <v>0</v>
      </c>
      <c r="R180" s="16">
        <v>8.6999999999999993</v>
      </c>
      <c r="S180" s="13" t="s">
        <v>45</v>
      </c>
      <c r="T180" s="13" t="s">
        <v>45</v>
      </c>
      <c r="U180" s="8" t="s">
        <v>46</v>
      </c>
      <c r="V180" s="10" t="s">
        <v>880</v>
      </c>
      <c r="W180" s="52">
        <v>200</v>
      </c>
      <c r="X180" s="53">
        <v>199</v>
      </c>
      <c r="Y180" s="25">
        <v>12</v>
      </c>
      <c r="Z180" s="20">
        <v>187</v>
      </c>
      <c r="AA180" s="18">
        <v>2</v>
      </c>
      <c r="AB180" s="13" t="s">
        <v>210</v>
      </c>
      <c r="AC180" s="8" t="s">
        <v>68</v>
      </c>
      <c r="AD180" s="21">
        <v>140</v>
      </c>
      <c r="AE180" s="15">
        <v>168</v>
      </c>
      <c r="AF180" s="16">
        <v>100</v>
      </c>
      <c r="AG180" s="17" t="s">
        <v>69</v>
      </c>
      <c r="AH180" s="16">
        <v>302446</v>
      </c>
      <c r="AI180" s="16">
        <v>6674727</v>
      </c>
      <c r="AJ180" s="16" t="s">
        <v>46</v>
      </c>
      <c r="AK180" s="13" t="s">
        <v>50</v>
      </c>
      <c r="AL180" s="23" t="str">
        <f t="shared" si="14"/>
        <v>601531-22.pdf</v>
      </c>
      <c r="AM180" s="23"/>
    </row>
    <row r="181" spans="1:39">
      <c r="A181" s="27"/>
      <c r="B181" s="44"/>
      <c r="C181" s="51" t="s">
        <v>39</v>
      </c>
      <c r="D181" s="28" t="s">
        <v>881</v>
      </c>
      <c r="E181" s="36" t="s">
        <v>882</v>
      </c>
      <c r="F181" s="23" t="s">
        <v>883</v>
      </c>
      <c r="G181" s="23" t="s">
        <v>74</v>
      </c>
      <c r="H181" s="23" t="s">
        <v>75</v>
      </c>
      <c r="I181" s="45">
        <v>2023</v>
      </c>
      <c r="J181" s="23">
        <v>2.7</v>
      </c>
      <c r="K181" s="15">
        <v>0.09</v>
      </c>
      <c r="L181" s="23">
        <v>7.9</v>
      </c>
      <c r="M181" s="23">
        <v>0.01</v>
      </c>
      <c r="N181" s="23">
        <v>38.9</v>
      </c>
      <c r="O181" s="23">
        <v>9.6999999999999993</v>
      </c>
      <c r="P181" s="23">
        <v>70.989999999999995</v>
      </c>
      <c r="Q181" s="23">
        <v>685</v>
      </c>
      <c r="R181" s="23"/>
      <c r="S181" s="23" t="s">
        <v>99</v>
      </c>
      <c r="T181" s="23" t="s">
        <v>77</v>
      </c>
      <c r="U181" s="30" t="s">
        <v>51</v>
      </c>
      <c r="V181" s="31" t="s">
        <v>884</v>
      </c>
      <c r="W181" s="56">
        <v>250</v>
      </c>
      <c r="X181" s="57">
        <v>249</v>
      </c>
      <c r="Y181" s="25">
        <v>1</v>
      </c>
      <c r="Z181" s="20">
        <f>X181-Y181</f>
        <v>248</v>
      </c>
      <c r="AA181" s="20">
        <v>3</v>
      </c>
      <c r="AB181" s="33" t="s">
        <v>629</v>
      </c>
      <c r="AC181" s="61" t="s">
        <v>719</v>
      </c>
      <c r="AD181" s="21">
        <v>113</v>
      </c>
      <c r="AE181" s="15"/>
      <c r="AF181" s="16"/>
      <c r="AG181" s="34" t="s">
        <v>885</v>
      </c>
      <c r="AH181" s="16">
        <v>305913</v>
      </c>
      <c r="AI181" s="16">
        <v>6713283</v>
      </c>
      <c r="AJ181" s="55" t="s">
        <v>51</v>
      </c>
      <c r="AK181" s="23"/>
      <c r="AL181" s="23" t="str">
        <f t="shared" si="14"/>
        <v>635960-64.pdf</v>
      </c>
      <c r="AM181" s="23" t="str">
        <f>CONCATENATE(F181, ".PNG")</f>
        <v>635960-64.PNG</v>
      </c>
    </row>
    <row r="182" spans="1:39">
      <c r="A182" s="27"/>
      <c r="B182" s="44"/>
      <c r="C182" s="44" t="s">
        <v>39</v>
      </c>
      <c r="D182" s="28" t="s">
        <v>886</v>
      </c>
      <c r="E182" s="36" t="s">
        <v>887</v>
      </c>
      <c r="F182" s="32" t="s">
        <v>888</v>
      </c>
      <c r="G182" s="23" t="s">
        <v>56</v>
      </c>
      <c r="H182" s="23" t="s">
        <v>56</v>
      </c>
      <c r="I182" s="45">
        <v>2023</v>
      </c>
      <c r="J182" s="23">
        <v>3.9</v>
      </c>
      <c r="K182" s="15">
        <v>6.5000000000000002E-2</v>
      </c>
      <c r="L182" s="23">
        <v>8.4</v>
      </c>
      <c r="M182" s="23">
        <v>0.01</v>
      </c>
      <c r="N182" s="23">
        <v>46.41</v>
      </c>
      <c r="O182" s="23">
        <v>9.61</v>
      </c>
      <c r="P182" s="23">
        <v>67.66</v>
      </c>
      <c r="Q182" s="23">
        <f>22087-21436.6</f>
        <v>650.40000000000146</v>
      </c>
      <c r="R182" s="23">
        <v>11.4</v>
      </c>
      <c r="S182" s="23" t="s">
        <v>99</v>
      </c>
      <c r="T182" s="23" t="s">
        <v>77</v>
      </c>
      <c r="U182" s="27" t="s">
        <v>51</v>
      </c>
      <c r="V182" s="28" t="s">
        <v>889</v>
      </c>
      <c r="W182" s="56">
        <v>250</v>
      </c>
      <c r="X182" s="57">
        <v>249</v>
      </c>
      <c r="Y182" s="25">
        <v>42</v>
      </c>
      <c r="Z182" s="20">
        <f>X182-Y182</f>
        <v>207</v>
      </c>
      <c r="AA182" s="20">
        <v>7.5</v>
      </c>
      <c r="AB182" s="13" t="s">
        <v>253</v>
      </c>
      <c r="AC182" s="8" t="s">
        <v>203</v>
      </c>
      <c r="AD182" s="21">
        <v>115</v>
      </c>
      <c r="AE182" s="15"/>
      <c r="AF182" s="16">
        <v>500</v>
      </c>
      <c r="AG182" s="17"/>
      <c r="AH182" s="16">
        <v>844025.57</v>
      </c>
      <c r="AI182" s="16">
        <v>7615088.0700000003</v>
      </c>
      <c r="AJ182" s="16"/>
      <c r="AK182" s="23"/>
      <c r="AL182" s="23" t="str">
        <f t="shared" si="14"/>
        <v>640978-01.pdf</v>
      </c>
      <c r="AM182" s="23" t="str">
        <f>CONCATENATE(F182, ".PNG")</f>
        <v>640978-01.PNG</v>
      </c>
    </row>
    <row r="183" spans="1:39">
      <c r="A183" s="27"/>
      <c r="B183" s="44"/>
      <c r="C183" s="51" t="s">
        <v>39</v>
      </c>
      <c r="D183" s="28" t="s">
        <v>890</v>
      </c>
      <c r="E183" s="24" t="s">
        <v>891</v>
      </c>
      <c r="F183" s="32" t="s">
        <v>892</v>
      </c>
      <c r="G183" s="23" t="s">
        <v>74</v>
      </c>
      <c r="H183" s="23" t="s">
        <v>75</v>
      </c>
      <c r="I183" s="37">
        <v>2023</v>
      </c>
      <c r="J183" s="32">
        <v>3.46</v>
      </c>
      <c r="K183" s="67">
        <v>0.105</v>
      </c>
      <c r="L183" s="32">
        <v>7.6</v>
      </c>
      <c r="M183" s="23">
        <v>9.1999999999999998E-3</v>
      </c>
      <c r="N183" s="23">
        <v>46.36</v>
      </c>
      <c r="O183" s="23">
        <v>9.68</v>
      </c>
      <c r="P183" s="23">
        <v>69</v>
      </c>
      <c r="Q183" s="23">
        <v>664</v>
      </c>
      <c r="R183" s="23">
        <v>7.7</v>
      </c>
      <c r="S183" s="32" t="s">
        <v>99</v>
      </c>
      <c r="T183" s="32" t="s">
        <v>77</v>
      </c>
      <c r="U183" s="30" t="s">
        <v>236</v>
      </c>
      <c r="V183" s="31" t="s">
        <v>78</v>
      </c>
      <c r="W183" s="52">
        <v>210</v>
      </c>
      <c r="X183" s="53">
        <f>W183-1</f>
        <v>209</v>
      </c>
      <c r="Y183" s="25">
        <v>178</v>
      </c>
      <c r="Z183" s="20">
        <v>209</v>
      </c>
      <c r="AA183" s="18">
        <v>6.5</v>
      </c>
      <c r="AB183" s="33" t="s">
        <v>126</v>
      </c>
      <c r="AC183" s="61" t="s">
        <v>656</v>
      </c>
      <c r="AD183" s="21">
        <v>115</v>
      </c>
      <c r="AE183" s="15">
        <v>140</v>
      </c>
      <c r="AF183" s="55" t="s">
        <v>893</v>
      </c>
      <c r="AG183" s="34" t="s">
        <v>894</v>
      </c>
      <c r="AH183" s="16">
        <v>298583</v>
      </c>
      <c r="AI183" s="16">
        <v>6700925</v>
      </c>
      <c r="AJ183" s="55" t="s">
        <v>46</v>
      </c>
      <c r="AK183" s="32" t="s">
        <v>895</v>
      </c>
      <c r="AL183" s="23"/>
      <c r="AM183" s="23" t="str">
        <f>CONCATENATE(F183, ".PNG")</f>
        <v>635960-60.PNG</v>
      </c>
    </row>
    <row r="184" spans="1:39">
      <c r="A184" s="27"/>
      <c r="B184" s="44" t="s">
        <v>39</v>
      </c>
      <c r="C184" s="44" t="s">
        <v>39</v>
      </c>
      <c r="D184" s="28" t="s">
        <v>896</v>
      </c>
      <c r="E184" s="54" t="s">
        <v>897</v>
      </c>
      <c r="F184" s="23" t="s">
        <v>898</v>
      </c>
      <c r="G184" s="23" t="s">
        <v>899</v>
      </c>
      <c r="H184" s="23" t="s">
        <v>75</v>
      </c>
      <c r="I184" s="8">
        <v>2022</v>
      </c>
      <c r="J184" s="23">
        <v>3.3</v>
      </c>
      <c r="K184" s="15">
        <v>0.09</v>
      </c>
      <c r="L184" s="23">
        <v>8.3000000000000007</v>
      </c>
      <c r="M184" s="23">
        <v>8.9999999999999993E-3</v>
      </c>
      <c r="N184" s="23">
        <v>37.19</v>
      </c>
      <c r="O184" s="16">
        <v>9.5749999999999993</v>
      </c>
      <c r="P184" s="16">
        <v>72</v>
      </c>
      <c r="Q184" s="16">
        <f>O184*P184</f>
        <v>689.4</v>
      </c>
      <c r="R184" s="23">
        <v>7.56</v>
      </c>
      <c r="S184" s="23" t="s">
        <v>45</v>
      </c>
      <c r="T184" s="23" t="s">
        <v>77</v>
      </c>
      <c r="U184" s="27" t="s">
        <v>51</v>
      </c>
      <c r="V184" s="28" t="s">
        <v>117</v>
      </c>
      <c r="W184" s="56">
        <v>260</v>
      </c>
      <c r="X184" s="57">
        <v>259</v>
      </c>
      <c r="Y184" s="25">
        <v>1.5</v>
      </c>
      <c r="Z184" s="20">
        <v>258</v>
      </c>
      <c r="AA184" s="20">
        <v>2</v>
      </c>
      <c r="AB184" s="13"/>
      <c r="AC184" s="8" t="s">
        <v>105</v>
      </c>
      <c r="AD184" s="21">
        <v>113</v>
      </c>
      <c r="AE184" s="15">
        <v>139</v>
      </c>
      <c r="AF184" s="16"/>
      <c r="AG184" s="17"/>
      <c r="AH184" s="16">
        <v>580661</v>
      </c>
      <c r="AI184" s="16">
        <v>6633915</v>
      </c>
      <c r="AJ184" s="16" t="s">
        <v>51</v>
      </c>
      <c r="AK184" s="23"/>
      <c r="AL184" s="23" t="str">
        <f>CONCATENATE(F184, ".pdf")</f>
        <v>635960-21.pdf</v>
      </c>
      <c r="AM184" s="23" t="str">
        <f>CONCATENATE(F184, ".PNG")</f>
        <v>635960-21.PNG</v>
      </c>
    </row>
    <row r="185" spans="1:39">
      <c r="A185" s="27"/>
      <c r="B185" s="44"/>
      <c r="C185" s="44" t="s">
        <v>39</v>
      </c>
      <c r="D185" s="28" t="s">
        <v>900</v>
      </c>
      <c r="E185" s="36" t="s">
        <v>887</v>
      </c>
      <c r="F185" s="32" t="s">
        <v>888</v>
      </c>
      <c r="G185" s="23" t="s">
        <v>56</v>
      </c>
      <c r="H185" s="23" t="s">
        <v>56</v>
      </c>
      <c r="I185" s="45">
        <v>2023</v>
      </c>
      <c r="J185" s="23">
        <v>4.7</v>
      </c>
      <c r="K185" s="15">
        <v>7.4999999999999997E-2</v>
      </c>
      <c r="L185" s="23">
        <v>7.6</v>
      </c>
      <c r="M185" s="23">
        <v>8.9999999999999993E-3</v>
      </c>
      <c r="N185" s="23">
        <v>46.02</v>
      </c>
      <c r="O185" s="23">
        <v>8.19</v>
      </c>
      <c r="P185" s="23">
        <v>44.06</v>
      </c>
      <c r="Q185" s="23">
        <v>406</v>
      </c>
      <c r="R185" s="23">
        <v>9.4700000000000006</v>
      </c>
      <c r="S185" s="23" t="s">
        <v>99</v>
      </c>
      <c r="T185" s="23" t="s">
        <v>77</v>
      </c>
      <c r="U185" s="27" t="s">
        <v>46</v>
      </c>
      <c r="V185" s="28" t="s">
        <v>889</v>
      </c>
      <c r="W185" s="56"/>
      <c r="X185" s="57">
        <v>200</v>
      </c>
      <c r="Y185" s="25">
        <v>21</v>
      </c>
      <c r="Z185" s="20">
        <f>X185-Y185</f>
        <v>179</v>
      </c>
      <c r="AA185" s="20">
        <v>10</v>
      </c>
      <c r="AB185" s="13" t="s">
        <v>253</v>
      </c>
      <c r="AC185" s="8" t="s">
        <v>203</v>
      </c>
      <c r="AD185" s="21">
        <v>115</v>
      </c>
      <c r="AE185" s="15"/>
      <c r="AF185" s="16">
        <v>1000</v>
      </c>
      <c r="AG185" s="17"/>
      <c r="AH185" s="16">
        <v>843979.57</v>
      </c>
      <c r="AI185" s="16">
        <v>7615051.9800000004</v>
      </c>
      <c r="AJ185" s="16"/>
      <c r="AK185" s="23" t="s">
        <v>901</v>
      </c>
      <c r="AL185" s="23" t="str">
        <f>F185&amp;".pdf"</f>
        <v>640978-01.pdf</v>
      </c>
      <c r="AM185" s="23" t="str">
        <f>CONCATENATE(F185, ".PNG")</f>
        <v>640978-01.PNG</v>
      </c>
    </row>
    <row r="186" spans="1:39">
      <c r="A186" s="8"/>
      <c r="B186" s="9" t="s">
        <v>39</v>
      </c>
      <c r="C186" s="9" t="s">
        <v>39</v>
      </c>
      <c r="D186" s="10" t="s">
        <v>902</v>
      </c>
      <c r="E186" s="38" t="s">
        <v>903</v>
      </c>
      <c r="F186" s="12" t="s">
        <v>904</v>
      </c>
      <c r="G186" s="13" t="s">
        <v>215</v>
      </c>
      <c r="H186" s="13" t="s">
        <v>43</v>
      </c>
      <c r="I186" s="8">
        <v>2016</v>
      </c>
      <c r="J186" s="21">
        <v>4.5999999999999996</v>
      </c>
      <c r="K186" s="15">
        <v>0.1</v>
      </c>
      <c r="L186" s="16">
        <v>5.2</v>
      </c>
      <c r="M186" s="17">
        <v>8.8999999999999999E-3</v>
      </c>
      <c r="N186" s="16">
        <v>27.5</v>
      </c>
      <c r="O186" s="16">
        <v>6.093</v>
      </c>
      <c r="P186" s="16"/>
      <c r="Q186" s="16">
        <f t="shared" ref="Q186:Q193" si="16">O186*P186</f>
        <v>0</v>
      </c>
      <c r="R186" s="16">
        <v>5.9870000000000001</v>
      </c>
      <c r="S186" s="13" t="s">
        <v>45</v>
      </c>
      <c r="T186" s="13" t="s">
        <v>45</v>
      </c>
      <c r="U186" s="8" t="s">
        <v>51</v>
      </c>
      <c r="V186" s="10" t="s">
        <v>905</v>
      </c>
      <c r="W186" s="52">
        <v>220</v>
      </c>
      <c r="X186" s="53">
        <v>119</v>
      </c>
      <c r="Y186" s="25">
        <v>2</v>
      </c>
      <c r="Z186" s="20">
        <v>117</v>
      </c>
      <c r="AA186" s="18">
        <v>0.5</v>
      </c>
      <c r="AB186" s="13" t="s">
        <v>67</v>
      </c>
      <c r="AC186" s="8" t="s">
        <v>68</v>
      </c>
      <c r="AD186" s="21">
        <v>115</v>
      </c>
      <c r="AE186" s="15">
        <v>139</v>
      </c>
      <c r="AF186" s="16" t="s">
        <v>906</v>
      </c>
      <c r="AG186" s="17" t="s">
        <v>46</v>
      </c>
      <c r="AH186" s="16">
        <v>1037332</v>
      </c>
      <c r="AI186" s="16">
        <v>7906318</v>
      </c>
      <c r="AJ186" s="16" t="s">
        <v>51</v>
      </c>
      <c r="AK186" s="13" t="s">
        <v>50</v>
      </c>
      <c r="AL186" s="23" t="str">
        <f>F186&amp;".pdf"</f>
        <v>603675-01.pdf</v>
      </c>
      <c r="AM186" s="23"/>
    </row>
    <row r="187" spans="1:39">
      <c r="A187" s="8"/>
      <c r="B187" s="9" t="s">
        <v>39</v>
      </c>
      <c r="C187" s="9" t="s">
        <v>39</v>
      </c>
      <c r="D187" s="10" t="s">
        <v>907</v>
      </c>
      <c r="E187" s="26" t="s">
        <v>908</v>
      </c>
      <c r="F187" s="12" t="s">
        <v>909</v>
      </c>
      <c r="G187" s="13" t="s">
        <v>56</v>
      </c>
      <c r="H187" s="13" t="s">
        <v>56</v>
      </c>
      <c r="I187" s="8">
        <v>2015</v>
      </c>
      <c r="J187" s="21">
        <v>3.1</v>
      </c>
      <c r="K187" s="15">
        <v>0.1</v>
      </c>
      <c r="L187" s="16">
        <v>7.1</v>
      </c>
      <c r="M187" s="17">
        <v>8.8000000000000005E-3</v>
      </c>
      <c r="N187" s="16">
        <v>34.79</v>
      </c>
      <c r="O187" s="16">
        <v>6.5</v>
      </c>
      <c r="P187" s="16"/>
      <c r="Q187" s="16">
        <f t="shared" si="16"/>
        <v>0</v>
      </c>
      <c r="R187" s="16">
        <v>7.9</v>
      </c>
      <c r="S187" s="13" t="s">
        <v>45</v>
      </c>
      <c r="T187" s="13" t="s">
        <v>45</v>
      </c>
      <c r="U187" s="8" t="s">
        <v>46</v>
      </c>
      <c r="V187" s="10" t="s">
        <v>515</v>
      </c>
      <c r="W187" s="56">
        <v>189</v>
      </c>
      <c r="X187" s="57" t="s">
        <v>50</v>
      </c>
      <c r="Y187" s="20">
        <v>1.5</v>
      </c>
      <c r="Z187" s="20">
        <v>187.5</v>
      </c>
      <c r="AA187" s="20">
        <v>9.5</v>
      </c>
      <c r="AB187" s="21" t="s">
        <v>67</v>
      </c>
      <c r="AC187" s="8"/>
      <c r="AD187" s="20">
        <v>115</v>
      </c>
      <c r="AE187" s="20">
        <v>139</v>
      </c>
      <c r="AF187" s="20">
        <v>650</v>
      </c>
      <c r="AG187" s="13" t="s">
        <v>69</v>
      </c>
      <c r="AH187" s="20">
        <v>579099</v>
      </c>
      <c r="AI187" s="20">
        <v>6777730</v>
      </c>
      <c r="AJ187" s="13" t="s">
        <v>51</v>
      </c>
      <c r="AK187" s="13"/>
      <c r="AL187" s="23" t="str">
        <f>F187&amp;".pdf"</f>
        <v>601531-03.pdf</v>
      </c>
      <c r="AM187" s="23"/>
    </row>
    <row r="188" spans="1:39">
      <c r="A188" s="27"/>
      <c r="B188" s="51" t="s">
        <v>39</v>
      </c>
      <c r="C188" s="51" t="s">
        <v>39</v>
      </c>
      <c r="D188" s="31" t="s">
        <v>910</v>
      </c>
      <c r="E188" s="24" t="s">
        <v>911</v>
      </c>
      <c r="F188" s="32" t="s">
        <v>912</v>
      </c>
      <c r="G188" s="32" t="s">
        <v>56</v>
      </c>
      <c r="H188" s="32" t="s">
        <v>56</v>
      </c>
      <c r="I188" s="8">
        <v>2023</v>
      </c>
      <c r="J188" s="23">
        <v>5.2</v>
      </c>
      <c r="K188" s="15">
        <v>0.08</v>
      </c>
      <c r="L188" s="23">
        <v>5.5</v>
      </c>
      <c r="M188" s="23">
        <v>7.9000000000000008E-3</v>
      </c>
      <c r="N188" s="23">
        <v>51.1</v>
      </c>
      <c r="O188" s="23">
        <v>10.61</v>
      </c>
      <c r="P188" s="23">
        <v>62</v>
      </c>
      <c r="Q188" s="29">
        <f t="shared" si="16"/>
        <v>657.81999999999994</v>
      </c>
      <c r="R188" s="23"/>
      <c r="S188" s="32" t="s">
        <v>99</v>
      </c>
      <c r="T188" s="32" t="s">
        <v>77</v>
      </c>
      <c r="U188" s="30" t="s">
        <v>51</v>
      </c>
      <c r="V188" s="31" t="s">
        <v>913</v>
      </c>
      <c r="W188" s="52">
        <v>220</v>
      </c>
      <c r="X188" s="53">
        <f>W188-1</f>
        <v>219</v>
      </c>
      <c r="Y188" s="25">
        <v>32</v>
      </c>
      <c r="Z188" s="20">
        <f>X188-Y188</f>
        <v>187</v>
      </c>
      <c r="AA188" s="18">
        <v>1</v>
      </c>
      <c r="AB188" s="33" t="s">
        <v>79</v>
      </c>
      <c r="AC188" s="61" t="s">
        <v>59</v>
      </c>
      <c r="AD188" s="21">
        <v>115</v>
      </c>
      <c r="AE188" s="15">
        <v>139</v>
      </c>
      <c r="AF188" s="16"/>
      <c r="AG188" s="34" t="s">
        <v>914</v>
      </c>
      <c r="AH188" s="16">
        <v>582946</v>
      </c>
      <c r="AI188" s="16">
        <v>6788905</v>
      </c>
      <c r="AJ188" s="55" t="s">
        <v>242</v>
      </c>
      <c r="AK188" s="23"/>
      <c r="AL188" s="23" t="str">
        <f>F188&amp;".pdf"</f>
        <v>640275-05.pdf</v>
      </c>
      <c r="AM188" s="23" t="str">
        <f>CONCATENATE(F188, ".PNG")</f>
        <v>640275-05.PNG</v>
      </c>
    </row>
    <row r="189" spans="1:39">
      <c r="A189" s="8"/>
      <c r="B189" s="9" t="s">
        <v>39</v>
      </c>
      <c r="C189" s="9" t="s">
        <v>39</v>
      </c>
      <c r="D189" s="10" t="s">
        <v>915</v>
      </c>
      <c r="E189" s="38" t="s">
        <v>916</v>
      </c>
      <c r="F189" s="12" t="s">
        <v>917</v>
      </c>
      <c r="G189" s="13" t="s">
        <v>542</v>
      </c>
      <c r="H189" s="13" t="s">
        <v>75</v>
      </c>
      <c r="I189" s="8">
        <v>2019</v>
      </c>
      <c r="J189" s="21">
        <v>4.0999999999999996</v>
      </c>
      <c r="K189" s="15">
        <v>0.08</v>
      </c>
      <c r="L189" s="16">
        <v>7.2</v>
      </c>
      <c r="M189" s="17">
        <v>7.7000000000000002E-3</v>
      </c>
      <c r="N189" s="16">
        <v>38.26</v>
      </c>
      <c r="O189" s="16">
        <v>8.76</v>
      </c>
      <c r="P189" s="16"/>
      <c r="Q189" s="16">
        <f t="shared" si="16"/>
        <v>0</v>
      </c>
      <c r="R189" s="16">
        <v>8.76</v>
      </c>
      <c r="S189" s="13" t="s">
        <v>45</v>
      </c>
      <c r="T189" s="13" t="s">
        <v>45</v>
      </c>
      <c r="U189" s="8" t="s">
        <v>51</v>
      </c>
      <c r="V189" s="10" t="s">
        <v>100</v>
      </c>
      <c r="W189" s="52">
        <v>231</v>
      </c>
      <c r="X189" s="53">
        <v>230</v>
      </c>
      <c r="Y189" s="19">
        <v>1</v>
      </c>
      <c r="Z189" s="20">
        <v>229</v>
      </c>
      <c r="AA189" s="18">
        <v>5</v>
      </c>
      <c r="AB189" s="13" t="s">
        <v>67</v>
      </c>
      <c r="AC189" s="8" t="s">
        <v>105</v>
      </c>
      <c r="AD189" s="21">
        <v>140</v>
      </c>
      <c r="AE189" s="15">
        <v>168</v>
      </c>
      <c r="AF189" s="16" t="s">
        <v>50</v>
      </c>
      <c r="AG189" s="17" t="s">
        <v>46</v>
      </c>
      <c r="AH189" s="16">
        <v>602438</v>
      </c>
      <c r="AI189" s="16">
        <v>7011516</v>
      </c>
      <c r="AJ189" s="16" t="s">
        <v>51</v>
      </c>
      <c r="AK189" s="13"/>
      <c r="AL189" s="23" t="str">
        <f>F189&amp;".pdf"</f>
        <v>623134-01.pdf</v>
      </c>
      <c r="AM189" s="23"/>
    </row>
    <row r="190" spans="1:39">
      <c r="A190" s="27"/>
      <c r="B190" s="44"/>
      <c r="C190" s="44"/>
      <c r="D190" s="28" t="s">
        <v>918</v>
      </c>
      <c r="E190" s="24" t="s">
        <v>640</v>
      </c>
      <c r="F190" s="23" t="s">
        <v>641</v>
      </c>
      <c r="G190" s="23" t="s">
        <v>642</v>
      </c>
      <c r="H190" s="23" t="s">
        <v>75</v>
      </c>
      <c r="I190" s="8">
        <v>2022</v>
      </c>
      <c r="J190" s="23">
        <v>4</v>
      </c>
      <c r="K190" s="15">
        <v>7.0000000000000007E-2</v>
      </c>
      <c r="L190" s="23">
        <v>7.4</v>
      </c>
      <c r="M190" s="23">
        <v>7.7000000000000002E-3</v>
      </c>
      <c r="N190" s="23">
        <v>41.61</v>
      </c>
      <c r="O190" s="23">
        <v>7.95</v>
      </c>
      <c r="P190" s="23"/>
      <c r="Q190" s="29">
        <f t="shared" si="16"/>
        <v>0</v>
      </c>
      <c r="R190" s="23">
        <v>6.1</v>
      </c>
      <c r="S190" s="23" t="s">
        <v>99</v>
      </c>
      <c r="T190" s="23" t="s">
        <v>77</v>
      </c>
      <c r="U190" s="27" t="s">
        <v>643</v>
      </c>
      <c r="V190" s="28" t="s">
        <v>604</v>
      </c>
      <c r="W190" s="52">
        <v>192</v>
      </c>
      <c r="X190" s="53">
        <v>191</v>
      </c>
      <c r="Y190" s="25">
        <v>12.7</v>
      </c>
      <c r="Z190" s="20">
        <v>178</v>
      </c>
      <c r="AA190" s="18">
        <v>21</v>
      </c>
      <c r="AB190" s="13" t="s">
        <v>644</v>
      </c>
      <c r="AC190" s="8" t="s">
        <v>59</v>
      </c>
      <c r="AD190" s="21">
        <v>115</v>
      </c>
      <c r="AE190" s="15" t="s">
        <v>50</v>
      </c>
      <c r="AF190" s="16" t="s">
        <v>50</v>
      </c>
      <c r="AG190" s="17" t="s">
        <v>46</v>
      </c>
      <c r="AH190" s="16">
        <v>570406</v>
      </c>
      <c r="AI190" s="16">
        <v>7032848</v>
      </c>
      <c r="AJ190" s="16"/>
      <c r="AK190" s="23"/>
      <c r="AL190" s="23" t="s">
        <v>314</v>
      </c>
      <c r="AM190" s="23"/>
    </row>
    <row r="191" spans="1:39">
      <c r="A191" s="8" t="s">
        <v>39</v>
      </c>
      <c r="B191" s="9" t="s">
        <v>39</v>
      </c>
      <c r="C191" s="9" t="s">
        <v>50</v>
      </c>
      <c r="D191" s="10" t="s">
        <v>919</v>
      </c>
      <c r="E191" s="26" t="s">
        <v>920</v>
      </c>
      <c r="F191" s="12">
        <v>523731</v>
      </c>
      <c r="G191" s="13" t="s">
        <v>859</v>
      </c>
      <c r="H191" s="13" t="s">
        <v>75</v>
      </c>
      <c r="I191" s="8">
        <v>2010</v>
      </c>
      <c r="J191" s="21" t="s">
        <v>921</v>
      </c>
      <c r="K191" s="15">
        <v>3.5000000000000003E-2</v>
      </c>
      <c r="L191" s="16">
        <v>7.5</v>
      </c>
      <c r="M191" s="17">
        <v>7.0833333333333399E-3</v>
      </c>
      <c r="N191" s="16">
        <v>59.7</v>
      </c>
      <c r="O191" s="16">
        <v>11.5</v>
      </c>
      <c r="P191" s="16"/>
      <c r="Q191" s="16">
        <f t="shared" si="16"/>
        <v>0</v>
      </c>
      <c r="R191" s="16" t="s">
        <v>50</v>
      </c>
      <c r="S191" s="13" t="s">
        <v>45</v>
      </c>
      <c r="T191" s="13" t="s">
        <v>45</v>
      </c>
      <c r="U191" s="8" t="s">
        <v>51</v>
      </c>
      <c r="V191" s="10" t="s">
        <v>860</v>
      </c>
      <c r="W191" s="56">
        <v>200</v>
      </c>
      <c r="X191" s="57">
        <v>199</v>
      </c>
      <c r="Y191" s="18">
        <v>6.2</v>
      </c>
      <c r="Z191" s="20">
        <f>X191-Y191</f>
        <v>192.8</v>
      </c>
      <c r="AA191" s="20">
        <v>10.5</v>
      </c>
      <c r="AB191" s="21" t="s">
        <v>150</v>
      </c>
      <c r="AC191" s="8"/>
      <c r="AD191" s="20">
        <v>115</v>
      </c>
      <c r="AE191" s="20">
        <v>139.69999999999999</v>
      </c>
      <c r="AF191" s="20">
        <v>7000</v>
      </c>
      <c r="AG191" s="13" t="s">
        <v>46</v>
      </c>
      <c r="AH191" s="20">
        <v>599933</v>
      </c>
      <c r="AI191" s="20">
        <v>6641078</v>
      </c>
      <c r="AJ191" s="13" t="s">
        <v>51</v>
      </c>
      <c r="AK191" s="13" t="s">
        <v>922</v>
      </c>
      <c r="AL191" s="23" t="str">
        <f t="shared" ref="AL191:AL202" si="17">F191&amp;".pdf"</f>
        <v>523731.pdf</v>
      </c>
      <c r="AM191" s="23"/>
    </row>
    <row r="192" spans="1:39">
      <c r="A192" s="27"/>
      <c r="B192" s="44" t="s">
        <v>39</v>
      </c>
      <c r="C192" s="44" t="s">
        <v>39</v>
      </c>
      <c r="D192" s="28" t="s">
        <v>923</v>
      </c>
      <c r="E192" s="24" t="s">
        <v>924</v>
      </c>
      <c r="F192" s="23" t="s">
        <v>925</v>
      </c>
      <c r="G192" s="13" t="s">
        <v>56</v>
      </c>
      <c r="H192" s="13" t="s">
        <v>56</v>
      </c>
      <c r="I192" s="8">
        <v>2022</v>
      </c>
      <c r="J192" s="23">
        <v>2</v>
      </c>
      <c r="K192" s="15">
        <v>0.08</v>
      </c>
      <c r="L192" s="23">
        <v>9</v>
      </c>
      <c r="M192" s="23">
        <v>6.7999999999999996E-3</v>
      </c>
      <c r="N192" s="23">
        <v>35.75</v>
      </c>
      <c r="O192" s="23">
        <v>10.5</v>
      </c>
      <c r="P192" s="23">
        <v>70</v>
      </c>
      <c r="Q192" s="29">
        <f t="shared" si="16"/>
        <v>735</v>
      </c>
      <c r="R192" s="23">
        <v>10.1</v>
      </c>
      <c r="S192" s="23" t="s">
        <v>99</v>
      </c>
      <c r="T192" s="23" t="s">
        <v>77</v>
      </c>
      <c r="U192" s="27" t="s">
        <v>51</v>
      </c>
      <c r="V192" s="28" t="s">
        <v>351</v>
      </c>
      <c r="W192" s="52">
        <v>300</v>
      </c>
      <c r="X192" s="53">
        <v>299</v>
      </c>
      <c r="Y192" s="25">
        <v>5</v>
      </c>
      <c r="Z192" s="20">
        <f>X192-Y192</f>
        <v>294</v>
      </c>
      <c r="AA192" s="18">
        <v>45</v>
      </c>
      <c r="AB192" s="13" t="s">
        <v>749</v>
      </c>
      <c r="AC192" s="8" t="s">
        <v>119</v>
      </c>
      <c r="AD192" s="21">
        <v>115</v>
      </c>
      <c r="AE192" s="15">
        <v>140</v>
      </c>
      <c r="AF192" s="16">
        <v>0.48</v>
      </c>
      <c r="AG192" s="17" t="s">
        <v>926</v>
      </c>
      <c r="AH192" s="16">
        <v>562593</v>
      </c>
      <c r="AI192" s="16">
        <v>6550555</v>
      </c>
      <c r="AJ192" s="16" t="s">
        <v>46</v>
      </c>
      <c r="AK192" s="23"/>
      <c r="AL192" s="23" t="str">
        <f t="shared" si="17"/>
        <v>635960-44.pdf</v>
      </c>
      <c r="AM192" s="23" t="str">
        <f>CONCATENATE(F192, ".PNG")</f>
        <v>635960-44.PNG</v>
      </c>
    </row>
    <row r="193" spans="1:39">
      <c r="A193" s="8" t="s">
        <v>927</v>
      </c>
      <c r="B193" s="9" t="s">
        <v>50</v>
      </c>
      <c r="C193" s="9" t="s">
        <v>50</v>
      </c>
      <c r="D193" s="10" t="s">
        <v>928</v>
      </c>
      <c r="E193" s="26" t="s">
        <v>929</v>
      </c>
      <c r="F193" s="12" t="s">
        <v>930</v>
      </c>
      <c r="G193" s="13" t="s">
        <v>359</v>
      </c>
      <c r="H193" s="13" t="s">
        <v>263</v>
      </c>
      <c r="I193" s="8">
        <v>2012</v>
      </c>
      <c r="J193" s="21">
        <v>3.6</v>
      </c>
      <c r="K193" s="15">
        <v>7.4999999999999997E-2</v>
      </c>
      <c r="L193" s="16">
        <v>8.4</v>
      </c>
      <c r="M193" s="17">
        <v>6.7000000000000002E-3</v>
      </c>
      <c r="N193" s="16">
        <v>32.9</v>
      </c>
      <c r="O193" s="16">
        <v>6.5519999999999996</v>
      </c>
      <c r="P193" s="16"/>
      <c r="Q193" s="16">
        <f t="shared" si="16"/>
        <v>0</v>
      </c>
      <c r="R193" s="16"/>
      <c r="S193" s="13" t="s">
        <v>45</v>
      </c>
      <c r="T193" s="13" t="s">
        <v>45</v>
      </c>
      <c r="U193" s="8" t="s">
        <v>51</v>
      </c>
      <c r="V193" s="10" t="s">
        <v>681</v>
      </c>
      <c r="W193" s="56">
        <v>200</v>
      </c>
      <c r="X193" s="57">
        <v>179</v>
      </c>
      <c r="Y193" s="18">
        <v>0</v>
      </c>
      <c r="Z193" s="20">
        <v>199</v>
      </c>
      <c r="AA193" s="20">
        <v>16</v>
      </c>
      <c r="AB193" s="21" t="s">
        <v>67</v>
      </c>
      <c r="AC193" s="8" t="s">
        <v>50</v>
      </c>
      <c r="AD193" s="20">
        <v>140</v>
      </c>
      <c r="AE193" s="20">
        <v>193</v>
      </c>
      <c r="AF193" s="20" t="s">
        <v>181</v>
      </c>
      <c r="AG193" s="13" t="s">
        <v>51</v>
      </c>
      <c r="AH193" s="20">
        <v>306086</v>
      </c>
      <c r="AI193" s="20">
        <v>6515048</v>
      </c>
      <c r="AJ193" s="13" t="s">
        <v>51</v>
      </c>
      <c r="AK193" s="13" t="s">
        <v>50</v>
      </c>
      <c r="AL193" s="23" t="str">
        <f t="shared" si="17"/>
        <v>528686-01.pdf</v>
      </c>
      <c r="AM193" s="23"/>
    </row>
    <row r="194" spans="1:39">
      <c r="A194" s="27"/>
      <c r="B194" s="44"/>
      <c r="C194" s="51" t="s">
        <v>39</v>
      </c>
      <c r="D194" s="31" t="s">
        <v>931</v>
      </c>
      <c r="E194" s="24" t="s">
        <v>932</v>
      </c>
      <c r="F194" s="32" t="s">
        <v>933</v>
      </c>
      <c r="G194" s="32" t="s">
        <v>934</v>
      </c>
      <c r="H194" s="23"/>
      <c r="I194" s="8">
        <v>2023</v>
      </c>
      <c r="J194" s="23">
        <v>5.6</v>
      </c>
      <c r="K194" s="15">
        <v>0.1</v>
      </c>
      <c r="L194" s="23">
        <v>4.5999999999999996</v>
      </c>
      <c r="M194" s="23">
        <v>6.4000000000000003E-3</v>
      </c>
      <c r="N194" s="23">
        <v>42</v>
      </c>
      <c r="O194" s="23">
        <v>8.9</v>
      </c>
      <c r="P194" s="23">
        <v>84</v>
      </c>
      <c r="Q194" s="23">
        <v>748</v>
      </c>
      <c r="R194" s="23">
        <v>8.1999999999999993</v>
      </c>
      <c r="S194" s="32" t="s">
        <v>99</v>
      </c>
      <c r="T194" s="32" t="s">
        <v>77</v>
      </c>
      <c r="U194" s="30" t="s">
        <v>51</v>
      </c>
      <c r="V194" s="31" t="s">
        <v>493</v>
      </c>
      <c r="W194" s="52">
        <v>219</v>
      </c>
      <c r="X194" s="53">
        <f>W194-1</f>
        <v>218</v>
      </c>
      <c r="Y194" s="25">
        <v>6</v>
      </c>
      <c r="Z194" s="20">
        <f>X194-Y194</f>
        <v>212</v>
      </c>
      <c r="AA194" s="18">
        <v>7</v>
      </c>
      <c r="AB194" s="33" t="s">
        <v>126</v>
      </c>
      <c r="AC194" s="61" t="s">
        <v>68</v>
      </c>
      <c r="AD194" s="21">
        <v>114</v>
      </c>
      <c r="AE194" s="67" t="s">
        <v>50</v>
      </c>
      <c r="AF194" s="16" t="s">
        <v>935</v>
      </c>
      <c r="AG194" s="34" t="s">
        <v>69</v>
      </c>
      <c r="AH194" s="16">
        <v>1056430.6000000001</v>
      </c>
      <c r="AI194" s="16">
        <v>7842059.2999999998</v>
      </c>
      <c r="AJ194" s="55" t="s">
        <v>46</v>
      </c>
      <c r="AK194" s="23"/>
      <c r="AL194" s="23" t="str">
        <f t="shared" si="17"/>
        <v>635960-56.pdf</v>
      </c>
      <c r="AM194" s="23" t="str">
        <f>CONCATENATE(F194, ".PNG")</f>
        <v>635960-56.PNG</v>
      </c>
    </row>
    <row r="195" spans="1:39">
      <c r="A195" s="8"/>
      <c r="B195" s="9" t="s">
        <v>39</v>
      </c>
      <c r="C195" s="9" t="s">
        <v>39</v>
      </c>
      <c r="D195" s="10" t="s">
        <v>936</v>
      </c>
      <c r="E195" s="26" t="s">
        <v>937</v>
      </c>
      <c r="F195" s="12" t="s">
        <v>938</v>
      </c>
      <c r="G195" s="13" t="s">
        <v>680</v>
      </c>
      <c r="H195" s="13" t="s">
        <v>56</v>
      </c>
      <c r="I195" s="8">
        <v>2015</v>
      </c>
      <c r="J195" s="21">
        <v>4.7</v>
      </c>
      <c r="K195" s="15">
        <v>0.06</v>
      </c>
      <c r="L195" s="16">
        <v>8.8000000000000007</v>
      </c>
      <c r="M195" s="17">
        <v>6.0000000000000001E-3</v>
      </c>
      <c r="N195" s="16">
        <v>45.34</v>
      </c>
      <c r="O195" s="16"/>
      <c r="P195" s="16"/>
      <c r="Q195" s="16">
        <f>O195*P195</f>
        <v>0</v>
      </c>
      <c r="R195" s="16">
        <v>8.9600000000000009</v>
      </c>
      <c r="S195" s="13" t="s">
        <v>45</v>
      </c>
      <c r="T195" s="13" t="s">
        <v>45</v>
      </c>
      <c r="U195" s="8" t="s">
        <v>46</v>
      </c>
      <c r="V195" s="10" t="s">
        <v>384</v>
      </c>
      <c r="W195" s="56">
        <v>200</v>
      </c>
      <c r="X195" s="57">
        <v>199</v>
      </c>
      <c r="Y195" s="18">
        <v>1.3</v>
      </c>
      <c r="Z195" s="20">
        <v>197.7</v>
      </c>
      <c r="AA195" s="20">
        <v>1.8</v>
      </c>
      <c r="AB195" s="21" t="s">
        <v>67</v>
      </c>
      <c r="AC195" s="8" t="s">
        <v>68</v>
      </c>
      <c r="AD195" s="20">
        <v>115</v>
      </c>
      <c r="AE195" s="20">
        <v>139</v>
      </c>
      <c r="AF195" s="20">
        <v>20000</v>
      </c>
      <c r="AG195" s="13" t="s">
        <v>69</v>
      </c>
      <c r="AH195" s="20">
        <v>313755</v>
      </c>
      <c r="AI195" s="20">
        <v>6540332</v>
      </c>
      <c r="AJ195" s="13" t="s">
        <v>51</v>
      </c>
      <c r="AK195" s="13" t="s">
        <v>50</v>
      </c>
      <c r="AL195" s="23" t="str">
        <f t="shared" si="17"/>
        <v>601531-10.pdf</v>
      </c>
      <c r="AM195" s="23"/>
    </row>
    <row r="196" spans="1:39">
      <c r="A196" s="8"/>
      <c r="B196" s="9" t="s">
        <v>39</v>
      </c>
      <c r="C196" s="9" t="s">
        <v>39</v>
      </c>
      <c r="D196" s="10" t="s">
        <v>939</v>
      </c>
      <c r="E196" s="26" t="s">
        <v>940</v>
      </c>
      <c r="F196" s="12" t="s">
        <v>941</v>
      </c>
      <c r="G196" s="13" t="s">
        <v>91</v>
      </c>
      <c r="H196" s="13" t="s">
        <v>74</v>
      </c>
      <c r="I196" s="8">
        <v>2019</v>
      </c>
      <c r="J196" s="21">
        <v>3.9</v>
      </c>
      <c r="K196" s="15">
        <v>6.5000000000000002E-2</v>
      </c>
      <c r="L196" s="16">
        <v>9</v>
      </c>
      <c r="M196" s="17">
        <v>6.0000000000000001E-3</v>
      </c>
      <c r="N196" s="16">
        <v>51.26</v>
      </c>
      <c r="O196" s="16">
        <v>8.15</v>
      </c>
      <c r="P196" s="16"/>
      <c r="Q196" s="16">
        <f>O196*P196</f>
        <v>0</v>
      </c>
      <c r="R196" s="16">
        <v>8.15</v>
      </c>
      <c r="S196" s="13" t="s">
        <v>45</v>
      </c>
      <c r="T196" s="13" t="s">
        <v>99</v>
      </c>
      <c r="U196" s="8" t="s">
        <v>46</v>
      </c>
      <c r="V196" s="10" t="s">
        <v>942</v>
      </c>
      <c r="W196" s="52">
        <v>200</v>
      </c>
      <c r="X196" s="53">
        <v>199</v>
      </c>
      <c r="Y196" s="25">
        <v>40</v>
      </c>
      <c r="Z196" s="20">
        <v>159</v>
      </c>
      <c r="AA196" s="18">
        <v>1.5</v>
      </c>
      <c r="AB196" s="13" t="s">
        <v>943</v>
      </c>
      <c r="AC196" s="8" t="s">
        <v>203</v>
      </c>
      <c r="AD196" s="21">
        <v>136</v>
      </c>
      <c r="AE196" s="15">
        <v>168.3</v>
      </c>
      <c r="AF196" s="16" t="s">
        <v>50</v>
      </c>
      <c r="AG196" s="17" t="s">
        <v>46</v>
      </c>
      <c r="AH196" s="16">
        <v>296464</v>
      </c>
      <c r="AI196" s="16">
        <v>6704328</v>
      </c>
      <c r="AJ196" s="16" t="s">
        <v>46</v>
      </c>
      <c r="AK196" s="13"/>
      <c r="AL196" s="23" t="str">
        <f t="shared" si="17"/>
        <v>601531-56.pdf</v>
      </c>
      <c r="AM196" s="23"/>
    </row>
    <row r="197" spans="1:39">
      <c r="A197" s="27"/>
      <c r="B197" s="44"/>
      <c r="C197" s="51" t="s">
        <v>39</v>
      </c>
      <c r="D197" s="28" t="s">
        <v>944</v>
      </c>
      <c r="E197" s="36" t="s">
        <v>945</v>
      </c>
      <c r="F197" s="32" t="s">
        <v>946</v>
      </c>
      <c r="G197" s="32" t="s">
        <v>74</v>
      </c>
      <c r="H197" s="32" t="s">
        <v>75</v>
      </c>
      <c r="I197" s="45">
        <v>2023</v>
      </c>
      <c r="J197" s="23">
        <v>3.75</v>
      </c>
      <c r="K197" s="15">
        <v>0.06</v>
      </c>
      <c r="L197" s="23">
        <v>7.9</v>
      </c>
      <c r="M197" s="23">
        <v>6.0000000000000001E-3</v>
      </c>
      <c r="N197" s="23">
        <v>38.76</v>
      </c>
      <c r="O197" s="23">
        <v>9.42</v>
      </c>
      <c r="P197" s="23">
        <v>72</v>
      </c>
      <c r="Q197" s="23">
        <v>678</v>
      </c>
      <c r="R197" s="23">
        <v>7.15</v>
      </c>
      <c r="S197" s="32" t="s">
        <v>99</v>
      </c>
      <c r="T197" s="32" t="s">
        <v>77</v>
      </c>
      <c r="U197" s="30" t="s">
        <v>242</v>
      </c>
      <c r="V197" s="31" t="s">
        <v>947</v>
      </c>
      <c r="W197" s="56">
        <v>250</v>
      </c>
      <c r="X197" s="57">
        <v>249</v>
      </c>
      <c r="Y197" s="25">
        <v>6</v>
      </c>
      <c r="Z197" s="20">
        <v>243</v>
      </c>
      <c r="AA197" s="21">
        <v>1.5</v>
      </c>
      <c r="AB197" s="33" t="s">
        <v>948</v>
      </c>
      <c r="AC197" s="61" t="s">
        <v>105</v>
      </c>
      <c r="AD197" s="21">
        <v>113</v>
      </c>
      <c r="AE197" s="15">
        <v>139.69999999999999</v>
      </c>
      <c r="AF197" s="55" t="s">
        <v>217</v>
      </c>
      <c r="AG197" s="34" t="s">
        <v>949</v>
      </c>
      <c r="AH197" s="16">
        <v>302668</v>
      </c>
      <c r="AI197" s="16">
        <v>6631799</v>
      </c>
      <c r="AJ197" s="55" t="s">
        <v>242</v>
      </c>
      <c r="AK197" s="32" t="s">
        <v>950</v>
      </c>
      <c r="AL197" s="23" t="str">
        <f t="shared" si="17"/>
        <v>635960-61.pdf</v>
      </c>
      <c r="AM197" s="23" t="str">
        <f>CONCATENATE(F197, ".PNG")</f>
        <v>635960-61.PNG</v>
      </c>
    </row>
    <row r="198" spans="1:39">
      <c r="A198" s="8"/>
      <c r="B198" s="9" t="s">
        <v>39</v>
      </c>
      <c r="C198" s="9" t="s">
        <v>39</v>
      </c>
      <c r="D198" s="10" t="s">
        <v>951</v>
      </c>
      <c r="E198" s="66" t="s">
        <v>952</v>
      </c>
      <c r="F198" s="12" t="s">
        <v>953</v>
      </c>
      <c r="G198" s="13" t="s">
        <v>91</v>
      </c>
      <c r="H198" s="13" t="s">
        <v>74</v>
      </c>
      <c r="I198" s="8">
        <v>2015</v>
      </c>
      <c r="J198" s="21">
        <v>4.3</v>
      </c>
      <c r="K198" s="15">
        <v>8.5000000000000006E-2</v>
      </c>
      <c r="L198" s="16">
        <v>8.64</v>
      </c>
      <c r="M198" s="17">
        <v>5.3E-3</v>
      </c>
      <c r="N198" s="16" t="s">
        <v>50</v>
      </c>
      <c r="O198" s="16"/>
      <c r="P198" s="16"/>
      <c r="Q198" s="16">
        <f t="shared" ref="Q198:Q203" si="18">O198*P198</f>
        <v>0</v>
      </c>
      <c r="R198" s="16">
        <v>7.76</v>
      </c>
      <c r="S198" s="13" t="s">
        <v>45</v>
      </c>
      <c r="T198" s="13" t="s">
        <v>45</v>
      </c>
      <c r="U198" s="8" t="s">
        <v>46</v>
      </c>
      <c r="V198" s="10" t="s">
        <v>748</v>
      </c>
      <c r="W198" s="56">
        <v>200</v>
      </c>
      <c r="X198" s="57">
        <v>199</v>
      </c>
      <c r="Y198" s="18">
        <v>13</v>
      </c>
      <c r="Z198" s="20">
        <v>186</v>
      </c>
      <c r="AA198" s="20">
        <v>0</v>
      </c>
      <c r="AB198" s="21" t="s">
        <v>67</v>
      </c>
      <c r="AC198" s="8"/>
      <c r="AD198" s="20" t="s">
        <v>50</v>
      </c>
      <c r="AE198" s="20" t="s">
        <v>50</v>
      </c>
      <c r="AF198" s="20" t="s">
        <v>50</v>
      </c>
      <c r="AG198" s="13" t="s">
        <v>69</v>
      </c>
      <c r="AH198" s="20">
        <v>299821</v>
      </c>
      <c r="AI198" s="20">
        <v>6694362</v>
      </c>
      <c r="AJ198" s="13" t="s">
        <v>46</v>
      </c>
      <c r="AK198" s="13" t="s">
        <v>50</v>
      </c>
      <c r="AL198" s="23" t="str">
        <f t="shared" si="17"/>
        <v>537523-01.pdf</v>
      </c>
      <c r="AM198" s="23"/>
    </row>
    <row r="199" spans="1:39">
      <c r="A199" s="8"/>
      <c r="B199" s="9" t="s">
        <v>39</v>
      </c>
      <c r="C199" s="9" t="s">
        <v>50</v>
      </c>
      <c r="D199" s="10" t="s">
        <v>954</v>
      </c>
      <c r="E199" s="66" t="s">
        <v>955</v>
      </c>
      <c r="F199" s="12" t="s">
        <v>956</v>
      </c>
      <c r="G199" s="13" t="s">
        <v>148</v>
      </c>
      <c r="H199" s="13" t="s">
        <v>75</v>
      </c>
      <c r="I199" s="8">
        <v>2017</v>
      </c>
      <c r="J199" s="14">
        <v>6.8</v>
      </c>
      <c r="K199" s="15">
        <v>9.5000000000000001E-2</v>
      </c>
      <c r="L199" s="16">
        <v>4</v>
      </c>
      <c r="M199" s="17">
        <v>5.1000000000000004E-3</v>
      </c>
      <c r="N199" s="16">
        <v>55.5</v>
      </c>
      <c r="O199" s="16"/>
      <c r="P199" s="16"/>
      <c r="Q199" s="16">
        <f t="shared" si="18"/>
        <v>0</v>
      </c>
      <c r="R199" s="16">
        <v>8.2799999999999994</v>
      </c>
      <c r="S199" s="13" t="s">
        <v>99</v>
      </c>
      <c r="T199" s="13" t="s">
        <v>99</v>
      </c>
      <c r="U199" s="8" t="s">
        <v>46</v>
      </c>
      <c r="V199" s="10" t="s">
        <v>957</v>
      </c>
      <c r="W199" s="52">
        <v>197</v>
      </c>
      <c r="X199" s="53">
        <v>196</v>
      </c>
      <c r="Y199" s="19">
        <v>47</v>
      </c>
      <c r="Z199" s="20">
        <v>149</v>
      </c>
      <c r="AA199" s="18">
        <v>19</v>
      </c>
      <c r="AB199" s="13" t="s">
        <v>67</v>
      </c>
      <c r="AC199" s="8" t="s">
        <v>68</v>
      </c>
      <c r="AD199" s="21">
        <v>110</v>
      </c>
      <c r="AE199" s="15">
        <v>139</v>
      </c>
      <c r="AF199" s="16" t="s">
        <v>50</v>
      </c>
      <c r="AG199" s="17" t="s">
        <v>51</v>
      </c>
      <c r="AH199" s="16">
        <v>1041542</v>
      </c>
      <c r="AI199" s="16">
        <v>7826187</v>
      </c>
      <c r="AJ199" s="16" t="s">
        <v>46</v>
      </c>
      <c r="AK199" s="13" t="s">
        <v>958</v>
      </c>
      <c r="AL199" s="23" t="str">
        <f t="shared" si="17"/>
        <v>616553-01.pdf</v>
      </c>
      <c r="AM199" s="23"/>
    </row>
    <row r="200" spans="1:39">
      <c r="A200" s="8"/>
      <c r="B200" s="9" t="s">
        <v>39</v>
      </c>
      <c r="C200" s="9" t="s">
        <v>39</v>
      </c>
      <c r="D200" s="10" t="s">
        <v>959</v>
      </c>
      <c r="E200" s="66" t="s">
        <v>960</v>
      </c>
      <c r="F200" s="12" t="s">
        <v>961</v>
      </c>
      <c r="G200" s="13" t="s">
        <v>56</v>
      </c>
      <c r="H200" s="13" t="s">
        <v>56</v>
      </c>
      <c r="I200" s="8">
        <v>2017</v>
      </c>
      <c r="J200" s="21">
        <v>2.8</v>
      </c>
      <c r="K200" s="15">
        <v>8.5000000000000006E-2</v>
      </c>
      <c r="L200" s="16">
        <v>8.35</v>
      </c>
      <c r="M200" s="17">
        <v>5.0000000000000001E-3</v>
      </c>
      <c r="N200" s="16" t="s">
        <v>50</v>
      </c>
      <c r="O200" s="16">
        <v>7.7</v>
      </c>
      <c r="P200" s="16"/>
      <c r="Q200" s="16">
        <f t="shared" si="18"/>
        <v>0</v>
      </c>
      <c r="R200" s="16">
        <v>7.7</v>
      </c>
      <c r="S200" s="13" t="s">
        <v>45</v>
      </c>
      <c r="T200" s="13" t="s">
        <v>45</v>
      </c>
      <c r="U200" s="8" t="s">
        <v>51</v>
      </c>
      <c r="V200" s="10" t="s">
        <v>161</v>
      </c>
      <c r="W200" s="52">
        <v>250</v>
      </c>
      <c r="X200" s="53"/>
      <c r="Y200" s="25">
        <v>6</v>
      </c>
      <c r="Z200" s="20">
        <v>243</v>
      </c>
      <c r="AA200" s="18">
        <v>2</v>
      </c>
      <c r="AB200" s="13" t="s">
        <v>210</v>
      </c>
      <c r="AC200" s="8" t="s">
        <v>119</v>
      </c>
      <c r="AD200" s="21">
        <v>115</v>
      </c>
      <c r="AE200" s="15">
        <v>139</v>
      </c>
      <c r="AF200" s="16">
        <v>2000</v>
      </c>
      <c r="AG200" s="17" t="s">
        <v>46</v>
      </c>
      <c r="AH200" s="16">
        <v>571286</v>
      </c>
      <c r="AI200" s="16">
        <v>6568233</v>
      </c>
      <c r="AJ200" s="16" t="s">
        <v>51</v>
      </c>
      <c r="AK200" s="13" t="s">
        <v>50</v>
      </c>
      <c r="AL200" s="23" t="str">
        <f t="shared" si="17"/>
        <v>601531-32.pdf</v>
      </c>
      <c r="AM200" s="23"/>
    </row>
    <row r="201" spans="1:39">
      <c r="A201" s="8"/>
      <c r="B201" s="9" t="s">
        <v>39</v>
      </c>
      <c r="C201" s="9" t="s">
        <v>39</v>
      </c>
      <c r="D201" s="10" t="s">
        <v>954</v>
      </c>
      <c r="E201" s="26" t="s">
        <v>955</v>
      </c>
      <c r="F201" s="12" t="s">
        <v>962</v>
      </c>
      <c r="G201" s="13" t="s">
        <v>148</v>
      </c>
      <c r="H201" s="13" t="s">
        <v>75</v>
      </c>
      <c r="I201" s="8">
        <v>2017</v>
      </c>
      <c r="J201" s="14">
        <v>6.9</v>
      </c>
      <c r="K201" s="15">
        <v>0.11</v>
      </c>
      <c r="L201" s="16">
        <v>4.38</v>
      </c>
      <c r="M201" s="17">
        <v>5.0000000000000001E-3</v>
      </c>
      <c r="N201" s="16">
        <v>55.16</v>
      </c>
      <c r="O201" s="16"/>
      <c r="P201" s="16"/>
      <c r="Q201" s="16">
        <f t="shared" si="18"/>
        <v>0</v>
      </c>
      <c r="R201" s="16">
        <v>8.61</v>
      </c>
      <c r="S201" s="13" t="s">
        <v>45</v>
      </c>
      <c r="T201" s="13" t="s">
        <v>45</v>
      </c>
      <c r="U201" s="8" t="s">
        <v>46</v>
      </c>
      <c r="V201" s="10" t="s">
        <v>957</v>
      </c>
      <c r="W201" s="52">
        <v>200</v>
      </c>
      <c r="X201" s="53">
        <v>199</v>
      </c>
      <c r="Y201" s="19">
        <v>47</v>
      </c>
      <c r="Z201" s="20">
        <v>156</v>
      </c>
      <c r="AA201" s="18">
        <v>12</v>
      </c>
      <c r="AB201" s="13" t="s">
        <v>67</v>
      </c>
      <c r="AC201" s="8" t="s">
        <v>68</v>
      </c>
      <c r="AD201" s="21">
        <v>110</v>
      </c>
      <c r="AE201" s="15">
        <v>139</v>
      </c>
      <c r="AF201" s="16" t="s">
        <v>50</v>
      </c>
      <c r="AG201" s="17" t="s">
        <v>51</v>
      </c>
      <c r="AH201" s="16">
        <v>1041542</v>
      </c>
      <c r="AI201" s="16">
        <v>7826187</v>
      </c>
      <c r="AJ201" s="16" t="s">
        <v>46</v>
      </c>
      <c r="AK201" s="13" t="s">
        <v>958</v>
      </c>
      <c r="AL201" s="23" t="str">
        <f t="shared" si="17"/>
        <v>616553-01-T2.pdf</v>
      </c>
      <c r="AM201" s="23"/>
    </row>
    <row r="202" spans="1:39">
      <c r="A202" s="8"/>
      <c r="B202" s="9" t="s">
        <v>39</v>
      </c>
      <c r="C202" s="9" t="s">
        <v>39</v>
      </c>
      <c r="D202" s="10" t="s">
        <v>954</v>
      </c>
      <c r="E202" s="11" t="s">
        <v>963</v>
      </c>
      <c r="F202" s="12" t="s">
        <v>964</v>
      </c>
      <c r="G202" s="13" t="s">
        <v>148</v>
      </c>
      <c r="H202" s="13" t="s">
        <v>75</v>
      </c>
      <c r="I202" s="49">
        <v>2018</v>
      </c>
      <c r="J202" s="21">
        <v>5.5</v>
      </c>
      <c r="K202" s="15">
        <v>5.5E-2</v>
      </c>
      <c r="L202" s="16">
        <v>4.46</v>
      </c>
      <c r="M202" s="17">
        <v>5.0000000000000001E-3</v>
      </c>
      <c r="N202" s="16">
        <v>31.1</v>
      </c>
      <c r="O202" s="16">
        <v>4.75</v>
      </c>
      <c r="P202" s="16"/>
      <c r="Q202" s="16">
        <f t="shared" si="18"/>
        <v>0</v>
      </c>
      <c r="R202" s="16">
        <v>4.75</v>
      </c>
      <c r="S202" s="13" t="s">
        <v>45</v>
      </c>
      <c r="T202" s="13" t="s">
        <v>45</v>
      </c>
      <c r="U202" s="8" t="s">
        <v>46</v>
      </c>
      <c r="V202" s="10" t="s">
        <v>957</v>
      </c>
      <c r="W202" s="52">
        <v>201</v>
      </c>
      <c r="X202" s="53">
        <v>200</v>
      </c>
      <c r="Y202" s="19">
        <v>47.3</v>
      </c>
      <c r="Z202" s="20">
        <v>152.69999999999999</v>
      </c>
      <c r="AA202" s="18">
        <v>18</v>
      </c>
      <c r="AB202" s="13" t="s">
        <v>67</v>
      </c>
      <c r="AC202" s="8" t="s">
        <v>68</v>
      </c>
      <c r="AD202" s="21">
        <v>113</v>
      </c>
      <c r="AE202" s="15">
        <v>139</v>
      </c>
      <c r="AF202" s="16"/>
      <c r="AG202" s="17" t="s">
        <v>51</v>
      </c>
      <c r="AH202" s="16">
        <v>1041542</v>
      </c>
      <c r="AI202" s="16">
        <v>7826187</v>
      </c>
      <c r="AJ202" s="16" t="s">
        <v>46</v>
      </c>
      <c r="AK202" s="13" t="s">
        <v>958</v>
      </c>
      <c r="AL202" s="23" t="str">
        <f t="shared" si="17"/>
        <v>617438-01.pdf</v>
      </c>
      <c r="AM202" s="23"/>
    </row>
    <row r="203" spans="1:39">
      <c r="A203" s="27"/>
      <c r="B203" s="44"/>
      <c r="C203" s="44"/>
      <c r="D203" s="28" t="s">
        <v>965</v>
      </c>
      <c r="E203" s="24" t="s">
        <v>966</v>
      </c>
      <c r="F203" s="23" t="s">
        <v>967</v>
      </c>
      <c r="G203" s="32" t="s">
        <v>968</v>
      </c>
      <c r="H203" s="23" t="s">
        <v>56</v>
      </c>
      <c r="I203" s="8">
        <v>2022</v>
      </c>
      <c r="J203" s="23">
        <v>5.9</v>
      </c>
      <c r="K203" s="15">
        <v>0.09</v>
      </c>
      <c r="L203" s="23">
        <v>3.2</v>
      </c>
      <c r="M203" s="32">
        <v>5.0000000000000001E-3</v>
      </c>
      <c r="N203" s="23">
        <v>43.77</v>
      </c>
      <c r="O203" s="16">
        <v>9.6300000000000008</v>
      </c>
      <c r="P203" s="16"/>
      <c r="Q203" s="16">
        <f t="shared" si="18"/>
        <v>0</v>
      </c>
      <c r="R203" s="23">
        <v>8.8000000000000007</v>
      </c>
      <c r="S203" s="23" t="s">
        <v>99</v>
      </c>
      <c r="T203" s="23" t="s">
        <v>77</v>
      </c>
      <c r="U203" s="27" t="s">
        <v>51</v>
      </c>
      <c r="V203" s="28" t="s">
        <v>969</v>
      </c>
      <c r="W203" s="52">
        <v>250</v>
      </c>
      <c r="X203" s="53">
        <v>249</v>
      </c>
      <c r="Y203" s="25">
        <v>29</v>
      </c>
      <c r="Z203" s="20">
        <f>X203-Y203</f>
        <v>220</v>
      </c>
      <c r="AA203" s="18">
        <v>4</v>
      </c>
      <c r="AB203" s="13" t="s">
        <v>180</v>
      </c>
      <c r="AC203" s="8" t="s">
        <v>105</v>
      </c>
      <c r="AD203" s="21">
        <v>114</v>
      </c>
      <c r="AE203" s="15" t="s">
        <v>50</v>
      </c>
      <c r="AF203" s="16" t="s">
        <v>50</v>
      </c>
      <c r="AG203" s="17" t="s">
        <v>46</v>
      </c>
      <c r="AH203" s="16">
        <v>820426.62</v>
      </c>
      <c r="AI203" s="16">
        <v>7677643.54</v>
      </c>
      <c r="AJ203" s="16" t="s">
        <v>51</v>
      </c>
      <c r="AK203" s="23"/>
      <c r="AL203" s="23" t="str">
        <f>CONCATENATE(F203, ".pdf")</f>
        <v>635960-10.pdf</v>
      </c>
      <c r="AM203" s="23"/>
    </row>
    <row r="204" spans="1:39">
      <c r="A204" s="27"/>
      <c r="B204" s="44"/>
      <c r="C204" s="44" t="s">
        <v>39</v>
      </c>
      <c r="D204" s="28" t="s">
        <v>970</v>
      </c>
      <c r="E204" s="70" t="s">
        <v>887</v>
      </c>
      <c r="F204" s="32" t="s">
        <v>888</v>
      </c>
      <c r="G204" s="23" t="s">
        <v>56</v>
      </c>
      <c r="H204" s="23" t="s">
        <v>56</v>
      </c>
      <c r="I204" s="45">
        <v>2023</v>
      </c>
      <c r="J204" s="28" t="s">
        <v>971</v>
      </c>
      <c r="K204" s="15">
        <v>7.0000000000000007E-2</v>
      </c>
      <c r="L204" s="23">
        <v>6.8</v>
      </c>
      <c r="M204" s="23">
        <v>3.5999999999999999E-3</v>
      </c>
      <c r="N204" s="23">
        <v>42.49</v>
      </c>
      <c r="O204" s="23">
        <v>9.09</v>
      </c>
      <c r="P204" s="23">
        <v>93.59</v>
      </c>
      <c r="Q204" s="23">
        <v>851</v>
      </c>
      <c r="R204" s="23">
        <v>9.56</v>
      </c>
      <c r="S204" s="23" t="s">
        <v>99</v>
      </c>
      <c r="T204" s="23" t="s">
        <v>77</v>
      </c>
      <c r="U204" s="27" t="s">
        <v>51</v>
      </c>
      <c r="V204" s="28" t="s">
        <v>889</v>
      </c>
      <c r="W204" s="56">
        <v>250</v>
      </c>
      <c r="X204" s="57">
        <v>249</v>
      </c>
      <c r="Y204" s="25">
        <v>35</v>
      </c>
      <c r="Z204" s="20">
        <f>X204-Y204</f>
        <v>214</v>
      </c>
      <c r="AA204" s="20">
        <v>4.5</v>
      </c>
      <c r="AB204" s="13" t="s">
        <v>253</v>
      </c>
      <c r="AC204" s="8" t="s">
        <v>203</v>
      </c>
      <c r="AD204" s="21">
        <v>115</v>
      </c>
      <c r="AE204" s="15"/>
      <c r="AF204" s="16">
        <v>2000</v>
      </c>
      <c r="AG204" s="17"/>
      <c r="AH204" s="16">
        <v>843973.71</v>
      </c>
      <c r="AI204" s="16">
        <v>7615094.7999999998</v>
      </c>
      <c r="AJ204" s="16"/>
      <c r="AK204" s="23" t="s">
        <v>972</v>
      </c>
      <c r="AL204" s="23" t="str">
        <f>F204&amp;".pdf"</f>
        <v>640978-01.pdf</v>
      </c>
      <c r="AM204" s="23" t="str">
        <f>CONCATENATE(F204, ".PNG")</f>
        <v>640978-01.PNG</v>
      </c>
    </row>
    <row r="205" spans="1:39">
      <c r="A205" s="27"/>
      <c r="B205" s="44" t="s">
        <v>39</v>
      </c>
      <c r="C205" s="44" t="s">
        <v>39</v>
      </c>
      <c r="D205" s="28" t="s">
        <v>973</v>
      </c>
      <c r="E205" s="36" t="s">
        <v>974</v>
      </c>
      <c r="F205" s="23" t="s">
        <v>975</v>
      </c>
      <c r="G205" s="23" t="s">
        <v>976</v>
      </c>
      <c r="H205" s="23" t="s">
        <v>976</v>
      </c>
      <c r="I205" s="8">
        <v>2022</v>
      </c>
      <c r="J205" s="28">
        <v>2.95</v>
      </c>
      <c r="K205" s="15">
        <v>0.08</v>
      </c>
      <c r="L205" s="23">
        <v>7.7</v>
      </c>
      <c r="M205" s="23">
        <v>3.5000000000000001E-3</v>
      </c>
      <c r="N205" s="23">
        <v>30.73</v>
      </c>
      <c r="O205" s="23">
        <v>9.1300000000000008</v>
      </c>
      <c r="P205" s="23">
        <v>101</v>
      </c>
      <c r="Q205" s="55">
        <f t="shared" ref="Q205:Q268" si="19">O205*P205</f>
        <v>922.13000000000011</v>
      </c>
      <c r="R205" s="23">
        <v>8.23</v>
      </c>
      <c r="S205" s="23" t="s">
        <v>45</v>
      </c>
      <c r="T205" s="23" t="s">
        <v>77</v>
      </c>
      <c r="U205" s="27" t="s">
        <v>51</v>
      </c>
      <c r="V205" s="28" t="s">
        <v>509</v>
      </c>
      <c r="W205" s="56">
        <v>300</v>
      </c>
      <c r="X205" s="57">
        <v>299</v>
      </c>
      <c r="Y205" s="25">
        <v>2</v>
      </c>
      <c r="Z205" s="20">
        <v>297</v>
      </c>
      <c r="AA205" s="20">
        <v>1</v>
      </c>
      <c r="AB205" s="13" t="s">
        <v>797</v>
      </c>
      <c r="AC205" s="8" t="s">
        <v>105</v>
      </c>
      <c r="AD205" s="21">
        <v>115</v>
      </c>
      <c r="AE205" s="15">
        <v>139</v>
      </c>
      <c r="AF205" s="16"/>
      <c r="AG205" s="17" t="s">
        <v>46</v>
      </c>
      <c r="AH205" s="16">
        <v>600064.94989110995</v>
      </c>
      <c r="AI205" s="16">
        <v>6642377.61665734</v>
      </c>
      <c r="AJ205" s="16"/>
      <c r="AK205" s="23"/>
      <c r="AL205" s="23" t="str">
        <f>CONCATENATE(F205, ".pdf")</f>
        <v>635960-27.pdf</v>
      </c>
      <c r="AM205" s="23"/>
    </row>
    <row r="206" spans="1:39">
      <c r="A206" s="8"/>
      <c r="B206" s="9" t="s">
        <v>39</v>
      </c>
      <c r="C206" s="9" t="s">
        <v>39</v>
      </c>
      <c r="D206" s="10" t="s">
        <v>977</v>
      </c>
      <c r="E206" s="26" t="s">
        <v>978</v>
      </c>
      <c r="F206" s="12" t="s">
        <v>979</v>
      </c>
      <c r="G206" s="13" t="s">
        <v>56</v>
      </c>
      <c r="H206" s="13" t="s">
        <v>56</v>
      </c>
      <c r="I206" s="8">
        <v>2020</v>
      </c>
      <c r="J206" s="71">
        <v>4.5</v>
      </c>
      <c r="K206" s="15">
        <v>6.5000000000000002E-2</v>
      </c>
      <c r="L206" s="16">
        <v>9.1999999999999993</v>
      </c>
      <c r="M206" s="17">
        <v>2.96E-3</v>
      </c>
      <c r="N206" s="16">
        <v>33.5</v>
      </c>
      <c r="O206" s="16">
        <v>7.99</v>
      </c>
      <c r="P206" s="16"/>
      <c r="Q206" s="16">
        <f t="shared" si="19"/>
        <v>0</v>
      </c>
      <c r="R206" s="16">
        <v>7.99</v>
      </c>
      <c r="S206" s="13" t="s">
        <v>45</v>
      </c>
      <c r="T206" s="13" t="s">
        <v>45</v>
      </c>
      <c r="U206" s="8" t="s">
        <v>51</v>
      </c>
      <c r="V206" s="10" t="s">
        <v>100</v>
      </c>
      <c r="W206" s="52">
        <v>254</v>
      </c>
      <c r="X206" s="53">
        <v>253</v>
      </c>
      <c r="Y206" s="18">
        <v>14</v>
      </c>
      <c r="Z206" s="20">
        <v>239</v>
      </c>
      <c r="AA206" s="18">
        <v>1</v>
      </c>
      <c r="AB206" s="13" t="s">
        <v>67</v>
      </c>
      <c r="AC206" s="8" t="s">
        <v>68</v>
      </c>
      <c r="AD206" s="21">
        <v>115</v>
      </c>
      <c r="AE206" s="15">
        <v>139</v>
      </c>
      <c r="AF206" s="16" t="s">
        <v>980</v>
      </c>
      <c r="AG206" s="17" t="s">
        <v>46</v>
      </c>
      <c r="AH206" s="16">
        <v>308987</v>
      </c>
      <c r="AI206" s="16">
        <v>6539329</v>
      </c>
      <c r="AJ206" s="16" t="s">
        <v>51</v>
      </c>
      <c r="AK206" s="13"/>
      <c r="AL206" s="23" t="str">
        <f>F206&amp;".pdf"</f>
        <v>601531-65.pdf</v>
      </c>
      <c r="AM206" s="23"/>
    </row>
    <row r="207" spans="1:39">
      <c r="A207" s="27"/>
      <c r="B207" s="44" t="s">
        <v>39</v>
      </c>
      <c r="C207" s="44" t="s">
        <v>39</v>
      </c>
      <c r="D207" s="28" t="s">
        <v>981</v>
      </c>
      <c r="E207" s="24" t="s">
        <v>982</v>
      </c>
      <c r="F207" s="23" t="s">
        <v>983</v>
      </c>
      <c r="G207" s="23" t="s">
        <v>56</v>
      </c>
      <c r="H207" s="23" t="s">
        <v>56</v>
      </c>
      <c r="I207" s="8">
        <v>2022</v>
      </c>
      <c r="J207" s="28">
        <v>5</v>
      </c>
      <c r="K207" s="15">
        <v>8.5000000000000006E-2</v>
      </c>
      <c r="L207" s="23">
        <v>10</v>
      </c>
      <c r="M207" s="23">
        <v>2.7799999999999999E-3</v>
      </c>
      <c r="N207" s="23">
        <v>37.54</v>
      </c>
      <c r="O207" s="23">
        <v>11.08</v>
      </c>
      <c r="P207" s="23">
        <v>72</v>
      </c>
      <c r="Q207" s="29">
        <f t="shared" si="19"/>
        <v>797.76</v>
      </c>
      <c r="R207" s="23">
        <v>10.039999999999999</v>
      </c>
      <c r="S207" s="23" t="s">
        <v>45</v>
      </c>
      <c r="T207" s="23" t="s">
        <v>77</v>
      </c>
      <c r="U207" s="27" t="s">
        <v>51</v>
      </c>
      <c r="V207" s="28" t="s">
        <v>384</v>
      </c>
      <c r="W207" s="72">
        <v>300</v>
      </c>
      <c r="X207" s="73">
        <v>299</v>
      </c>
      <c r="Y207" s="40">
        <v>4</v>
      </c>
      <c r="Z207" s="40">
        <v>295</v>
      </c>
      <c r="AA207" s="40">
        <v>3</v>
      </c>
      <c r="AB207" s="23" t="s">
        <v>276</v>
      </c>
      <c r="AC207" s="27" t="s">
        <v>105</v>
      </c>
      <c r="AD207" s="23">
        <v>115</v>
      </c>
      <c r="AE207" s="23">
        <v>139</v>
      </c>
      <c r="AF207" s="23" t="s">
        <v>204</v>
      </c>
      <c r="AG207" s="23">
        <v>4</v>
      </c>
      <c r="AH207" s="23">
        <v>310415</v>
      </c>
      <c r="AI207" s="23">
        <v>6542502</v>
      </c>
      <c r="AJ207" s="23" t="s">
        <v>46</v>
      </c>
      <c r="AK207" s="23"/>
      <c r="AL207" s="23" t="str">
        <f>CONCATENATE(F207, ".pdf")</f>
        <v>635960-29.pdf</v>
      </c>
      <c r="AM207" s="23" t="str">
        <f>CONCATENATE(F207, ".PNG")</f>
        <v>635960-29.PNG</v>
      </c>
    </row>
    <row r="208" spans="1:39">
      <c r="A208" s="27"/>
      <c r="B208" s="44"/>
      <c r="C208" s="44"/>
      <c r="D208" s="28" t="s">
        <v>984</v>
      </c>
      <c r="E208" s="36" t="s">
        <v>985</v>
      </c>
      <c r="F208" s="23" t="s">
        <v>986</v>
      </c>
      <c r="G208" s="23" t="s">
        <v>43</v>
      </c>
      <c r="H208" s="23" t="s">
        <v>43</v>
      </c>
      <c r="I208" s="8">
        <v>2022</v>
      </c>
      <c r="J208" s="28">
        <v>2.5</v>
      </c>
      <c r="K208" s="15">
        <v>7.1999999999999995E-2</v>
      </c>
      <c r="L208" s="23">
        <v>9.1999999999999993</v>
      </c>
      <c r="M208" s="23">
        <v>2.5000000000000001E-3</v>
      </c>
      <c r="N208" s="23">
        <v>31.25</v>
      </c>
      <c r="O208" s="23">
        <v>8.94</v>
      </c>
      <c r="P208" s="23">
        <v>88</v>
      </c>
      <c r="Q208" s="55">
        <f t="shared" si="19"/>
        <v>786.71999999999991</v>
      </c>
      <c r="R208" s="23">
        <v>7.91</v>
      </c>
      <c r="S208" s="23" t="s">
        <v>45</v>
      </c>
      <c r="T208" s="23" t="s">
        <v>77</v>
      </c>
      <c r="U208" s="27" t="s">
        <v>51</v>
      </c>
      <c r="V208" s="28" t="s">
        <v>110</v>
      </c>
      <c r="W208" s="56">
        <v>290</v>
      </c>
      <c r="X208" s="57">
        <v>289</v>
      </c>
      <c r="Y208" s="25" t="s">
        <v>987</v>
      </c>
      <c r="Z208" s="20">
        <v>286</v>
      </c>
      <c r="AA208" s="20">
        <v>1.1000000000000001</v>
      </c>
      <c r="AB208" s="13" t="s">
        <v>749</v>
      </c>
      <c r="AC208" s="8" t="s">
        <v>80</v>
      </c>
      <c r="AD208" s="21">
        <v>115</v>
      </c>
      <c r="AE208" s="15">
        <v>139</v>
      </c>
      <c r="AF208" s="16" t="s">
        <v>50</v>
      </c>
      <c r="AG208" s="17" t="s">
        <v>988</v>
      </c>
      <c r="AH208" s="16">
        <v>596039.06506785995</v>
      </c>
      <c r="AI208" s="16">
        <v>6591826.20653228</v>
      </c>
      <c r="AJ208" s="16" t="s">
        <v>51</v>
      </c>
      <c r="AK208" s="23"/>
      <c r="AL208" s="23" t="str">
        <f>CONCATENATE(F208, ".pdf")</f>
        <v>635960-28.pdf</v>
      </c>
      <c r="AM208" s="23"/>
    </row>
    <row r="209" spans="1:39">
      <c r="A209" s="27"/>
      <c r="B209" s="44"/>
      <c r="C209" s="44" t="s">
        <v>39</v>
      </c>
      <c r="D209" s="28" t="s">
        <v>989</v>
      </c>
      <c r="E209" s="24" t="s">
        <v>990</v>
      </c>
      <c r="F209" s="23" t="s">
        <v>991</v>
      </c>
      <c r="G209" s="23" t="s">
        <v>43</v>
      </c>
      <c r="H209" s="23" t="s">
        <v>43</v>
      </c>
      <c r="I209" s="45">
        <v>2022</v>
      </c>
      <c r="J209" s="28">
        <v>4</v>
      </c>
      <c r="K209" s="15">
        <v>0.09</v>
      </c>
      <c r="L209" s="23">
        <v>8.6999999999999993</v>
      </c>
      <c r="M209" s="23">
        <v>2.5000000000000001E-3</v>
      </c>
      <c r="N209" s="23">
        <v>28.88</v>
      </c>
      <c r="O209" s="23">
        <v>8.84</v>
      </c>
      <c r="P209" s="23">
        <v>118</v>
      </c>
      <c r="Q209" s="29">
        <f t="shared" si="19"/>
        <v>1043.1199999999999</v>
      </c>
      <c r="R209" s="23"/>
      <c r="S209" s="23" t="s">
        <v>45</v>
      </c>
      <c r="T209" s="23" t="s">
        <v>45</v>
      </c>
      <c r="U209" s="27" t="s">
        <v>51</v>
      </c>
      <c r="V209" s="28" t="s">
        <v>117</v>
      </c>
      <c r="W209" s="18">
        <v>310</v>
      </c>
      <c r="X209" s="18">
        <v>309</v>
      </c>
      <c r="Y209" s="25">
        <v>2.7</v>
      </c>
      <c r="Z209" s="20">
        <f>X209-Y209</f>
        <v>306.3</v>
      </c>
      <c r="AA209" s="18">
        <v>10</v>
      </c>
      <c r="AB209" s="13" t="s">
        <v>992</v>
      </c>
      <c r="AC209" s="13" t="s">
        <v>993</v>
      </c>
      <c r="AD209" s="21">
        <v>115</v>
      </c>
      <c r="AE209" s="15">
        <v>139</v>
      </c>
      <c r="AF209" s="16" t="s">
        <v>235</v>
      </c>
      <c r="AG209" s="17"/>
      <c r="AH209" s="16">
        <v>583287</v>
      </c>
      <c r="AI209" s="74">
        <v>6640818</v>
      </c>
      <c r="AJ209" s="22" t="s">
        <v>236</v>
      </c>
      <c r="AK209" s="23" t="s">
        <v>994</v>
      </c>
      <c r="AL209" s="23" t="str">
        <f t="shared" ref="AL209:AL260" si="20">F209&amp;".pdf"</f>
        <v>635960-41.pdf</v>
      </c>
      <c r="AM209" s="23" t="str">
        <f>CONCATENATE(F209, ".PNG")</f>
        <v>635960-41.PNG</v>
      </c>
    </row>
    <row r="210" spans="1:39">
      <c r="A210" s="8"/>
      <c r="B210" s="9" t="s">
        <v>39</v>
      </c>
      <c r="C210" s="9" t="s">
        <v>39</v>
      </c>
      <c r="D210" s="10" t="s">
        <v>995</v>
      </c>
      <c r="E210" s="66" t="s">
        <v>996</v>
      </c>
      <c r="F210" s="12" t="s">
        <v>997</v>
      </c>
      <c r="G210" s="13" t="s">
        <v>91</v>
      </c>
      <c r="H210" s="13" t="s">
        <v>74</v>
      </c>
      <c r="I210" s="8">
        <v>2019</v>
      </c>
      <c r="J210" s="71">
        <v>4.0999999999999996</v>
      </c>
      <c r="K210" s="15">
        <v>7.4999999999999997E-2</v>
      </c>
      <c r="L210" s="16">
        <v>8.8000000000000007</v>
      </c>
      <c r="M210" s="17">
        <v>-3.0000000000000001E-3</v>
      </c>
      <c r="N210" s="16">
        <v>52.8</v>
      </c>
      <c r="O210" s="16">
        <v>9.4</v>
      </c>
      <c r="P210" s="16"/>
      <c r="Q210" s="16">
        <f t="shared" si="19"/>
        <v>0</v>
      </c>
      <c r="R210" s="16">
        <v>9.4</v>
      </c>
      <c r="S210" s="13" t="s">
        <v>45</v>
      </c>
      <c r="T210" s="13" t="s">
        <v>45</v>
      </c>
      <c r="U210" s="8" t="s">
        <v>51</v>
      </c>
      <c r="V210" s="10" t="s">
        <v>942</v>
      </c>
      <c r="W210" s="52">
        <v>200</v>
      </c>
      <c r="X210" s="53">
        <v>199</v>
      </c>
      <c r="Y210" s="25">
        <v>21</v>
      </c>
      <c r="Z210" s="20">
        <v>178</v>
      </c>
      <c r="AA210" s="18">
        <v>1</v>
      </c>
      <c r="AB210" s="13" t="s">
        <v>86</v>
      </c>
      <c r="AC210" s="42" t="s">
        <v>998</v>
      </c>
      <c r="AD210" s="21">
        <v>139</v>
      </c>
      <c r="AE210" s="15">
        <v>168</v>
      </c>
      <c r="AF210" s="16"/>
      <c r="AG210" s="17" t="s">
        <v>46</v>
      </c>
      <c r="AH210" s="16">
        <v>296243</v>
      </c>
      <c r="AI210" s="16">
        <v>6704267</v>
      </c>
      <c r="AJ210" s="16" t="s">
        <v>46</v>
      </c>
      <c r="AK210" s="13"/>
      <c r="AL210" s="23" t="str">
        <f t="shared" si="20"/>
        <v>601531-58.pdf</v>
      </c>
      <c r="AM210" s="23"/>
    </row>
    <row r="211" spans="1:39">
      <c r="A211" s="8" t="s">
        <v>39</v>
      </c>
      <c r="B211" s="9" t="s">
        <v>39</v>
      </c>
      <c r="C211" s="9" t="s">
        <v>39</v>
      </c>
      <c r="D211" s="10" t="s">
        <v>999</v>
      </c>
      <c r="E211" s="66" t="s">
        <v>1000</v>
      </c>
      <c r="F211" s="12">
        <v>527183</v>
      </c>
      <c r="G211" s="13" t="s">
        <v>325</v>
      </c>
      <c r="H211" s="13" t="s">
        <v>263</v>
      </c>
      <c r="I211" s="8">
        <v>2011</v>
      </c>
      <c r="J211" s="71">
        <v>3.1</v>
      </c>
      <c r="K211" s="15">
        <v>4.4999999999999998E-2</v>
      </c>
      <c r="L211" s="16">
        <v>8.75</v>
      </c>
      <c r="M211" s="17"/>
      <c r="N211" s="16">
        <v>34.32</v>
      </c>
      <c r="O211" s="16"/>
      <c r="P211" s="16"/>
      <c r="Q211" s="16">
        <f t="shared" si="19"/>
        <v>0</v>
      </c>
      <c r="R211" s="16">
        <v>6.45</v>
      </c>
      <c r="S211" s="13" t="s">
        <v>99</v>
      </c>
      <c r="T211" s="13" t="s">
        <v>45</v>
      </c>
      <c r="U211" s="8" t="s">
        <v>46</v>
      </c>
      <c r="V211" s="10" t="s">
        <v>1001</v>
      </c>
      <c r="W211" s="20">
        <v>201</v>
      </c>
      <c r="X211" s="20">
        <v>193</v>
      </c>
      <c r="Y211" s="18">
        <v>5</v>
      </c>
      <c r="Z211" s="20">
        <v>188</v>
      </c>
      <c r="AA211" s="20">
        <v>40</v>
      </c>
      <c r="AB211" s="21" t="s">
        <v>180</v>
      </c>
      <c r="AC211" s="13" t="s">
        <v>50</v>
      </c>
      <c r="AD211" s="20">
        <v>137</v>
      </c>
      <c r="AE211" s="20">
        <v>168</v>
      </c>
      <c r="AF211" s="20">
        <v>3000</v>
      </c>
      <c r="AG211" s="13" t="s">
        <v>69</v>
      </c>
      <c r="AH211" s="20">
        <v>332627</v>
      </c>
      <c r="AI211" s="20">
        <v>6817460</v>
      </c>
      <c r="AJ211" s="10" t="s">
        <v>46</v>
      </c>
      <c r="AK211" s="13" t="s">
        <v>1002</v>
      </c>
      <c r="AL211" s="23" t="str">
        <f t="shared" si="20"/>
        <v>527183.pdf</v>
      </c>
      <c r="AM211" s="23"/>
    </row>
    <row r="212" spans="1:39">
      <c r="A212" s="8" t="s">
        <v>39</v>
      </c>
      <c r="B212" s="9" t="s">
        <v>39</v>
      </c>
      <c r="C212" s="9" t="s">
        <v>50</v>
      </c>
      <c r="D212" s="10" t="s">
        <v>148</v>
      </c>
      <c r="E212" s="66" t="s">
        <v>1003</v>
      </c>
      <c r="F212" s="12">
        <v>528069</v>
      </c>
      <c r="G212" s="13" t="s">
        <v>148</v>
      </c>
      <c r="H212" s="13" t="s">
        <v>263</v>
      </c>
      <c r="I212" s="8">
        <v>2011</v>
      </c>
      <c r="J212" s="71">
        <v>4.9000000000000004</v>
      </c>
      <c r="K212" s="15">
        <v>0.08</v>
      </c>
      <c r="L212" s="16">
        <v>6</v>
      </c>
      <c r="M212" s="17"/>
      <c r="N212" s="16">
        <v>31.8</v>
      </c>
      <c r="O212" s="16">
        <v>6.23</v>
      </c>
      <c r="P212" s="16"/>
      <c r="Q212" s="16">
        <f t="shared" si="19"/>
        <v>0</v>
      </c>
      <c r="R212" s="16"/>
      <c r="S212" s="13" t="s">
        <v>99</v>
      </c>
      <c r="T212" s="13" t="s">
        <v>99</v>
      </c>
      <c r="U212" s="8" t="s">
        <v>46</v>
      </c>
      <c r="V212" s="10" t="s">
        <v>681</v>
      </c>
      <c r="W212" s="56">
        <v>201</v>
      </c>
      <c r="X212" s="57">
        <v>200</v>
      </c>
      <c r="Y212" s="18">
        <v>4</v>
      </c>
      <c r="Z212" s="20">
        <v>196</v>
      </c>
      <c r="AA212" s="20">
        <v>2.5</v>
      </c>
      <c r="AB212" s="21" t="s">
        <v>180</v>
      </c>
      <c r="AC212" s="8" t="s">
        <v>50</v>
      </c>
      <c r="AD212" s="20">
        <v>114</v>
      </c>
      <c r="AE212" s="20">
        <v>139</v>
      </c>
      <c r="AF212" s="20" t="s">
        <v>50</v>
      </c>
      <c r="AG212" s="13" t="s">
        <v>69</v>
      </c>
      <c r="AH212" s="20">
        <v>849463</v>
      </c>
      <c r="AI212" s="20">
        <v>7628005</v>
      </c>
      <c r="AJ212" s="13" t="s">
        <v>46</v>
      </c>
      <c r="AK212" s="13" t="s">
        <v>1004</v>
      </c>
      <c r="AL212" s="23" t="str">
        <f t="shared" si="20"/>
        <v>528069.pdf</v>
      </c>
      <c r="AM212" s="23"/>
    </row>
    <row r="213" spans="1:39">
      <c r="A213" s="8" t="s">
        <v>39</v>
      </c>
      <c r="B213" s="9" t="s">
        <v>39</v>
      </c>
      <c r="C213" s="9" t="s">
        <v>50</v>
      </c>
      <c r="D213" s="10" t="s">
        <v>148</v>
      </c>
      <c r="E213" s="66" t="s">
        <v>1005</v>
      </c>
      <c r="F213" s="12">
        <v>528069</v>
      </c>
      <c r="G213" s="13" t="s">
        <v>148</v>
      </c>
      <c r="H213" s="13" t="s">
        <v>263</v>
      </c>
      <c r="I213" s="8">
        <v>2011</v>
      </c>
      <c r="J213" s="71">
        <v>4.7</v>
      </c>
      <c r="K213" s="15">
        <v>0.08</v>
      </c>
      <c r="L213" s="16">
        <v>6</v>
      </c>
      <c r="M213" s="17"/>
      <c r="N213" s="16">
        <v>31.8</v>
      </c>
      <c r="O213" s="16">
        <v>6.27</v>
      </c>
      <c r="P213" s="16"/>
      <c r="Q213" s="16">
        <f t="shared" si="19"/>
        <v>0</v>
      </c>
      <c r="R213" s="16"/>
      <c r="S213" s="13" t="s">
        <v>99</v>
      </c>
      <c r="T213" s="13" t="s">
        <v>99</v>
      </c>
      <c r="U213" s="8" t="s">
        <v>46</v>
      </c>
      <c r="V213" s="10" t="s">
        <v>681</v>
      </c>
      <c r="W213" s="56">
        <v>201</v>
      </c>
      <c r="X213" s="57">
        <v>200</v>
      </c>
      <c r="Y213" s="18">
        <v>3</v>
      </c>
      <c r="Z213" s="20">
        <v>197</v>
      </c>
      <c r="AA213" s="20">
        <v>1</v>
      </c>
      <c r="AB213" s="21" t="s">
        <v>180</v>
      </c>
      <c r="AC213" s="8" t="s">
        <v>50</v>
      </c>
      <c r="AD213" s="20">
        <v>115</v>
      </c>
      <c r="AE213" s="20">
        <v>139</v>
      </c>
      <c r="AF213" s="20" t="s">
        <v>50</v>
      </c>
      <c r="AG213" s="13" t="s">
        <v>69</v>
      </c>
      <c r="AH213" s="20">
        <v>849463</v>
      </c>
      <c r="AI213" s="20">
        <v>7628005</v>
      </c>
      <c r="AJ213" s="13" t="s">
        <v>46</v>
      </c>
      <c r="AK213" s="13" t="s">
        <v>50</v>
      </c>
      <c r="AL213" s="23" t="str">
        <f t="shared" si="20"/>
        <v>528069.pdf</v>
      </c>
      <c r="AM213" s="23"/>
    </row>
    <row r="214" spans="1:39">
      <c r="A214" s="8" t="s">
        <v>39</v>
      </c>
      <c r="B214" s="9" t="s">
        <v>39</v>
      </c>
      <c r="C214" s="9" t="s">
        <v>50</v>
      </c>
      <c r="D214" s="10" t="s">
        <v>1006</v>
      </c>
      <c r="E214" s="66" t="s">
        <v>1007</v>
      </c>
      <c r="F214" s="12">
        <v>530252</v>
      </c>
      <c r="G214" s="13" t="s">
        <v>1008</v>
      </c>
      <c r="H214" s="13" t="s">
        <v>263</v>
      </c>
      <c r="I214" s="8">
        <v>2012</v>
      </c>
      <c r="J214" s="71">
        <v>2.6</v>
      </c>
      <c r="K214" s="15">
        <v>7.0000000000000007E-2</v>
      </c>
      <c r="L214" s="16">
        <v>8.6999999999999993</v>
      </c>
      <c r="M214" s="17"/>
      <c r="N214" s="16">
        <v>30.75</v>
      </c>
      <c r="O214" s="16">
        <v>6.0739999999999998</v>
      </c>
      <c r="P214" s="16"/>
      <c r="Q214" s="16">
        <f t="shared" si="19"/>
        <v>0</v>
      </c>
      <c r="R214" s="16">
        <v>5.4980000000000002</v>
      </c>
      <c r="S214" s="13" t="s">
        <v>99</v>
      </c>
      <c r="T214" s="13" t="s">
        <v>99</v>
      </c>
      <c r="U214" s="8" t="s">
        <v>46</v>
      </c>
      <c r="V214" s="10" t="s">
        <v>1009</v>
      </c>
      <c r="W214" s="56">
        <v>200</v>
      </c>
      <c r="X214" s="57">
        <v>198.5</v>
      </c>
      <c r="Y214" s="18">
        <v>0.5</v>
      </c>
      <c r="Z214" s="20">
        <v>198</v>
      </c>
      <c r="AA214" s="20">
        <v>3</v>
      </c>
      <c r="AB214" s="21" t="s">
        <v>67</v>
      </c>
      <c r="AC214" s="8" t="s">
        <v>50</v>
      </c>
      <c r="AD214" s="20">
        <v>115</v>
      </c>
      <c r="AE214" s="20">
        <v>139</v>
      </c>
      <c r="AF214" s="20">
        <v>50</v>
      </c>
      <c r="AG214" s="13" t="s">
        <v>69</v>
      </c>
      <c r="AH214" s="20">
        <v>359330</v>
      </c>
      <c r="AI214" s="20">
        <v>6928528</v>
      </c>
      <c r="AJ214" s="13" t="s">
        <v>46</v>
      </c>
      <c r="AK214" s="13" t="s">
        <v>50</v>
      </c>
      <c r="AL214" s="23" t="str">
        <f t="shared" si="20"/>
        <v>530252.pdf</v>
      </c>
      <c r="AM214" s="23"/>
    </row>
    <row r="215" spans="1:39">
      <c r="A215" s="8" t="s">
        <v>39</v>
      </c>
      <c r="B215" s="9" t="s">
        <v>39</v>
      </c>
      <c r="C215" s="9" t="s">
        <v>50</v>
      </c>
      <c r="D215" s="10" t="s">
        <v>1010</v>
      </c>
      <c r="E215" s="66" t="s">
        <v>1011</v>
      </c>
      <c r="F215" s="12" t="s">
        <v>1012</v>
      </c>
      <c r="G215" s="13" t="s">
        <v>1013</v>
      </c>
      <c r="H215" s="13" t="s">
        <v>43</v>
      </c>
      <c r="I215" s="8">
        <v>2013</v>
      </c>
      <c r="J215" s="71">
        <v>3.75</v>
      </c>
      <c r="K215" s="15">
        <v>7.4999999999999997E-2</v>
      </c>
      <c r="L215" s="16">
        <v>7.59</v>
      </c>
      <c r="M215" s="17"/>
      <c r="N215" s="16">
        <v>23.53</v>
      </c>
      <c r="O215" s="16">
        <v>6.1660000000000004</v>
      </c>
      <c r="P215" s="16"/>
      <c r="Q215" s="16">
        <f t="shared" si="19"/>
        <v>0</v>
      </c>
      <c r="R215" s="16">
        <v>5.8479999999999999</v>
      </c>
      <c r="S215" s="13" t="s">
        <v>99</v>
      </c>
      <c r="T215" s="13" t="s">
        <v>99</v>
      </c>
      <c r="U215" s="8" t="s">
        <v>46</v>
      </c>
      <c r="V215" s="10" t="s">
        <v>1014</v>
      </c>
      <c r="W215" s="56">
        <v>250</v>
      </c>
      <c r="X215" s="57">
        <v>249</v>
      </c>
      <c r="Y215" s="20">
        <v>1.5</v>
      </c>
      <c r="Z215" s="20">
        <v>247.5</v>
      </c>
      <c r="AA215" s="20">
        <v>1</v>
      </c>
      <c r="AB215" s="21" t="s">
        <v>210</v>
      </c>
      <c r="AC215" s="8" t="s">
        <v>119</v>
      </c>
      <c r="AD215" s="20">
        <v>115</v>
      </c>
      <c r="AE215" s="20">
        <v>139</v>
      </c>
      <c r="AF215" s="20" t="s">
        <v>906</v>
      </c>
      <c r="AG215" s="13" t="s">
        <v>69</v>
      </c>
      <c r="AH215" s="20">
        <v>576113</v>
      </c>
      <c r="AI215" s="20">
        <v>7031456</v>
      </c>
      <c r="AJ215" s="13" t="s">
        <v>51</v>
      </c>
      <c r="AK215" s="13"/>
      <c r="AL215" s="23" t="str">
        <f t="shared" si="20"/>
        <v>531894-01.pdf</v>
      </c>
      <c r="AM215" s="23"/>
    </row>
    <row r="216" spans="1:39">
      <c r="A216" s="8" t="s">
        <v>39</v>
      </c>
      <c r="B216" s="9" t="s">
        <v>39</v>
      </c>
      <c r="C216" s="9" t="s">
        <v>39</v>
      </c>
      <c r="D216" s="10" t="s">
        <v>1015</v>
      </c>
      <c r="E216" s="66" t="s">
        <v>1016</v>
      </c>
      <c r="F216" s="12">
        <v>533134</v>
      </c>
      <c r="G216" s="13" t="s">
        <v>215</v>
      </c>
      <c r="H216" s="13" t="s">
        <v>43</v>
      </c>
      <c r="I216" s="8">
        <v>2013</v>
      </c>
      <c r="J216" s="71">
        <v>3.4</v>
      </c>
      <c r="K216" s="15">
        <v>0.09</v>
      </c>
      <c r="L216" s="16">
        <v>6.05</v>
      </c>
      <c r="M216" s="17"/>
      <c r="N216" s="16">
        <v>40.47</v>
      </c>
      <c r="O216" s="16">
        <v>9.94</v>
      </c>
      <c r="P216" s="16"/>
      <c r="Q216" s="16">
        <f t="shared" si="19"/>
        <v>0</v>
      </c>
      <c r="R216" s="16">
        <v>9.83</v>
      </c>
      <c r="S216" s="13" t="s">
        <v>99</v>
      </c>
      <c r="T216" s="13" t="s">
        <v>45</v>
      </c>
      <c r="U216" s="8" t="s">
        <v>46</v>
      </c>
      <c r="V216" s="10" t="s">
        <v>1017</v>
      </c>
      <c r="W216" s="56">
        <v>250</v>
      </c>
      <c r="X216" s="57">
        <v>249</v>
      </c>
      <c r="Y216" s="18">
        <v>6</v>
      </c>
      <c r="Z216" s="20">
        <v>243</v>
      </c>
      <c r="AA216" s="20">
        <v>28.5</v>
      </c>
      <c r="AB216" s="21" t="s">
        <v>67</v>
      </c>
      <c r="AC216" s="8" t="s">
        <v>1018</v>
      </c>
      <c r="AD216" s="20">
        <v>115</v>
      </c>
      <c r="AE216" s="20">
        <v>139</v>
      </c>
      <c r="AF216" s="20" t="s">
        <v>50</v>
      </c>
      <c r="AG216" s="13" t="s">
        <v>69</v>
      </c>
      <c r="AH216" s="20">
        <v>879935</v>
      </c>
      <c r="AI216" s="20">
        <v>7663249</v>
      </c>
      <c r="AJ216" s="13" t="s">
        <v>51</v>
      </c>
      <c r="AK216" s="13" t="s">
        <v>1019</v>
      </c>
      <c r="AL216" s="23" t="str">
        <f t="shared" si="20"/>
        <v>533134.pdf</v>
      </c>
      <c r="AM216" s="23"/>
    </row>
    <row r="217" spans="1:39">
      <c r="A217" s="8" t="s">
        <v>39</v>
      </c>
      <c r="B217" s="9" t="s">
        <v>39</v>
      </c>
      <c r="C217" s="9" t="s">
        <v>50</v>
      </c>
      <c r="D217" s="10" t="s">
        <v>1020</v>
      </c>
      <c r="E217" s="66" t="s">
        <v>1021</v>
      </c>
      <c r="F217" s="12">
        <v>533638</v>
      </c>
      <c r="G217" s="13" t="s">
        <v>1008</v>
      </c>
      <c r="H217" s="13" t="s">
        <v>263</v>
      </c>
      <c r="I217" s="8">
        <v>2013</v>
      </c>
      <c r="J217" s="71">
        <v>4.2</v>
      </c>
      <c r="K217" s="15">
        <v>0.02</v>
      </c>
      <c r="L217" s="16">
        <v>5.5</v>
      </c>
      <c r="M217" s="17"/>
      <c r="N217" s="16">
        <v>23.29</v>
      </c>
      <c r="O217" s="16"/>
      <c r="P217" s="16"/>
      <c r="Q217" s="16">
        <f t="shared" si="19"/>
        <v>0</v>
      </c>
      <c r="R217" s="16">
        <v>5.66</v>
      </c>
      <c r="S217" s="13" t="s">
        <v>99</v>
      </c>
      <c r="T217" s="13" t="s">
        <v>99</v>
      </c>
      <c r="U217" s="8" t="s">
        <v>46</v>
      </c>
      <c r="V217" s="10" t="s">
        <v>493</v>
      </c>
      <c r="W217" s="56">
        <v>250</v>
      </c>
      <c r="X217" s="57">
        <v>243</v>
      </c>
      <c r="Y217" s="20">
        <v>6</v>
      </c>
      <c r="Z217" s="20">
        <v>243</v>
      </c>
      <c r="AA217" s="20">
        <v>26</v>
      </c>
      <c r="AB217" s="21" t="s">
        <v>210</v>
      </c>
      <c r="AC217" s="8" t="s">
        <v>50</v>
      </c>
      <c r="AD217" s="20">
        <v>114.3</v>
      </c>
      <c r="AE217" s="20">
        <v>168</v>
      </c>
      <c r="AF217" s="20">
        <v>3000</v>
      </c>
      <c r="AG217" s="13" t="s">
        <v>69</v>
      </c>
      <c r="AH217" s="20">
        <v>589630</v>
      </c>
      <c r="AI217" s="20">
        <v>7032288</v>
      </c>
      <c r="AJ217" s="13" t="s">
        <v>51</v>
      </c>
      <c r="AK217" s="13" t="s">
        <v>50</v>
      </c>
      <c r="AL217" s="23" t="str">
        <f t="shared" si="20"/>
        <v>533638.pdf</v>
      </c>
      <c r="AM217" s="23"/>
    </row>
    <row r="218" spans="1:39">
      <c r="A218" s="8" t="s">
        <v>39</v>
      </c>
      <c r="B218" s="9" t="s">
        <v>39</v>
      </c>
      <c r="C218" s="9" t="s">
        <v>50</v>
      </c>
      <c r="D218" s="10" t="s">
        <v>1022</v>
      </c>
      <c r="E218" s="66" t="s">
        <v>1023</v>
      </c>
      <c r="F218" s="12">
        <v>532535</v>
      </c>
      <c r="G218" s="13" t="s">
        <v>1008</v>
      </c>
      <c r="H218" s="13" t="s">
        <v>263</v>
      </c>
      <c r="I218" s="8">
        <v>2013</v>
      </c>
      <c r="J218" s="71">
        <v>2.6</v>
      </c>
      <c r="K218" s="15">
        <v>7.0000000000000007E-2</v>
      </c>
      <c r="L218" s="16">
        <v>10.86</v>
      </c>
      <c r="M218" s="17"/>
      <c r="N218" s="16">
        <v>18.98</v>
      </c>
      <c r="O218" s="16">
        <v>6.2060000000000004</v>
      </c>
      <c r="P218" s="16"/>
      <c r="Q218" s="16">
        <f t="shared" si="19"/>
        <v>0</v>
      </c>
      <c r="R218" s="16">
        <v>5.6189999999999998</v>
      </c>
      <c r="S218" s="13" t="s">
        <v>99</v>
      </c>
      <c r="T218" s="13" t="s">
        <v>99</v>
      </c>
      <c r="U218" s="8" t="s">
        <v>46</v>
      </c>
      <c r="V218" s="10" t="s">
        <v>1001</v>
      </c>
      <c r="W218" s="56">
        <v>300</v>
      </c>
      <c r="X218" s="57">
        <v>299</v>
      </c>
      <c r="Y218" s="18">
        <v>3</v>
      </c>
      <c r="Z218" s="20">
        <v>296</v>
      </c>
      <c r="AA218" s="20">
        <v>43</v>
      </c>
      <c r="AB218" s="21" t="s">
        <v>67</v>
      </c>
      <c r="AC218" s="8" t="s">
        <v>50</v>
      </c>
      <c r="AD218" s="20">
        <v>115</v>
      </c>
      <c r="AE218" s="20">
        <v>168</v>
      </c>
      <c r="AF218" s="20">
        <v>300</v>
      </c>
      <c r="AG218" s="13" t="s">
        <v>69</v>
      </c>
      <c r="AH218" s="20">
        <v>351783</v>
      </c>
      <c r="AI218" s="20">
        <v>6939768</v>
      </c>
      <c r="AJ218" s="13" t="s">
        <v>46</v>
      </c>
      <c r="AK218" s="13" t="s">
        <v>50</v>
      </c>
      <c r="AL218" s="23" t="str">
        <f t="shared" si="20"/>
        <v>532535.pdf</v>
      </c>
      <c r="AM218" s="23"/>
    </row>
    <row r="219" spans="1:39">
      <c r="A219" s="8" t="s">
        <v>39</v>
      </c>
      <c r="B219" s="9" t="s">
        <v>39</v>
      </c>
      <c r="C219" s="9" t="s">
        <v>50</v>
      </c>
      <c r="D219" s="10" t="s">
        <v>1024</v>
      </c>
      <c r="E219" s="66" t="s">
        <v>1025</v>
      </c>
      <c r="F219" s="43">
        <v>532049</v>
      </c>
      <c r="G219" s="13" t="s">
        <v>148</v>
      </c>
      <c r="H219" s="13" t="s">
        <v>263</v>
      </c>
      <c r="I219" s="8">
        <v>2013</v>
      </c>
      <c r="J219" s="75">
        <v>7.4</v>
      </c>
      <c r="K219" s="15">
        <v>9.5000000000000001E-2</v>
      </c>
      <c r="L219" s="16">
        <v>2.89</v>
      </c>
      <c r="M219" s="17"/>
      <c r="N219" s="16">
        <v>34.799999999999997</v>
      </c>
      <c r="O219" s="16">
        <v>6.0949999999999998</v>
      </c>
      <c r="P219" s="16"/>
      <c r="Q219" s="16">
        <f t="shared" si="19"/>
        <v>0</v>
      </c>
      <c r="R219" s="16">
        <v>5.7</v>
      </c>
      <c r="S219" s="13" t="s">
        <v>99</v>
      </c>
      <c r="T219" s="13" t="s">
        <v>99</v>
      </c>
      <c r="U219" s="8" t="s">
        <v>46</v>
      </c>
      <c r="V219" s="10" t="s">
        <v>1026</v>
      </c>
      <c r="W219" s="56">
        <v>183</v>
      </c>
      <c r="X219" s="57">
        <v>182.5</v>
      </c>
      <c r="Y219" s="20">
        <v>7</v>
      </c>
      <c r="Z219" s="20">
        <v>175.5</v>
      </c>
      <c r="AA219" s="20">
        <v>22</v>
      </c>
      <c r="AB219" s="21" t="s">
        <v>210</v>
      </c>
      <c r="AC219" s="8" t="s">
        <v>50</v>
      </c>
      <c r="AD219" s="20">
        <v>113</v>
      </c>
      <c r="AE219" s="20">
        <v>139</v>
      </c>
      <c r="AF219" s="20">
        <v>1132344</v>
      </c>
      <c r="AG219" s="13" t="s">
        <v>69</v>
      </c>
      <c r="AH219" s="20">
        <v>1057418</v>
      </c>
      <c r="AI219" s="20">
        <v>7720781</v>
      </c>
      <c r="AJ219" s="13" t="s">
        <v>46</v>
      </c>
      <c r="AK219" s="32" t="s">
        <v>1027</v>
      </c>
      <c r="AL219" s="23" t="str">
        <f t="shared" si="20"/>
        <v>532049.pdf</v>
      </c>
      <c r="AM219" s="23"/>
    </row>
    <row r="220" spans="1:39">
      <c r="A220" s="8" t="s">
        <v>39</v>
      </c>
      <c r="B220" s="9" t="s">
        <v>39</v>
      </c>
      <c r="C220" s="9" t="s">
        <v>50</v>
      </c>
      <c r="D220" s="10" t="s">
        <v>1028</v>
      </c>
      <c r="E220" s="66" t="s">
        <v>1029</v>
      </c>
      <c r="F220" s="12">
        <v>532018</v>
      </c>
      <c r="G220" s="13" t="s">
        <v>1008</v>
      </c>
      <c r="H220" s="13" t="s">
        <v>263</v>
      </c>
      <c r="I220" s="8">
        <v>2013</v>
      </c>
      <c r="J220" s="71">
        <v>3.7</v>
      </c>
      <c r="K220" s="15">
        <v>0.02</v>
      </c>
      <c r="L220" s="16">
        <v>7.9</v>
      </c>
      <c r="M220" s="17"/>
      <c r="N220" s="16">
        <v>32.72</v>
      </c>
      <c r="O220" s="16">
        <v>6.0949999999999998</v>
      </c>
      <c r="P220" s="16"/>
      <c r="Q220" s="16">
        <f t="shared" si="19"/>
        <v>0</v>
      </c>
      <c r="R220" s="16">
        <v>5.7</v>
      </c>
      <c r="S220" s="13" t="s">
        <v>99</v>
      </c>
      <c r="T220" s="13" t="s">
        <v>99</v>
      </c>
      <c r="U220" s="8" t="s">
        <v>46</v>
      </c>
      <c r="V220" s="10" t="s">
        <v>452</v>
      </c>
      <c r="W220" s="56">
        <v>190</v>
      </c>
      <c r="X220" s="57">
        <v>190</v>
      </c>
      <c r="Y220" s="18">
        <v>2</v>
      </c>
      <c r="Z220" s="20">
        <v>187</v>
      </c>
      <c r="AA220" s="20">
        <v>21</v>
      </c>
      <c r="AB220" s="21" t="s">
        <v>67</v>
      </c>
      <c r="AC220" s="8" t="s">
        <v>50</v>
      </c>
      <c r="AD220" s="20">
        <v>114.3</v>
      </c>
      <c r="AE220" s="20">
        <v>168</v>
      </c>
      <c r="AF220" s="20">
        <v>6000</v>
      </c>
      <c r="AG220" s="13" t="s">
        <v>69</v>
      </c>
      <c r="AH220" s="20">
        <v>352109</v>
      </c>
      <c r="AI220" s="20">
        <v>6933783</v>
      </c>
      <c r="AJ220" s="13" t="s">
        <v>46</v>
      </c>
      <c r="AK220" s="13" t="s">
        <v>50</v>
      </c>
      <c r="AL220" s="23" t="str">
        <f t="shared" si="20"/>
        <v>532018.pdf</v>
      </c>
      <c r="AM220" s="23"/>
    </row>
    <row r="221" spans="1:39">
      <c r="A221" s="8" t="s">
        <v>927</v>
      </c>
      <c r="B221" s="9" t="s">
        <v>50</v>
      </c>
      <c r="C221" s="9" t="s">
        <v>50</v>
      </c>
      <c r="D221" s="10" t="s">
        <v>1030</v>
      </c>
      <c r="E221" s="66" t="s">
        <v>1031</v>
      </c>
      <c r="F221" s="12">
        <v>534194</v>
      </c>
      <c r="G221" s="13" t="s">
        <v>75</v>
      </c>
      <c r="H221" s="13" t="s">
        <v>75</v>
      </c>
      <c r="I221" s="8">
        <v>2014</v>
      </c>
      <c r="J221" s="71">
        <v>2.65</v>
      </c>
      <c r="K221" s="15">
        <v>0.09</v>
      </c>
      <c r="L221" s="16" t="s">
        <v>50</v>
      </c>
      <c r="M221" s="17"/>
      <c r="N221" s="16">
        <v>31.58</v>
      </c>
      <c r="O221" s="16"/>
      <c r="P221" s="16"/>
      <c r="Q221" s="16">
        <f t="shared" si="19"/>
        <v>0</v>
      </c>
      <c r="R221" s="16">
        <v>7.258</v>
      </c>
      <c r="S221" s="13" t="s">
        <v>45</v>
      </c>
      <c r="T221" s="13" t="s">
        <v>45</v>
      </c>
      <c r="U221" s="8" t="s">
        <v>46</v>
      </c>
      <c r="V221" s="10" t="s">
        <v>748</v>
      </c>
      <c r="W221" s="56">
        <v>247</v>
      </c>
      <c r="X221" s="57">
        <v>246</v>
      </c>
      <c r="Y221" s="18">
        <v>16.34</v>
      </c>
      <c r="Z221" s="20">
        <v>229.66</v>
      </c>
      <c r="AA221" s="20"/>
      <c r="AB221" s="21" t="s">
        <v>210</v>
      </c>
      <c r="AC221" s="8" t="s">
        <v>59</v>
      </c>
      <c r="AD221" s="20">
        <v>110</v>
      </c>
      <c r="AE221" s="20">
        <v>139.69999999999999</v>
      </c>
      <c r="AF221" s="20" t="s">
        <v>50</v>
      </c>
      <c r="AG221" s="13" t="s">
        <v>69</v>
      </c>
      <c r="AH221" s="20">
        <v>596042</v>
      </c>
      <c r="AI221" s="20">
        <v>6586614</v>
      </c>
      <c r="AJ221" s="13" t="s">
        <v>51</v>
      </c>
      <c r="AK221" s="13" t="s">
        <v>50</v>
      </c>
      <c r="AL221" s="23" t="str">
        <f t="shared" si="20"/>
        <v>534194.pdf</v>
      </c>
      <c r="AM221" s="23"/>
    </row>
    <row r="222" spans="1:39">
      <c r="A222" s="8" t="s">
        <v>39</v>
      </c>
      <c r="B222" s="9" t="s">
        <v>39</v>
      </c>
      <c r="C222" s="9" t="s">
        <v>39</v>
      </c>
      <c r="D222" s="10" t="s">
        <v>1032</v>
      </c>
      <c r="E222" s="66" t="s">
        <v>1033</v>
      </c>
      <c r="F222" s="12" t="s">
        <v>1034</v>
      </c>
      <c r="G222" s="13" t="s">
        <v>75</v>
      </c>
      <c r="H222" s="13" t="s">
        <v>75</v>
      </c>
      <c r="I222" s="8">
        <v>2014</v>
      </c>
      <c r="J222" s="71">
        <v>2.8</v>
      </c>
      <c r="K222" s="15">
        <v>0.08</v>
      </c>
      <c r="L222" s="16">
        <v>7.1</v>
      </c>
      <c r="M222" s="17"/>
      <c r="N222" s="16">
        <v>29.47</v>
      </c>
      <c r="O222" s="16">
        <v>8.6300000000000008</v>
      </c>
      <c r="P222" s="16"/>
      <c r="Q222" s="16">
        <f t="shared" si="19"/>
        <v>0</v>
      </c>
      <c r="R222" s="16"/>
      <c r="S222" s="13" t="s">
        <v>45</v>
      </c>
      <c r="T222" s="13" t="s">
        <v>45</v>
      </c>
      <c r="U222" s="8" t="s">
        <v>51</v>
      </c>
      <c r="V222" s="10" t="s">
        <v>748</v>
      </c>
      <c r="W222" s="56">
        <v>300</v>
      </c>
      <c r="X222" s="57">
        <v>299</v>
      </c>
      <c r="Y222" s="18">
        <v>5</v>
      </c>
      <c r="Z222" s="20">
        <v>294</v>
      </c>
      <c r="AA222" s="20"/>
      <c r="AB222" s="21" t="s">
        <v>67</v>
      </c>
      <c r="AC222" s="8" t="s">
        <v>1035</v>
      </c>
      <c r="AD222" s="20">
        <v>115</v>
      </c>
      <c r="AE222" s="20"/>
      <c r="AF222" s="20" t="s">
        <v>204</v>
      </c>
      <c r="AG222" s="13" t="s">
        <v>51</v>
      </c>
      <c r="AH222" s="20">
        <v>602160</v>
      </c>
      <c r="AI222" s="20">
        <v>6629655</v>
      </c>
      <c r="AJ222" s="13" t="s">
        <v>51</v>
      </c>
      <c r="AK222" s="13"/>
      <c r="AL222" s="23" t="str">
        <f t="shared" si="20"/>
        <v>535007-01.pdf</v>
      </c>
      <c r="AM222" s="23"/>
    </row>
    <row r="223" spans="1:39">
      <c r="A223" s="8" t="s">
        <v>39</v>
      </c>
      <c r="B223" s="9" t="s">
        <v>39</v>
      </c>
      <c r="C223" s="9" t="s">
        <v>50</v>
      </c>
      <c r="D223" s="10" t="s">
        <v>1036</v>
      </c>
      <c r="E223" s="66" t="s">
        <v>1037</v>
      </c>
      <c r="F223" s="12">
        <v>534174</v>
      </c>
      <c r="G223" s="13" t="s">
        <v>190</v>
      </c>
      <c r="H223" s="13" t="s">
        <v>282</v>
      </c>
      <c r="I223" s="8">
        <v>2014</v>
      </c>
      <c r="J223" s="71">
        <v>3.1</v>
      </c>
      <c r="K223" s="15">
        <v>8.5000000000000006E-2</v>
      </c>
      <c r="L223" s="16">
        <v>8.9499999999999993</v>
      </c>
      <c r="M223" s="17"/>
      <c r="N223" s="16">
        <v>32.36</v>
      </c>
      <c r="O223" s="16"/>
      <c r="P223" s="16"/>
      <c r="Q223" s="16">
        <f t="shared" si="19"/>
        <v>0</v>
      </c>
      <c r="R223" s="16">
        <v>8.06</v>
      </c>
      <c r="S223" s="13" t="s">
        <v>99</v>
      </c>
      <c r="T223" s="13" t="s">
        <v>99</v>
      </c>
      <c r="U223" s="8" t="s">
        <v>46</v>
      </c>
      <c r="V223" s="10" t="s">
        <v>1001</v>
      </c>
      <c r="W223" s="56">
        <v>250</v>
      </c>
      <c r="X223" s="57">
        <v>247.5</v>
      </c>
      <c r="Y223" s="18">
        <v>2</v>
      </c>
      <c r="Z223" s="20">
        <f>X223-Y223</f>
        <v>245.5</v>
      </c>
      <c r="AA223" s="20">
        <v>3</v>
      </c>
      <c r="AB223" s="21" t="s">
        <v>67</v>
      </c>
      <c r="AC223" s="8" t="s">
        <v>50</v>
      </c>
      <c r="AD223" s="20">
        <v>115</v>
      </c>
      <c r="AE223" s="20">
        <v>168.3</v>
      </c>
      <c r="AF223" s="20" t="s">
        <v>50</v>
      </c>
      <c r="AG223" s="13" t="s">
        <v>69</v>
      </c>
      <c r="AH223" s="20">
        <v>305387</v>
      </c>
      <c r="AI223" s="20">
        <v>6532583</v>
      </c>
      <c r="AJ223" s="13" t="s">
        <v>51</v>
      </c>
      <c r="AK223" s="13" t="s">
        <v>1038</v>
      </c>
      <c r="AL223" s="23" t="str">
        <f t="shared" si="20"/>
        <v>534174.pdf</v>
      </c>
      <c r="AM223" s="23"/>
    </row>
    <row r="224" spans="1:39">
      <c r="A224" s="8" t="s">
        <v>39</v>
      </c>
      <c r="B224" s="9" t="s">
        <v>39</v>
      </c>
      <c r="C224" s="9" t="s">
        <v>50</v>
      </c>
      <c r="D224" s="10" t="s">
        <v>1036</v>
      </c>
      <c r="E224" s="66" t="s">
        <v>1037</v>
      </c>
      <c r="F224" s="12">
        <v>534174</v>
      </c>
      <c r="G224" s="13" t="s">
        <v>190</v>
      </c>
      <c r="H224" s="13" t="s">
        <v>282</v>
      </c>
      <c r="I224" s="8">
        <v>2014</v>
      </c>
      <c r="J224" s="71">
        <v>3.2</v>
      </c>
      <c r="K224" s="15">
        <v>0.09</v>
      </c>
      <c r="L224" s="16">
        <v>8.9499999999999993</v>
      </c>
      <c r="M224" s="17"/>
      <c r="N224" s="16">
        <v>32.36</v>
      </c>
      <c r="O224" s="16"/>
      <c r="P224" s="16"/>
      <c r="Q224" s="16">
        <f t="shared" si="19"/>
        <v>0</v>
      </c>
      <c r="R224" s="16">
        <v>7.99</v>
      </c>
      <c r="S224" s="13" t="s">
        <v>99</v>
      </c>
      <c r="T224" s="13" t="s">
        <v>99</v>
      </c>
      <c r="U224" s="8" t="s">
        <v>46</v>
      </c>
      <c r="V224" s="10" t="s">
        <v>1001</v>
      </c>
      <c r="W224" s="56">
        <v>250</v>
      </c>
      <c r="X224" s="57">
        <v>247.5</v>
      </c>
      <c r="Y224" s="18">
        <v>2</v>
      </c>
      <c r="Z224" s="20">
        <f>X224-Y224</f>
        <v>245.5</v>
      </c>
      <c r="AA224" s="20">
        <v>3</v>
      </c>
      <c r="AB224" s="21" t="s">
        <v>67</v>
      </c>
      <c r="AC224" s="8" t="s">
        <v>50</v>
      </c>
      <c r="AD224" s="20">
        <v>115</v>
      </c>
      <c r="AE224" s="20">
        <v>168.3</v>
      </c>
      <c r="AF224" s="20" t="s">
        <v>50</v>
      </c>
      <c r="AG224" s="13" t="s">
        <v>69</v>
      </c>
      <c r="AH224" s="20">
        <v>305387</v>
      </c>
      <c r="AI224" s="20">
        <v>6532583</v>
      </c>
      <c r="AJ224" s="13" t="s">
        <v>51</v>
      </c>
      <c r="AK224" s="13" t="s">
        <v>50</v>
      </c>
      <c r="AL224" s="23" t="str">
        <f t="shared" si="20"/>
        <v>534174.pdf</v>
      </c>
      <c r="AM224" s="23"/>
    </row>
    <row r="225" spans="1:39">
      <c r="A225" s="8"/>
      <c r="B225" s="9" t="s">
        <v>39</v>
      </c>
      <c r="C225" s="9" t="s">
        <v>50</v>
      </c>
      <c r="D225" s="10" t="s">
        <v>1039</v>
      </c>
      <c r="E225" s="66" t="s">
        <v>1040</v>
      </c>
      <c r="F225" s="12">
        <v>536846</v>
      </c>
      <c r="G225" s="13" t="s">
        <v>190</v>
      </c>
      <c r="H225" s="13" t="s">
        <v>56</v>
      </c>
      <c r="I225" s="8">
        <v>2014</v>
      </c>
      <c r="J225" s="71">
        <v>5</v>
      </c>
      <c r="K225" s="15">
        <v>8.5000000000000006E-2</v>
      </c>
      <c r="L225" s="16">
        <v>8.83</v>
      </c>
      <c r="M225" s="17"/>
      <c r="N225" s="16">
        <v>41.87</v>
      </c>
      <c r="O225" s="16"/>
      <c r="P225" s="16"/>
      <c r="Q225" s="16">
        <f t="shared" si="19"/>
        <v>0</v>
      </c>
      <c r="R225" s="16">
        <v>6.2</v>
      </c>
      <c r="S225" s="13" t="s">
        <v>99</v>
      </c>
      <c r="T225" s="13" t="s">
        <v>99</v>
      </c>
      <c r="U225" s="8" t="s">
        <v>46</v>
      </c>
      <c r="V225" s="10" t="s">
        <v>396</v>
      </c>
      <c r="W225" s="56">
        <v>200</v>
      </c>
      <c r="X225" s="57">
        <v>199</v>
      </c>
      <c r="Y225" s="18">
        <v>3</v>
      </c>
      <c r="Z225" s="20">
        <v>196</v>
      </c>
      <c r="AA225" s="20">
        <v>2</v>
      </c>
      <c r="AB225" s="21" t="s">
        <v>1041</v>
      </c>
      <c r="AC225" s="8" t="s">
        <v>1042</v>
      </c>
      <c r="AD225" s="20">
        <v>115</v>
      </c>
      <c r="AE225" s="20">
        <v>168</v>
      </c>
      <c r="AF225" s="20">
        <v>800</v>
      </c>
      <c r="AG225" s="13" t="s">
        <v>69</v>
      </c>
      <c r="AH225" s="20">
        <v>291923</v>
      </c>
      <c r="AI225" s="20">
        <v>6688880</v>
      </c>
      <c r="AJ225" s="13" t="s">
        <v>51</v>
      </c>
      <c r="AK225" s="13" t="s">
        <v>1043</v>
      </c>
      <c r="AL225" s="23" t="str">
        <f t="shared" si="20"/>
        <v>536846.pdf</v>
      </c>
      <c r="AM225" s="23"/>
    </row>
    <row r="226" spans="1:39">
      <c r="A226" s="8" t="s">
        <v>39</v>
      </c>
      <c r="B226" s="9" t="s">
        <v>39</v>
      </c>
      <c r="C226" s="9" t="s">
        <v>39</v>
      </c>
      <c r="D226" s="10" t="s">
        <v>1044</v>
      </c>
      <c r="E226" s="66" t="s">
        <v>1045</v>
      </c>
      <c r="F226" s="12" t="s">
        <v>1046</v>
      </c>
      <c r="G226" s="13" t="s">
        <v>1047</v>
      </c>
      <c r="H226" s="13" t="s">
        <v>43</v>
      </c>
      <c r="I226" s="8">
        <v>2014</v>
      </c>
      <c r="J226" s="71">
        <v>2.1</v>
      </c>
      <c r="K226" s="15">
        <v>0.08</v>
      </c>
      <c r="L226" s="16">
        <v>8.1300000000000008</v>
      </c>
      <c r="M226" s="17"/>
      <c r="N226" s="16">
        <v>35.4</v>
      </c>
      <c r="O226" s="16"/>
      <c r="P226" s="16"/>
      <c r="Q226" s="16">
        <f t="shared" si="19"/>
        <v>0</v>
      </c>
      <c r="R226" s="16"/>
      <c r="S226" s="13" t="s">
        <v>45</v>
      </c>
      <c r="T226" s="13" t="s">
        <v>45</v>
      </c>
      <c r="U226" s="8" t="s">
        <v>51</v>
      </c>
      <c r="V226" s="10" t="s">
        <v>1048</v>
      </c>
      <c r="W226" s="20">
        <v>250</v>
      </c>
      <c r="X226" s="20">
        <v>249</v>
      </c>
      <c r="Y226" s="20">
        <v>1.5</v>
      </c>
      <c r="Z226" s="20">
        <v>247.5</v>
      </c>
      <c r="AA226" s="20">
        <v>3.5</v>
      </c>
      <c r="AB226" s="21" t="s">
        <v>210</v>
      </c>
      <c r="AC226" s="13" t="s">
        <v>1049</v>
      </c>
      <c r="AD226" s="20">
        <v>115</v>
      </c>
      <c r="AE226" s="20">
        <v>139</v>
      </c>
      <c r="AF226" s="20"/>
      <c r="AG226" s="13" t="s">
        <v>51</v>
      </c>
      <c r="AH226" s="20">
        <v>592491</v>
      </c>
      <c r="AI226" s="56">
        <v>6647071</v>
      </c>
      <c r="AJ226" s="10" t="s">
        <v>51</v>
      </c>
      <c r="AK226" s="13"/>
      <c r="AL226" s="23" t="str">
        <f t="shared" si="20"/>
        <v>536996-01.pdf</v>
      </c>
      <c r="AM226" s="23"/>
    </row>
    <row r="227" spans="1:39">
      <c r="A227" s="8"/>
      <c r="B227" s="9" t="s">
        <v>39</v>
      </c>
      <c r="C227" s="9" t="s">
        <v>50</v>
      </c>
      <c r="D227" s="10" t="s">
        <v>1050</v>
      </c>
      <c r="E227" s="66" t="s">
        <v>1051</v>
      </c>
      <c r="F227" s="12">
        <v>535545</v>
      </c>
      <c r="G227" s="13" t="s">
        <v>1008</v>
      </c>
      <c r="H227" s="13" t="s">
        <v>263</v>
      </c>
      <c r="I227" s="8">
        <v>2014</v>
      </c>
      <c r="J227" s="71">
        <v>2.9</v>
      </c>
      <c r="K227" s="15">
        <v>0.08</v>
      </c>
      <c r="L227" s="16">
        <v>6.8</v>
      </c>
      <c r="M227" s="17"/>
      <c r="N227" s="16">
        <v>34.42</v>
      </c>
      <c r="O227" s="16"/>
      <c r="P227" s="16"/>
      <c r="Q227" s="16">
        <f t="shared" si="19"/>
        <v>0</v>
      </c>
      <c r="R227" s="16">
        <v>5.64</v>
      </c>
      <c r="S227" s="13" t="s">
        <v>99</v>
      </c>
      <c r="T227" s="13" t="s">
        <v>99</v>
      </c>
      <c r="U227" s="8" t="s">
        <v>46</v>
      </c>
      <c r="V227" s="10" t="s">
        <v>66</v>
      </c>
      <c r="W227" s="20">
        <v>170</v>
      </c>
      <c r="X227" s="20">
        <v>164</v>
      </c>
      <c r="Y227" s="18">
        <v>5</v>
      </c>
      <c r="Z227" s="20">
        <v>164</v>
      </c>
      <c r="AA227" s="20">
        <v>3</v>
      </c>
      <c r="AB227" s="21" t="s">
        <v>67</v>
      </c>
      <c r="AC227" s="13" t="s">
        <v>50</v>
      </c>
      <c r="AD227" s="20">
        <v>140</v>
      </c>
      <c r="AE227" s="20">
        <v>168</v>
      </c>
      <c r="AF227" s="20">
        <v>3000</v>
      </c>
      <c r="AG227" s="13" t="s">
        <v>69</v>
      </c>
      <c r="AH227" s="20">
        <v>365307</v>
      </c>
      <c r="AI227" s="56">
        <v>6925457</v>
      </c>
      <c r="AJ227" s="10" t="s">
        <v>46</v>
      </c>
      <c r="AK227" s="13" t="s">
        <v>1052</v>
      </c>
      <c r="AL227" s="23" t="str">
        <f t="shared" si="20"/>
        <v>535545.pdf</v>
      </c>
      <c r="AM227" s="23"/>
    </row>
    <row r="228" spans="1:39">
      <c r="A228" s="8"/>
      <c r="B228" s="9" t="s">
        <v>39</v>
      </c>
      <c r="C228" s="9" t="s">
        <v>50</v>
      </c>
      <c r="D228" s="10" t="s">
        <v>1053</v>
      </c>
      <c r="E228" s="66" t="s">
        <v>1054</v>
      </c>
      <c r="F228" s="12" t="s">
        <v>1055</v>
      </c>
      <c r="G228" s="13" t="s">
        <v>1056</v>
      </c>
      <c r="H228" s="13" t="s">
        <v>263</v>
      </c>
      <c r="I228" s="8">
        <v>2014</v>
      </c>
      <c r="J228" s="71">
        <v>3</v>
      </c>
      <c r="K228" s="15">
        <v>0.105</v>
      </c>
      <c r="L228" s="16">
        <v>8.5</v>
      </c>
      <c r="M228" s="17"/>
      <c r="N228" s="16">
        <v>22.3</v>
      </c>
      <c r="O228" s="16"/>
      <c r="P228" s="16"/>
      <c r="Q228" s="16">
        <f t="shared" si="19"/>
        <v>0</v>
      </c>
      <c r="R228" s="16">
        <v>5.51</v>
      </c>
      <c r="S228" s="13" t="s">
        <v>99</v>
      </c>
      <c r="T228" s="13" t="s">
        <v>99</v>
      </c>
      <c r="U228" s="8" t="s">
        <v>46</v>
      </c>
      <c r="V228" s="10" t="s">
        <v>452</v>
      </c>
      <c r="W228" s="56">
        <v>250</v>
      </c>
      <c r="X228" s="57">
        <v>249</v>
      </c>
      <c r="Y228" s="18">
        <v>2</v>
      </c>
      <c r="Z228" s="20">
        <v>247</v>
      </c>
      <c r="AA228" s="20">
        <v>1</v>
      </c>
      <c r="AB228" s="21" t="s">
        <v>67</v>
      </c>
      <c r="AC228" s="8" t="s">
        <v>50</v>
      </c>
      <c r="AD228" s="20">
        <v>140</v>
      </c>
      <c r="AE228" s="20">
        <v>168.3</v>
      </c>
      <c r="AF228" s="20">
        <v>700</v>
      </c>
      <c r="AG228" s="13" t="s">
        <v>69</v>
      </c>
      <c r="AH228" s="56">
        <v>392099</v>
      </c>
      <c r="AI228" s="20">
        <v>6965754</v>
      </c>
      <c r="AJ228" s="13" t="s">
        <v>46</v>
      </c>
      <c r="AK228" s="13" t="s">
        <v>50</v>
      </c>
      <c r="AL228" s="23" t="str">
        <f t="shared" si="20"/>
        <v>534163-T3.pdf</v>
      </c>
      <c r="AM228" s="23"/>
    </row>
    <row r="229" spans="1:39">
      <c r="A229" s="8"/>
      <c r="B229" s="9" t="s">
        <v>39</v>
      </c>
      <c r="C229" s="9" t="s">
        <v>50</v>
      </c>
      <c r="D229" s="10" t="s">
        <v>1057</v>
      </c>
      <c r="E229" s="76" t="s">
        <v>1054</v>
      </c>
      <c r="F229" s="12" t="s">
        <v>1058</v>
      </c>
      <c r="G229" s="13" t="s">
        <v>1056</v>
      </c>
      <c r="H229" s="13" t="s">
        <v>263</v>
      </c>
      <c r="I229" s="8">
        <v>2014</v>
      </c>
      <c r="J229" s="71">
        <v>3.05</v>
      </c>
      <c r="K229" s="15">
        <v>8.5000000000000006E-2</v>
      </c>
      <c r="L229" s="16">
        <v>8.8000000000000007</v>
      </c>
      <c r="M229" s="17"/>
      <c r="N229" s="16">
        <v>23.19</v>
      </c>
      <c r="O229" s="16"/>
      <c r="P229" s="16"/>
      <c r="Q229" s="16">
        <f t="shared" si="19"/>
        <v>0</v>
      </c>
      <c r="R229" s="16">
        <v>5.75</v>
      </c>
      <c r="S229" s="13" t="s">
        <v>99</v>
      </c>
      <c r="T229" s="13" t="s">
        <v>99</v>
      </c>
      <c r="U229" s="8" t="s">
        <v>46</v>
      </c>
      <c r="V229" s="10" t="s">
        <v>452</v>
      </c>
      <c r="W229" s="56">
        <v>250</v>
      </c>
      <c r="X229" s="57">
        <v>249</v>
      </c>
      <c r="Y229" s="18">
        <v>1</v>
      </c>
      <c r="Z229" s="20">
        <v>248</v>
      </c>
      <c r="AA229" s="20">
        <v>6</v>
      </c>
      <c r="AB229" s="21" t="s">
        <v>67</v>
      </c>
      <c r="AC229" s="8" t="s">
        <v>50</v>
      </c>
      <c r="AD229" s="20">
        <v>140</v>
      </c>
      <c r="AE229" s="20">
        <v>168.3</v>
      </c>
      <c r="AF229" s="20">
        <v>400</v>
      </c>
      <c r="AG229" s="13" t="s">
        <v>69</v>
      </c>
      <c r="AH229" s="56">
        <v>392099</v>
      </c>
      <c r="AI229" s="20">
        <v>6965754</v>
      </c>
      <c r="AJ229" s="13" t="s">
        <v>46</v>
      </c>
      <c r="AK229" s="13" t="s">
        <v>50</v>
      </c>
      <c r="AL229" s="23" t="str">
        <f t="shared" si="20"/>
        <v>534163-T2.pdf</v>
      </c>
      <c r="AM229" s="23"/>
    </row>
    <row r="230" spans="1:39">
      <c r="A230" s="8"/>
      <c r="B230" s="9" t="s">
        <v>39</v>
      </c>
      <c r="C230" s="9" t="s">
        <v>50</v>
      </c>
      <c r="D230" s="10" t="s">
        <v>1059</v>
      </c>
      <c r="E230" s="76" t="s">
        <v>1054</v>
      </c>
      <c r="F230" s="12" t="s">
        <v>1060</v>
      </c>
      <c r="G230" s="13" t="s">
        <v>1056</v>
      </c>
      <c r="H230" s="13" t="s">
        <v>263</v>
      </c>
      <c r="I230" s="8">
        <v>2014</v>
      </c>
      <c r="J230" s="71">
        <v>3.1</v>
      </c>
      <c r="K230" s="15">
        <v>0.105</v>
      </c>
      <c r="L230" s="16">
        <v>8.6</v>
      </c>
      <c r="M230" s="17"/>
      <c r="N230" s="16">
        <v>22.29</v>
      </c>
      <c r="O230" s="16"/>
      <c r="P230" s="16"/>
      <c r="Q230" s="16">
        <f t="shared" si="19"/>
        <v>0</v>
      </c>
      <c r="R230" s="16">
        <v>5.53</v>
      </c>
      <c r="S230" s="13" t="s">
        <v>99</v>
      </c>
      <c r="T230" s="13" t="s">
        <v>99</v>
      </c>
      <c r="U230" s="8" t="s">
        <v>46</v>
      </c>
      <c r="V230" s="10" t="s">
        <v>452</v>
      </c>
      <c r="W230" s="56">
        <v>250</v>
      </c>
      <c r="X230" s="57">
        <v>249</v>
      </c>
      <c r="Y230" s="18">
        <v>1</v>
      </c>
      <c r="Z230" s="20">
        <v>248</v>
      </c>
      <c r="AA230" s="20">
        <v>1.5</v>
      </c>
      <c r="AB230" s="21" t="s">
        <v>67</v>
      </c>
      <c r="AC230" s="8" t="s">
        <v>50</v>
      </c>
      <c r="AD230" s="20">
        <v>140</v>
      </c>
      <c r="AE230" s="20">
        <v>168.3</v>
      </c>
      <c r="AF230" s="20">
        <v>1000</v>
      </c>
      <c r="AG230" s="13" t="s">
        <v>69</v>
      </c>
      <c r="AH230" s="20">
        <v>392099</v>
      </c>
      <c r="AI230" s="20">
        <v>6965754</v>
      </c>
      <c r="AJ230" s="13" t="s">
        <v>46</v>
      </c>
      <c r="AK230" s="13" t="s">
        <v>50</v>
      </c>
      <c r="AL230" s="23" t="str">
        <f t="shared" si="20"/>
        <v>534163-T1.pdf</v>
      </c>
      <c r="AM230" s="23"/>
    </row>
    <row r="231" spans="1:39">
      <c r="A231" s="8"/>
      <c r="B231" s="9" t="s">
        <v>39</v>
      </c>
      <c r="C231" s="9" t="s">
        <v>50</v>
      </c>
      <c r="D231" s="10" t="s">
        <v>1061</v>
      </c>
      <c r="E231" s="66" t="s">
        <v>1062</v>
      </c>
      <c r="F231" s="12">
        <v>535374</v>
      </c>
      <c r="G231" s="13" t="s">
        <v>190</v>
      </c>
      <c r="H231" s="13" t="s">
        <v>56</v>
      </c>
      <c r="I231" s="8">
        <v>2014</v>
      </c>
      <c r="J231" s="71">
        <v>6.5</v>
      </c>
      <c r="K231" s="15">
        <v>0.09</v>
      </c>
      <c r="L231" s="16">
        <v>8.6</v>
      </c>
      <c r="M231" s="17"/>
      <c r="N231" s="16">
        <v>28.85</v>
      </c>
      <c r="O231" s="16"/>
      <c r="P231" s="16"/>
      <c r="Q231" s="16">
        <f t="shared" si="19"/>
        <v>0</v>
      </c>
      <c r="R231" s="16">
        <v>7.73</v>
      </c>
      <c r="S231" s="13" t="s">
        <v>99</v>
      </c>
      <c r="T231" s="13" t="s">
        <v>99</v>
      </c>
      <c r="U231" s="8" t="s">
        <v>46</v>
      </c>
      <c r="V231" s="10" t="s">
        <v>161</v>
      </c>
      <c r="W231" s="56">
        <v>132</v>
      </c>
      <c r="X231" s="57">
        <v>116</v>
      </c>
      <c r="Y231" s="20">
        <v>15</v>
      </c>
      <c r="Z231" s="20">
        <v>213</v>
      </c>
      <c r="AA231" s="20">
        <v>11.2</v>
      </c>
      <c r="AB231" s="21" t="s">
        <v>143</v>
      </c>
      <c r="AC231" s="8" t="s">
        <v>50</v>
      </c>
      <c r="AD231" s="20">
        <v>115</v>
      </c>
      <c r="AE231" s="20">
        <v>139.69999999999999</v>
      </c>
      <c r="AF231" s="20">
        <v>60000</v>
      </c>
      <c r="AG231" s="13" t="s">
        <v>69</v>
      </c>
      <c r="AH231" s="20">
        <v>582912</v>
      </c>
      <c r="AI231" s="20">
        <v>6585997</v>
      </c>
      <c r="AJ231" s="13" t="s">
        <v>46</v>
      </c>
      <c r="AK231" s="13" t="s">
        <v>50</v>
      </c>
      <c r="AL231" s="23" t="str">
        <f t="shared" si="20"/>
        <v>535374.pdf</v>
      </c>
      <c r="AM231" s="23"/>
    </row>
    <row r="232" spans="1:39">
      <c r="A232" s="8" t="s">
        <v>39</v>
      </c>
      <c r="B232" s="9" t="s">
        <v>39</v>
      </c>
      <c r="C232" s="9" t="s">
        <v>50</v>
      </c>
      <c r="D232" s="10" t="s">
        <v>1063</v>
      </c>
      <c r="E232" s="76" t="s">
        <v>1064</v>
      </c>
      <c r="F232" s="12">
        <v>534479</v>
      </c>
      <c r="G232" s="13" t="s">
        <v>190</v>
      </c>
      <c r="H232" s="13" t="s">
        <v>74</v>
      </c>
      <c r="I232" s="8">
        <v>2014</v>
      </c>
      <c r="J232" s="71">
        <v>7.5</v>
      </c>
      <c r="K232" s="15">
        <v>0.11</v>
      </c>
      <c r="L232" s="16">
        <v>7.92</v>
      </c>
      <c r="M232" s="17"/>
      <c r="N232" s="16">
        <v>50.66</v>
      </c>
      <c r="O232" s="16"/>
      <c r="P232" s="16"/>
      <c r="Q232" s="16">
        <f t="shared" si="19"/>
        <v>0</v>
      </c>
      <c r="R232" s="16">
        <v>9.57</v>
      </c>
      <c r="S232" s="13" t="s">
        <v>99</v>
      </c>
      <c r="T232" s="13" t="s">
        <v>99</v>
      </c>
      <c r="U232" s="8" t="s">
        <v>46</v>
      </c>
      <c r="V232" s="10" t="s">
        <v>247</v>
      </c>
      <c r="W232" s="56">
        <v>190</v>
      </c>
      <c r="X232" s="57">
        <v>189</v>
      </c>
      <c r="Y232" s="18">
        <v>0</v>
      </c>
      <c r="Z232" s="20">
        <v>189</v>
      </c>
      <c r="AA232" s="20">
        <v>10.5</v>
      </c>
      <c r="AB232" s="21" t="s">
        <v>210</v>
      </c>
      <c r="AC232" s="8" t="s">
        <v>50</v>
      </c>
      <c r="AD232" s="20">
        <v>115</v>
      </c>
      <c r="AE232" s="20">
        <v>1687</v>
      </c>
      <c r="AF232" s="20">
        <v>800</v>
      </c>
      <c r="AG232" s="13" t="s">
        <v>69</v>
      </c>
      <c r="AH232" s="20">
        <v>299866</v>
      </c>
      <c r="AI232" s="20">
        <v>6691945</v>
      </c>
      <c r="AJ232" s="13" t="s">
        <v>46</v>
      </c>
      <c r="AK232" s="13" t="s">
        <v>50</v>
      </c>
      <c r="AL232" s="23" t="str">
        <f t="shared" si="20"/>
        <v>534479.pdf</v>
      </c>
      <c r="AM232" s="23"/>
    </row>
    <row r="233" spans="1:39">
      <c r="A233" s="8"/>
      <c r="B233" s="9" t="s">
        <v>39</v>
      </c>
      <c r="C233" s="9" t="s">
        <v>50</v>
      </c>
      <c r="D233" s="10" t="s">
        <v>1065</v>
      </c>
      <c r="E233" s="26" t="s">
        <v>1066</v>
      </c>
      <c r="F233" s="12">
        <v>536793</v>
      </c>
      <c r="G233" s="13" t="s">
        <v>190</v>
      </c>
      <c r="H233" s="13" t="s">
        <v>56</v>
      </c>
      <c r="I233" s="8">
        <v>2014</v>
      </c>
      <c r="J233" s="71">
        <v>2.2999999999999998</v>
      </c>
      <c r="K233" s="15">
        <v>8.5000000000000006E-2</v>
      </c>
      <c r="L233" s="16">
        <v>8.52</v>
      </c>
      <c r="M233" s="17"/>
      <c r="N233" s="16">
        <v>45</v>
      </c>
      <c r="O233" s="16"/>
      <c r="P233" s="16"/>
      <c r="Q233" s="16">
        <f t="shared" si="19"/>
        <v>0</v>
      </c>
      <c r="R233" s="16">
        <v>8.2799999999999994</v>
      </c>
      <c r="S233" s="13" t="s">
        <v>99</v>
      </c>
      <c r="T233" s="13" t="s">
        <v>99</v>
      </c>
      <c r="U233" s="8" t="s">
        <v>46</v>
      </c>
      <c r="V233" s="10" t="s">
        <v>252</v>
      </c>
      <c r="W233" s="56">
        <v>200</v>
      </c>
      <c r="X233" s="57">
        <v>199</v>
      </c>
      <c r="Y233" s="20">
        <v>15</v>
      </c>
      <c r="Z233" s="20">
        <v>184</v>
      </c>
      <c r="AA233" s="20">
        <v>1.5</v>
      </c>
      <c r="AB233" s="21" t="s">
        <v>180</v>
      </c>
      <c r="AC233" s="8" t="s">
        <v>50</v>
      </c>
      <c r="AD233" s="20">
        <v>115</v>
      </c>
      <c r="AE233" s="20">
        <v>168</v>
      </c>
      <c r="AF233" s="20">
        <v>50</v>
      </c>
      <c r="AG233" s="13" t="s">
        <v>69</v>
      </c>
      <c r="AH233" s="20">
        <v>293600</v>
      </c>
      <c r="AI233" s="20">
        <v>6720805</v>
      </c>
      <c r="AJ233" s="13" t="s">
        <v>46</v>
      </c>
      <c r="AK233" s="13" t="s">
        <v>50</v>
      </c>
      <c r="AL233" s="23" t="str">
        <f t="shared" si="20"/>
        <v>536793.pdf</v>
      </c>
      <c r="AM233" s="23"/>
    </row>
    <row r="234" spans="1:39">
      <c r="A234" s="8"/>
      <c r="B234" s="9" t="s">
        <v>39</v>
      </c>
      <c r="C234" s="9" t="s">
        <v>50</v>
      </c>
      <c r="D234" s="10" t="s">
        <v>1067</v>
      </c>
      <c r="E234" s="66" t="s">
        <v>1068</v>
      </c>
      <c r="F234" s="12">
        <v>536810</v>
      </c>
      <c r="G234" s="77" t="s">
        <v>1069</v>
      </c>
      <c r="H234" s="13" t="s">
        <v>75</v>
      </c>
      <c r="I234" s="8">
        <v>2015</v>
      </c>
      <c r="J234" s="71">
        <v>3.2</v>
      </c>
      <c r="K234" s="15">
        <v>8.5000000000000006E-2</v>
      </c>
      <c r="L234" s="16">
        <v>7.9</v>
      </c>
      <c r="M234" s="17"/>
      <c r="N234" s="16">
        <v>33.51</v>
      </c>
      <c r="O234" s="16">
        <v>6.05</v>
      </c>
      <c r="P234" s="16"/>
      <c r="Q234" s="16">
        <f t="shared" si="19"/>
        <v>0</v>
      </c>
      <c r="R234" s="16">
        <v>6.05</v>
      </c>
      <c r="S234" s="13" t="s">
        <v>99</v>
      </c>
      <c r="T234" s="13" t="s">
        <v>99</v>
      </c>
      <c r="U234" s="8" t="s">
        <v>46</v>
      </c>
      <c r="V234" s="10" t="s">
        <v>1070</v>
      </c>
      <c r="W234" s="56">
        <v>200</v>
      </c>
      <c r="X234" s="57">
        <v>199</v>
      </c>
      <c r="Y234" s="18">
        <v>18.5</v>
      </c>
      <c r="Z234" s="20">
        <v>180.5</v>
      </c>
      <c r="AA234" s="20">
        <v>1.5</v>
      </c>
      <c r="AB234" s="21" t="s">
        <v>210</v>
      </c>
      <c r="AC234" s="8" t="s">
        <v>1071</v>
      </c>
      <c r="AD234" s="20">
        <v>112.5</v>
      </c>
      <c r="AE234" s="20">
        <v>139.69999999999999</v>
      </c>
      <c r="AF234" s="20" t="s">
        <v>906</v>
      </c>
      <c r="AG234" s="13" t="s">
        <v>69</v>
      </c>
      <c r="AH234" s="20">
        <v>368605</v>
      </c>
      <c r="AI234" s="20">
        <v>6943056</v>
      </c>
      <c r="AJ234" s="13" t="s">
        <v>51</v>
      </c>
      <c r="AK234" s="13" t="s">
        <v>50</v>
      </c>
      <c r="AL234" s="23" t="str">
        <f t="shared" si="20"/>
        <v>536810.pdf</v>
      </c>
      <c r="AM234" s="23"/>
    </row>
    <row r="235" spans="1:39">
      <c r="A235" s="8"/>
      <c r="B235" s="9" t="s">
        <v>39</v>
      </c>
      <c r="C235" s="9" t="s">
        <v>50</v>
      </c>
      <c r="D235" s="10" t="s">
        <v>1067</v>
      </c>
      <c r="E235" s="66" t="s">
        <v>1068</v>
      </c>
      <c r="F235" s="12" t="s">
        <v>1072</v>
      </c>
      <c r="G235" s="13" t="s">
        <v>1069</v>
      </c>
      <c r="H235" s="13" t="s">
        <v>75</v>
      </c>
      <c r="I235" s="8">
        <v>2015</v>
      </c>
      <c r="J235" s="71">
        <v>3.2</v>
      </c>
      <c r="K235" s="15">
        <v>0.85</v>
      </c>
      <c r="L235" s="16" t="s">
        <v>50</v>
      </c>
      <c r="M235" s="17"/>
      <c r="N235" s="16">
        <v>38.200000000000003</v>
      </c>
      <c r="O235" s="16">
        <v>6.34</v>
      </c>
      <c r="P235" s="16"/>
      <c r="Q235" s="16">
        <f t="shared" si="19"/>
        <v>0</v>
      </c>
      <c r="R235" s="16">
        <v>6.34</v>
      </c>
      <c r="S235" s="13" t="s">
        <v>99</v>
      </c>
      <c r="T235" s="13" t="s">
        <v>99</v>
      </c>
      <c r="U235" s="8" t="s">
        <v>46</v>
      </c>
      <c r="V235" s="10" t="s">
        <v>1070</v>
      </c>
      <c r="W235" s="56">
        <v>168</v>
      </c>
      <c r="X235" s="57">
        <v>167</v>
      </c>
      <c r="Y235" s="18">
        <v>1</v>
      </c>
      <c r="Z235" s="20">
        <v>166</v>
      </c>
      <c r="AA235" s="20">
        <v>1.5</v>
      </c>
      <c r="AB235" s="21" t="s">
        <v>210</v>
      </c>
      <c r="AC235" s="8" t="s">
        <v>1071</v>
      </c>
      <c r="AD235" s="20">
        <v>111</v>
      </c>
      <c r="AE235" s="20">
        <v>139.69999999999999</v>
      </c>
      <c r="AF235" s="20" t="s">
        <v>906</v>
      </c>
      <c r="AG235" s="13" t="s">
        <v>69</v>
      </c>
      <c r="AH235" s="20">
        <v>368516</v>
      </c>
      <c r="AI235" s="20">
        <v>6943093</v>
      </c>
      <c r="AJ235" s="13" t="s">
        <v>51</v>
      </c>
      <c r="AK235" s="13" t="s">
        <v>50</v>
      </c>
      <c r="AL235" s="23" t="str">
        <f t="shared" si="20"/>
        <v>536810-T2.pdf</v>
      </c>
      <c r="AM235" s="23"/>
    </row>
    <row r="236" spans="1:39">
      <c r="A236" s="8"/>
      <c r="B236" s="9" t="s">
        <v>39</v>
      </c>
      <c r="C236" s="9" t="s">
        <v>39</v>
      </c>
      <c r="D236" s="10" t="s">
        <v>1073</v>
      </c>
      <c r="E236" s="66" t="s">
        <v>1074</v>
      </c>
      <c r="F236" s="12">
        <v>536717</v>
      </c>
      <c r="G236" s="13" t="s">
        <v>64</v>
      </c>
      <c r="H236" s="13" t="s">
        <v>75</v>
      </c>
      <c r="I236" s="8">
        <v>2015</v>
      </c>
      <c r="J236" s="71">
        <v>2.4</v>
      </c>
      <c r="K236" s="15">
        <v>7.4999999999999997E-2</v>
      </c>
      <c r="L236" s="16">
        <v>7.14</v>
      </c>
      <c r="M236" s="17"/>
      <c r="N236" s="16">
        <v>47.33</v>
      </c>
      <c r="O236" s="16"/>
      <c r="P236" s="16"/>
      <c r="Q236" s="16">
        <f t="shared" si="19"/>
        <v>0</v>
      </c>
      <c r="R236" s="16">
        <v>8.18</v>
      </c>
      <c r="S236" s="13" t="s">
        <v>99</v>
      </c>
      <c r="T236" s="13" t="s">
        <v>99</v>
      </c>
      <c r="U236" s="8" t="s">
        <v>46</v>
      </c>
      <c r="V236" s="10" t="s">
        <v>515</v>
      </c>
      <c r="W236" s="56">
        <v>200</v>
      </c>
      <c r="X236" s="57">
        <v>199</v>
      </c>
      <c r="Y236" s="20">
        <v>26</v>
      </c>
      <c r="Z236" s="20">
        <v>173</v>
      </c>
      <c r="AA236" s="20">
        <v>25.5</v>
      </c>
      <c r="AB236" s="21" t="s">
        <v>327</v>
      </c>
      <c r="AC236" s="8" t="s">
        <v>50</v>
      </c>
      <c r="AD236" s="20">
        <v>113</v>
      </c>
      <c r="AE236" s="20">
        <v>168</v>
      </c>
      <c r="AF236" s="20">
        <v>340</v>
      </c>
      <c r="AG236" s="13" t="s">
        <v>69</v>
      </c>
      <c r="AH236" s="20">
        <v>621380</v>
      </c>
      <c r="AI236" s="20">
        <v>6740344</v>
      </c>
      <c r="AJ236" s="13" t="s">
        <v>51</v>
      </c>
      <c r="AK236" s="13" t="s">
        <v>50</v>
      </c>
      <c r="AL236" s="23" t="str">
        <f t="shared" si="20"/>
        <v>536717.pdf</v>
      </c>
      <c r="AM236" s="23"/>
    </row>
    <row r="237" spans="1:39">
      <c r="A237" s="8"/>
      <c r="B237" s="9" t="s">
        <v>39</v>
      </c>
      <c r="C237" s="9" t="s">
        <v>50</v>
      </c>
      <c r="D237" s="10" t="s">
        <v>1075</v>
      </c>
      <c r="E237" s="66" t="s">
        <v>1076</v>
      </c>
      <c r="F237" s="12" t="s">
        <v>1077</v>
      </c>
      <c r="G237" s="13" t="s">
        <v>148</v>
      </c>
      <c r="H237" s="13" t="s">
        <v>75</v>
      </c>
      <c r="I237" s="8">
        <v>2015</v>
      </c>
      <c r="J237" s="71">
        <v>2.1</v>
      </c>
      <c r="K237" s="15">
        <v>8.5000000000000006E-2</v>
      </c>
      <c r="L237" s="16">
        <v>6.7</v>
      </c>
      <c r="M237" s="17"/>
      <c r="N237" s="16">
        <v>49.37</v>
      </c>
      <c r="O237" s="16"/>
      <c r="P237" s="16"/>
      <c r="Q237" s="16">
        <f t="shared" si="19"/>
        <v>0</v>
      </c>
      <c r="R237" s="16">
        <v>9.82</v>
      </c>
      <c r="S237" s="13" t="s">
        <v>99</v>
      </c>
      <c r="T237" s="13" t="s">
        <v>99</v>
      </c>
      <c r="U237" s="8" t="s">
        <v>46</v>
      </c>
      <c r="V237" s="10" t="s">
        <v>748</v>
      </c>
      <c r="W237" s="56">
        <v>201</v>
      </c>
      <c r="X237" s="57">
        <v>201</v>
      </c>
      <c r="Y237" s="18">
        <v>1</v>
      </c>
      <c r="Z237" s="20">
        <v>200</v>
      </c>
      <c r="AA237" s="20">
        <v>41.5</v>
      </c>
      <c r="AB237" s="21" t="s">
        <v>210</v>
      </c>
      <c r="AC237" s="8" t="s">
        <v>1078</v>
      </c>
      <c r="AD237" s="20">
        <v>114</v>
      </c>
      <c r="AE237" s="20">
        <v>168</v>
      </c>
      <c r="AF237" s="78" t="s">
        <v>50</v>
      </c>
      <c r="AG237" s="13" t="s">
        <v>69</v>
      </c>
      <c r="AH237" s="20">
        <v>886178</v>
      </c>
      <c r="AI237" s="20">
        <v>7758457</v>
      </c>
      <c r="AJ237" s="13" t="s">
        <v>46</v>
      </c>
      <c r="AK237" s="13" t="s">
        <v>1079</v>
      </c>
      <c r="AL237" s="23" t="str">
        <f t="shared" si="20"/>
        <v>601546-01.pdf</v>
      </c>
      <c r="AM237" s="23"/>
    </row>
    <row r="238" spans="1:39">
      <c r="A238" s="8" t="s">
        <v>39</v>
      </c>
      <c r="B238" s="9" t="s">
        <v>39</v>
      </c>
      <c r="C238" s="9" t="s">
        <v>50</v>
      </c>
      <c r="D238" s="10" t="s">
        <v>1080</v>
      </c>
      <c r="E238" s="66" t="s">
        <v>428</v>
      </c>
      <c r="F238" s="12" t="s">
        <v>1081</v>
      </c>
      <c r="G238" s="13" t="s">
        <v>1082</v>
      </c>
      <c r="H238" s="13" t="s">
        <v>637</v>
      </c>
      <c r="I238" s="8">
        <v>2015</v>
      </c>
      <c r="J238" s="71">
        <v>2.5</v>
      </c>
      <c r="K238" s="15">
        <v>0.1</v>
      </c>
      <c r="L238" s="16">
        <v>8.6</v>
      </c>
      <c r="M238" s="17"/>
      <c r="N238" s="16">
        <v>35.619999999999997</v>
      </c>
      <c r="O238" s="16">
        <v>6.9809999999999999</v>
      </c>
      <c r="P238" s="16"/>
      <c r="Q238" s="16">
        <f t="shared" si="19"/>
        <v>0</v>
      </c>
      <c r="R238" s="16"/>
      <c r="S238" s="13" t="s">
        <v>45</v>
      </c>
      <c r="T238" s="13"/>
      <c r="U238" s="8" t="s">
        <v>46</v>
      </c>
      <c r="V238" s="10" t="s">
        <v>110</v>
      </c>
      <c r="W238" s="56">
        <v>200</v>
      </c>
      <c r="X238" s="57">
        <v>199</v>
      </c>
      <c r="Y238" s="20">
        <v>3</v>
      </c>
      <c r="Z238" s="20">
        <v>196</v>
      </c>
      <c r="AA238" s="20">
        <v>12</v>
      </c>
      <c r="AB238" s="21" t="s">
        <v>86</v>
      </c>
      <c r="AC238" s="8" t="s">
        <v>50</v>
      </c>
      <c r="AD238" s="20">
        <v>109</v>
      </c>
      <c r="AE238" s="20">
        <v>138.69999999999999</v>
      </c>
      <c r="AF238" s="78">
        <v>700</v>
      </c>
      <c r="AG238" s="13" t="s">
        <v>69</v>
      </c>
      <c r="AH238" s="20">
        <v>592194.56453206099</v>
      </c>
      <c r="AI238" s="20">
        <v>6615521.3357079001</v>
      </c>
      <c r="AJ238" s="13" t="s">
        <v>46</v>
      </c>
      <c r="AK238" s="13"/>
      <c r="AL238" s="23" t="str">
        <f t="shared" si="20"/>
        <v>601531-01.pdf</v>
      </c>
      <c r="AM238" s="23"/>
    </row>
    <row r="239" spans="1:39">
      <c r="A239" s="8" t="s">
        <v>39</v>
      </c>
      <c r="B239" s="9" t="s">
        <v>39</v>
      </c>
      <c r="C239" s="79" t="s">
        <v>39</v>
      </c>
      <c r="D239" s="10" t="s">
        <v>1083</v>
      </c>
      <c r="E239" s="66" t="s">
        <v>1084</v>
      </c>
      <c r="F239" s="12" t="s">
        <v>1085</v>
      </c>
      <c r="G239" s="13" t="s">
        <v>542</v>
      </c>
      <c r="H239" s="13" t="s">
        <v>56</v>
      </c>
      <c r="I239" s="8">
        <v>2016</v>
      </c>
      <c r="J239" s="71">
        <v>3.1</v>
      </c>
      <c r="K239" s="15">
        <v>8.5000000000000006E-2</v>
      </c>
      <c r="L239" s="16">
        <v>6.1</v>
      </c>
      <c r="M239" s="17"/>
      <c r="N239" s="16">
        <v>38.200000000000003</v>
      </c>
      <c r="O239" s="16"/>
      <c r="P239" s="16"/>
      <c r="Q239" s="16">
        <f t="shared" si="19"/>
        <v>0</v>
      </c>
      <c r="R239" s="16">
        <v>8.4</v>
      </c>
      <c r="S239" s="13" t="s">
        <v>45</v>
      </c>
      <c r="T239" s="13" t="s">
        <v>45</v>
      </c>
      <c r="U239" s="8" t="s">
        <v>46</v>
      </c>
      <c r="V239" s="10" t="s">
        <v>375</v>
      </c>
      <c r="W239" s="56">
        <v>222</v>
      </c>
      <c r="X239" s="57">
        <v>219</v>
      </c>
      <c r="Y239" s="18">
        <v>0</v>
      </c>
      <c r="Z239" s="20">
        <v>219</v>
      </c>
      <c r="AA239" s="20">
        <v>1</v>
      </c>
      <c r="AB239" s="21" t="s">
        <v>210</v>
      </c>
      <c r="AC239" s="8" t="s">
        <v>328</v>
      </c>
      <c r="AD239" s="20">
        <v>140</v>
      </c>
      <c r="AE239" s="20">
        <v>160</v>
      </c>
      <c r="AF239" s="78" t="s">
        <v>906</v>
      </c>
      <c r="AG239" s="13" t="s">
        <v>69</v>
      </c>
      <c r="AH239" s="20">
        <v>587286</v>
      </c>
      <c r="AI239" s="20">
        <v>6733040</v>
      </c>
      <c r="AJ239" s="13" t="s">
        <v>51</v>
      </c>
      <c r="AK239" s="13" t="s">
        <v>50</v>
      </c>
      <c r="AL239" s="23" t="str">
        <f t="shared" si="20"/>
        <v>536577-01.pdf</v>
      </c>
      <c r="AM239" s="23"/>
    </row>
    <row r="240" spans="1:39">
      <c r="A240" s="8"/>
      <c r="B240" s="9" t="s">
        <v>39</v>
      </c>
      <c r="C240" s="9" t="s">
        <v>50</v>
      </c>
      <c r="D240" s="10" t="s">
        <v>1086</v>
      </c>
      <c r="E240" s="64" t="s">
        <v>1087</v>
      </c>
      <c r="F240" s="12" t="s">
        <v>1088</v>
      </c>
      <c r="G240" s="13" t="s">
        <v>1008</v>
      </c>
      <c r="H240" s="13" t="s">
        <v>1089</v>
      </c>
      <c r="I240" s="8">
        <v>2016</v>
      </c>
      <c r="J240" s="71">
        <v>3.1</v>
      </c>
      <c r="K240" s="15">
        <v>8.5000000000000006E-2</v>
      </c>
      <c r="L240" s="16">
        <v>9.5</v>
      </c>
      <c r="M240" s="17"/>
      <c r="N240" s="16">
        <v>28.1</v>
      </c>
      <c r="O240" s="16">
        <v>7.0190000000000001</v>
      </c>
      <c r="P240" s="16"/>
      <c r="Q240" s="16">
        <f t="shared" si="19"/>
        <v>0</v>
      </c>
      <c r="R240" s="16">
        <v>6.907</v>
      </c>
      <c r="S240" s="13" t="s">
        <v>99</v>
      </c>
      <c r="T240" s="13" t="s">
        <v>99</v>
      </c>
      <c r="U240" s="8" t="s">
        <v>46</v>
      </c>
      <c r="V240" s="10" t="s">
        <v>835</v>
      </c>
      <c r="W240" s="52">
        <v>250</v>
      </c>
      <c r="X240" s="53">
        <v>249</v>
      </c>
      <c r="Y240" s="18">
        <v>3</v>
      </c>
      <c r="Z240" s="20">
        <v>246</v>
      </c>
      <c r="AA240" s="18">
        <v>1.5</v>
      </c>
      <c r="AB240" s="13" t="s">
        <v>210</v>
      </c>
      <c r="AC240" s="8"/>
      <c r="AD240" s="21">
        <v>115</v>
      </c>
      <c r="AE240" s="15">
        <v>168</v>
      </c>
      <c r="AF240" s="16">
        <v>1000</v>
      </c>
      <c r="AG240" s="17" t="s">
        <v>69</v>
      </c>
      <c r="AH240" s="80">
        <v>406067</v>
      </c>
      <c r="AI240" s="80">
        <v>6957826</v>
      </c>
      <c r="AJ240" s="22" t="s">
        <v>51</v>
      </c>
      <c r="AK240" s="13" t="s">
        <v>50</v>
      </c>
      <c r="AL240" s="23" t="str">
        <f t="shared" si="20"/>
        <v>604413-01.pdf</v>
      </c>
      <c r="AM240" s="23"/>
    </row>
    <row r="241" spans="1:39">
      <c r="A241" s="8" t="s">
        <v>39</v>
      </c>
      <c r="B241" s="9" t="s">
        <v>39</v>
      </c>
      <c r="C241" s="9" t="s">
        <v>50</v>
      </c>
      <c r="D241" s="10" t="s">
        <v>1090</v>
      </c>
      <c r="E241" s="66" t="s">
        <v>1091</v>
      </c>
      <c r="F241" s="12" t="s">
        <v>1092</v>
      </c>
      <c r="G241" s="13" t="s">
        <v>74</v>
      </c>
      <c r="H241" s="13" t="s">
        <v>74</v>
      </c>
      <c r="I241" s="8">
        <v>2016</v>
      </c>
      <c r="J241" s="71">
        <v>2.6</v>
      </c>
      <c r="K241" s="15">
        <v>0.09</v>
      </c>
      <c r="L241" s="16">
        <v>6.37</v>
      </c>
      <c r="M241" s="17"/>
      <c r="N241" s="16">
        <v>37</v>
      </c>
      <c r="O241" s="16"/>
      <c r="P241" s="16"/>
      <c r="Q241" s="16">
        <f t="shared" si="19"/>
        <v>0</v>
      </c>
      <c r="R241" s="16"/>
      <c r="S241" s="13" t="s">
        <v>99</v>
      </c>
      <c r="T241" s="13" t="s">
        <v>99</v>
      </c>
      <c r="U241" s="8" t="s">
        <v>46</v>
      </c>
      <c r="V241" s="10" t="s">
        <v>222</v>
      </c>
      <c r="W241" s="56">
        <v>200</v>
      </c>
      <c r="X241" s="57">
        <v>199</v>
      </c>
      <c r="Y241" s="18">
        <v>2.5</v>
      </c>
      <c r="Z241" s="20">
        <v>196</v>
      </c>
      <c r="AA241" s="20">
        <v>1.3</v>
      </c>
      <c r="AB241" s="21" t="s">
        <v>210</v>
      </c>
      <c r="AC241" s="8" t="s">
        <v>1093</v>
      </c>
      <c r="AD241" s="20">
        <v>140</v>
      </c>
      <c r="AE241" s="20">
        <v>168</v>
      </c>
      <c r="AF241" s="20">
        <v>50</v>
      </c>
      <c r="AG241" s="13" t="s">
        <v>69</v>
      </c>
      <c r="AH241" s="20">
        <v>300918</v>
      </c>
      <c r="AI241" s="56">
        <v>6712438</v>
      </c>
      <c r="AJ241" s="10" t="s">
        <v>51</v>
      </c>
      <c r="AK241" s="13" t="s">
        <v>50</v>
      </c>
      <c r="AL241" s="23" t="str">
        <f t="shared" si="20"/>
        <v>601531-11.pdf</v>
      </c>
      <c r="AM241" s="23"/>
    </row>
    <row r="242" spans="1:39">
      <c r="A242" s="8"/>
      <c r="B242" s="9" t="s">
        <v>39</v>
      </c>
      <c r="C242" s="9" t="s">
        <v>50</v>
      </c>
      <c r="D242" s="10" t="s">
        <v>1094</v>
      </c>
      <c r="E242" s="64" t="s">
        <v>1095</v>
      </c>
      <c r="F242" s="12" t="s">
        <v>1096</v>
      </c>
      <c r="G242" s="13" t="s">
        <v>186</v>
      </c>
      <c r="H242" s="13" t="s">
        <v>56</v>
      </c>
      <c r="I242" s="8">
        <v>2017</v>
      </c>
      <c r="J242" s="71">
        <v>3.7</v>
      </c>
      <c r="K242" s="15">
        <v>0.09</v>
      </c>
      <c r="L242" s="16">
        <v>8.77</v>
      </c>
      <c r="M242" s="17"/>
      <c r="N242" s="16" t="s">
        <v>50</v>
      </c>
      <c r="O242" s="16">
        <v>8.3000000000000007</v>
      </c>
      <c r="P242" s="16"/>
      <c r="Q242" s="16">
        <f t="shared" si="19"/>
        <v>0</v>
      </c>
      <c r="R242" s="16">
        <v>8.3000000000000007</v>
      </c>
      <c r="S242" s="13" t="s">
        <v>99</v>
      </c>
      <c r="T242" s="13" t="s">
        <v>99</v>
      </c>
      <c r="U242" s="8" t="s">
        <v>46</v>
      </c>
      <c r="V242" s="10" t="s">
        <v>420</v>
      </c>
      <c r="W242" s="52">
        <v>300</v>
      </c>
      <c r="X242" s="53">
        <v>299</v>
      </c>
      <c r="Y242" s="25">
        <v>7.5</v>
      </c>
      <c r="Z242" s="20">
        <v>291.5</v>
      </c>
      <c r="AA242" s="18">
        <v>34</v>
      </c>
      <c r="AB242" s="13" t="s">
        <v>67</v>
      </c>
      <c r="AC242" s="8" t="s">
        <v>68</v>
      </c>
      <c r="AD242" s="21">
        <v>115</v>
      </c>
      <c r="AE242" s="15">
        <v>139</v>
      </c>
      <c r="AF242" s="16" t="s">
        <v>50</v>
      </c>
      <c r="AG242" s="17" t="s">
        <v>69</v>
      </c>
      <c r="AH242" s="16">
        <v>637852</v>
      </c>
      <c r="AI242" s="16">
        <v>6555171</v>
      </c>
      <c r="AJ242" s="16" t="s">
        <v>51</v>
      </c>
      <c r="AK242" s="13" t="s">
        <v>50</v>
      </c>
      <c r="AL242" s="23" t="str">
        <f t="shared" si="20"/>
        <v>601531-31.pdf</v>
      </c>
      <c r="AM242" s="23"/>
    </row>
    <row r="243" spans="1:39">
      <c r="A243" s="8" t="s">
        <v>39</v>
      </c>
      <c r="B243" s="9" t="s">
        <v>39</v>
      </c>
      <c r="C243" s="9" t="s">
        <v>39</v>
      </c>
      <c r="D243" s="10" t="s">
        <v>1097</v>
      </c>
      <c r="E243" s="64" t="s">
        <v>1098</v>
      </c>
      <c r="F243" s="12" t="s">
        <v>373</v>
      </c>
      <c r="G243" s="13" t="s">
        <v>364</v>
      </c>
      <c r="H243" s="13" t="s">
        <v>56</v>
      </c>
      <c r="I243" s="8">
        <v>2017</v>
      </c>
      <c r="J243" s="71">
        <v>3.7</v>
      </c>
      <c r="K243" s="15">
        <v>7.4999999999999997E-2</v>
      </c>
      <c r="L243" s="16">
        <v>7.73</v>
      </c>
      <c r="M243" s="17"/>
      <c r="N243" s="16" t="s">
        <v>50</v>
      </c>
      <c r="O243" s="16"/>
      <c r="P243" s="16"/>
      <c r="Q243" s="16">
        <f t="shared" si="19"/>
        <v>0</v>
      </c>
      <c r="R243" s="16"/>
      <c r="S243" s="13" t="s">
        <v>45</v>
      </c>
      <c r="T243" s="13" t="s">
        <v>45</v>
      </c>
      <c r="U243" s="8" t="s">
        <v>51</v>
      </c>
      <c r="V243" s="10" t="s">
        <v>748</v>
      </c>
      <c r="W243" s="52">
        <v>200</v>
      </c>
      <c r="X243" s="53">
        <v>199</v>
      </c>
      <c r="Y243" s="18">
        <v>27</v>
      </c>
      <c r="Z243" s="20">
        <v>173</v>
      </c>
      <c r="AA243" s="18"/>
      <c r="AB243" s="13" t="s">
        <v>67</v>
      </c>
      <c r="AC243" s="8" t="s">
        <v>119</v>
      </c>
      <c r="AD243" s="21">
        <v>115</v>
      </c>
      <c r="AE243" s="15">
        <v>139</v>
      </c>
      <c r="AF243" s="16" t="s">
        <v>1099</v>
      </c>
      <c r="AG243" s="17" t="s">
        <v>46</v>
      </c>
      <c r="AH243" s="16">
        <v>601872</v>
      </c>
      <c r="AI243" s="16">
        <v>6641098</v>
      </c>
      <c r="AJ243" s="16" t="s">
        <v>51</v>
      </c>
      <c r="AK243" s="13" t="s">
        <v>50</v>
      </c>
      <c r="AL243" s="23" t="str">
        <f t="shared" si="20"/>
        <v>612253-01.pdf</v>
      </c>
      <c r="AM243" s="23"/>
    </row>
    <row r="244" spans="1:39">
      <c r="A244" s="8" t="s">
        <v>39</v>
      </c>
      <c r="B244" s="9" t="s">
        <v>39</v>
      </c>
      <c r="C244" s="9" t="s">
        <v>39</v>
      </c>
      <c r="D244" s="10" t="s">
        <v>1097</v>
      </c>
      <c r="E244" s="66" t="s">
        <v>1098</v>
      </c>
      <c r="F244" s="12" t="s">
        <v>373</v>
      </c>
      <c r="G244" s="13" t="s">
        <v>364</v>
      </c>
      <c r="H244" s="13" t="s">
        <v>56</v>
      </c>
      <c r="I244" s="8">
        <v>2017</v>
      </c>
      <c r="J244" s="71">
        <v>3.8</v>
      </c>
      <c r="K244" s="15">
        <v>7.4999999999999997E-2</v>
      </c>
      <c r="L244" s="16">
        <v>7.8</v>
      </c>
      <c r="M244" s="17"/>
      <c r="N244" s="16" t="s">
        <v>50</v>
      </c>
      <c r="O244" s="16"/>
      <c r="P244" s="16"/>
      <c r="Q244" s="16">
        <f t="shared" si="19"/>
        <v>0</v>
      </c>
      <c r="R244" s="16"/>
      <c r="S244" s="13" t="s">
        <v>45</v>
      </c>
      <c r="T244" s="13" t="s">
        <v>45</v>
      </c>
      <c r="U244" s="8" t="s">
        <v>51</v>
      </c>
      <c r="V244" s="10" t="s">
        <v>748</v>
      </c>
      <c r="W244" s="18">
        <v>200</v>
      </c>
      <c r="X244" s="18">
        <v>199</v>
      </c>
      <c r="Y244" s="18">
        <v>27</v>
      </c>
      <c r="Z244" s="20">
        <v>173</v>
      </c>
      <c r="AA244" s="18"/>
      <c r="AB244" s="13" t="s">
        <v>67</v>
      </c>
      <c r="AC244" s="13" t="s">
        <v>119</v>
      </c>
      <c r="AD244" s="21">
        <v>115</v>
      </c>
      <c r="AE244" s="15">
        <v>139</v>
      </c>
      <c r="AF244" s="16" t="s">
        <v>1099</v>
      </c>
      <c r="AG244" s="17" t="s">
        <v>46</v>
      </c>
      <c r="AH244" s="16">
        <v>601901</v>
      </c>
      <c r="AI244" s="74">
        <v>6641105</v>
      </c>
      <c r="AJ244" s="22" t="s">
        <v>51</v>
      </c>
      <c r="AK244" s="13" t="s">
        <v>50</v>
      </c>
      <c r="AL244" s="23" t="str">
        <f t="shared" si="20"/>
        <v>612253-01.pdf</v>
      </c>
      <c r="AM244" s="23"/>
    </row>
    <row r="245" spans="1:39">
      <c r="A245" s="8" t="s">
        <v>39</v>
      </c>
      <c r="B245" s="9" t="s">
        <v>39</v>
      </c>
      <c r="C245" s="9" t="s">
        <v>39</v>
      </c>
      <c r="D245" s="10" t="s">
        <v>1097</v>
      </c>
      <c r="E245" s="76" t="s">
        <v>1098</v>
      </c>
      <c r="F245" s="12" t="s">
        <v>1100</v>
      </c>
      <c r="G245" s="13" t="s">
        <v>364</v>
      </c>
      <c r="H245" s="13" t="s">
        <v>75</v>
      </c>
      <c r="I245" s="8">
        <v>2017</v>
      </c>
      <c r="J245" s="71">
        <v>4.3</v>
      </c>
      <c r="K245" s="15">
        <v>0.08</v>
      </c>
      <c r="L245" s="16">
        <v>8.3800000000000008</v>
      </c>
      <c r="M245" s="17"/>
      <c r="N245" s="16" t="s">
        <v>50</v>
      </c>
      <c r="O245" s="16"/>
      <c r="P245" s="16"/>
      <c r="Q245" s="16">
        <f t="shared" si="19"/>
        <v>0</v>
      </c>
      <c r="R245" s="16"/>
      <c r="S245" s="13" t="s">
        <v>45</v>
      </c>
      <c r="T245" s="13" t="s">
        <v>45</v>
      </c>
      <c r="U245" s="8" t="s">
        <v>51</v>
      </c>
      <c r="V245" s="10" t="s">
        <v>748</v>
      </c>
      <c r="W245" s="52">
        <v>200</v>
      </c>
      <c r="X245" s="53">
        <v>199</v>
      </c>
      <c r="Y245" s="18">
        <v>27</v>
      </c>
      <c r="Z245" s="20">
        <v>173</v>
      </c>
      <c r="AA245" s="18"/>
      <c r="AB245" s="13" t="s">
        <v>67</v>
      </c>
      <c r="AC245" s="8" t="s">
        <v>119</v>
      </c>
      <c r="AD245" s="21">
        <v>115</v>
      </c>
      <c r="AE245" s="15">
        <v>139</v>
      </c>
      <c r="AF245" s="16" t="s">
        <v>1099</v>
      </c>
      <c r="AG245" s="17" t="s">
        <v>46</v>
      </c>
      <c r="AH245" s="16">
        <v>601908</v>
      </c>
      <c r="AI245" s="16">
        <v>6641134</v>
      </c>
      <c r="AJ245" s="16" t="s">
        <v>51</v>
      </c>
      <c r="AK245" s="13" t="s">
        <v>50</v>
      </c>
      <c r="AL245" s="23" t="str">
        <f t="shared" si="20"/>
        <v>531638-03.pdf</v>
      </c>
      <c r="AM245" s="23"/>
    </row>
    <row r="246" spans="1:39">
      <c r="A246" s="8" t="s">
        <v>39</v>
      </c>
      <c r="B246" s="9" t="s">
        <v>39</v>
      </c>
      <c r="C246" s="9" t="s">
        <v>39</v>
      </c>
      <c r="D246" s="10" t="s">
        <v>1101</v>
      </c>
      <c r="E246" s="66" t="s">
        <v>1102</v>
      </c>
      <c r="F246" s="12">
        <v>528939</v>
      </c>
      <c r="G246" s="13" t="s">
        <v>1008</v>
      </c>
      <c r="H246" s="13" t="s">
        <v>263</v>
      </c>
      <c r="I246" s="8">
        <v>2017</v>
      </c>
      <c r="J246" s="71">
        <v>5.3</v>
      </c>
      <c r="K246" s="15">
        <v>5.5E-2</v>
      </c>
      <c r="L246" s="16">
        <v>7.73</v>
      </c>
      <c r="M246" s="17"/>
      <c r="N246" s="16">
        <v>37.9</v>
      </c>
      <c r="O246" s="16">
        <v>8.98</v>
      </c>
      <c r="P246" s="16"/>
      <c r="Q246" s="16">
        <f t="shared" si="19"/>
        <v>0</v>
      </c>
      <c r="R246" s="16">
        <v>8.98</v>
      </c>
      <c r="S246" s="13" t="s">
        <v>99</v>
      </c>
      <c r="T246" s="13" t="s">
        <v>45</v>
      </c>
      <c r="U246" s="8" t="s">
        <v>46</v>
      </c>
      <c r="V246" s="10" t="s">
        <v>1001</v>
      </c>
      <c r="W246" s="52">
        <v>240</v>
      </c>
      <c r="X246" s="53">
        <v>239</v>
      </c>
      <c r="Y246" s="18">
        <v>2</v>
      </c>
      <c r="Z246" s="20">
        <v>237</v>
      </c>
      <c r="AA246" s="18">
        <v>40</v>
      </c>
      <c r="AB246" s="13" t="s">
        <v>143</v>
      </c>
      <c r="AC246" s="8" t="s">
        <v>50</v>
      </c>
      <c r="AD246" s="21">
        <v>115</v>
      </c>
      <c r="AE246" s="15" t="s">
        <v>50</v>
      </c>
      <c r="AF246" s="16" t="s">
        <v>196</v>
      </c>
      <c r="AG246" s="17" t="s">
        <v>69</v>
      </c>
      <c r="AH246" s="16">
        <v>384653</v>
      </c>
      <c r="AI246" s="16">
        <v>6784843</v>
      </c>
      <c r="AJ246" s="16" t="s">
        <v>46</v>
      </c>
      <c r="AK246" s="13" t="s">
        <v>1103</v>
      </c>
      <c r="AL246" s="23" t="str">
        <f t="shared" si="20"/>
        <v>528939.pdf</v>
      </c>
      <c r="AM246" s="23"/>
    </row>
    <row r="247" spans="1:39">
      <c r="A247" s="8" t="s">
        <v>39</v>
      </c>
      <c r="B247" s="9" t="s">
        <v>39</v>
      </c>
      <c r="C247" s="9" t="s">
        <v>39</v>
      </c>
      <c r="D247" s="10" t="s">
        <v>1104</v>
      </c>
      <c r="E247" s="66" t="s">
        <v>1105</v>
      </c>
      <c r="F247" s="12" t="s">
        <v>1106</v>
      </c>
      <c r="G247" s="13" t="s">
        <v>74</v>
      </c>
      <c r="H247" s="13" t="s">
        <v>74</v>
      </c>
      <c r="I247" s="8">
        <v>2018</v>
      </c>
      <c r="J247" s="71">
        <v>3.2</v>
      </c>
      <c r="K247" s="15">
        <v>0.06</v>
      </c>
      <c r="L247" s="16">
        <v>8.94</v>
      </c>
      <c r="M247" s="17"/>
      <c r="N247" s="16">
        <v>43.82</v>
      </c>
      <c r="O247" s="16">
        <v>5.3019999999999996</v>
      </c>
      <c r="P247" s="16"/>
      <c r="Q247" s="16">
        <f t="shared" si="19"/>
        <v>0</v>
      </c>
      <c r="R247" s="16">
        <v>5.3</v>
      </c>
      <c r="S247" s="13" t="s">
        <v>45</v>
      </c>
      <c r="T247" s="13" t="s">
        <v>45</v>
      </c>
      <c r="U247" s="8" t="s">
        <v>51</v>
      </c>
      <c r="V247" s="10" t="s">
        <v>748</v>
      </c>
      <c r="W247" s="52">
        <v>125</v>
      </c>
      <c r="X247" s="53">
        <v>124</v>
      </c>
      <c r="Y247" s="18">
        <v>3</v>
      </c>
      <c r="Z247" s="20">
        <v>121</v>
      </c>
      <c r="AA247" s="18">
        <v>1</v>
      </c>
      <c r="AB247" s="13" t="s">
        <v>86</v>
      </c>
      <c r="AC247" s="8" t="s">
        <v>105</v>
      </c>
      <c r="AD247" s="21">
        <v>140</v>
      </c>
      <c r="AE247" s="15">
        <v>168</v>
      </c>
      <c r="AF247" s="16"/>
      <c r="AG247" s="81" t="s">
        <v>46</v>
      </c>
      <c r="AH247" s="16">
        <v>298874</v>
      </c>
      <c r="AI247" s="16">
        <v>6691411</v>
      </c>
      <c r="AJ247" s="16" t="s">
        <v>46</v>
      </c>
      <c r="AK247" s="13"/>
      <c r="AL247" s="23" t="str">
        <f t="shared" si="20"/>
        <v>601531-35.pdf</v>
      </c>
      <c r="AM247" s="23"/>
    </row>
    <row r="248" spans="1:39">
      <c r="A248" s="8"/>
      <c r="B248" s="9" t="s">
        <v>39</v>
      </c>
      <c r="C248" s="9" t="s">
        <v>39</v>
      </c>
      <c r="D248" s="10" t="s">
        <v>1107</v>
      </c>
      <c r="E248" s="66" t="s">
        <v>1108</v>
      </c>
      <c r="F248" s="12" t="s">
        <v>1109</v>
      </c>
      <c r="G248" s="13" t="s">
        <v>215</v>
      </c>
      <c r="H248" s="13" t="s">
        <v>43</v>
      </c>
      <c r="I248" s="8">
        <v>2019</v>
      </c>
      <c r="J248" s="71">
        <v>2.2999999999999998</v>
      </c>
      <c r="K248" s="15">
        <v>0.08</v>
      </c>
      <c r="L248" s="16">
        <v>7</v>
      </c>
      <c r="M248" s="17"/>
      <c r="N248" s="16">
        <v>25.9</v>
      </c>
      <c r="O248" s="16">
        <v>7.3</v>
      </c>
      <c r="P248" s="16"/>
      <c r="Q248" s="16">
        <f t="shared" si="19"/>
        <v>0</v>
      </c>
      <c r="R248" s="16">
        <v>7.3</v>
      </c>
      <c r="S248" s="13" t="s">
        <v>99</v>
      </c>
      <c r="T248" s="13" t="s">
        <v>99</v>
      </c>
      <c r="U248" s="8" t="s">
        <v>51</v>
      </c>
      <c r="V248" s="10" t="s">
        <v>1110</v>
      </c>
      <c r="W248" s="52">
        <v>270</v>
      </c>
      <c r="X248" s="53">
        <v>269</v>
      </c>
      <c r="Y248" s="18">
        <v>0</v>
      </c>
      <c r="Z248" s="20">
        <v>269</v>
      </c>
      <c r="AA248" s="18">
        <v>2.5</v>
      </c>
      <c r="AB248" s="13" t="s">
        <v>48</v>
      </c>
      <c r="AC248" s="8" t="s">
        <v>1111</v>
      </c>
      <c r="AD248" s="21">
        <v>115</v>
      </c>
      <c r="AE248" s="15">
        <v>139</v>
      </c>
      <c r="AF248" s="16"/>
      <c r="AG248" s="81" t="s">
        <v>46</v>
      </c>
      <c r="AH248" s="16">
        <v>740615</v>
      </c>
      <c r="AI248" s="16">
        <v>7617385</v>
      </c>
      <c r="AJ248" s="16" t="s">
        <v>51</v>
      </c>
      <c r="AK248" s="13"/>
      <c r="AL248" s="23" t="str">
        <f t="shared" si="20"/>
        <v>601531-54.pdf</v>
      </c>
      <c r="AM248" s="23"/>
    </row>
    <row r="249" spans="1:39">
      <c r="A249" s="8"/>
      <c r="B249" s="9" t="s">
        <v>39</v>
      </c>
      <c r="C249" s="9" t="s">
        <v>50</v>
      </c>
      <c r="D249" s="10" t="s">
        <v>1112</v>
      </c>
      <c r="E249" s="66" t="s">
        <v>1113</v>
      </c>
      <c r="F249" s="12" t="s">
        <v>1114</v>
      </c>
      <c r="G249" s="13" t="s">
        <v>91</v>
      </c>
      <c r="H249" s="13" t="s">
        <v>74</v>
      </c>
      <c r="I249" s="8">
        <v>2019</v>
      </c>
      <c r="J249" s="71">
        <v>3</v>
      </c>
      <c r="K249" s="15">
        <v>0.1</v>
      </c>
      <c r="L249" s="16">
        <v>8.6999999999999993</v>
      </c>
      <c r="M249" s="17"/>
      <c r="N249" s="16">
        <v>34.950000000000003</v>
      </c>
      <c r="O249" s="16">
        <v>8.1</v>
      </c>
      <c r="P249" s="16"/>
      <c r="Q249" s="16">
        <f t="shared" si="19"/>
        <v>0</v>
      </c>
      <c r="R249" s="16">
        <v>8.0730000000000004</v>
      </c>
      <c r="S249" s="13" t="s">
        <v>99</v>
      </c>
      <c r="T249" s="13" t="s">
        <v>99</v>
      </c>
      <c r="U249" s="8" t="s">
        <v>46</v>
      </c>
      <c r="V249" s="10" t="s">
        <v>247</v>
      </c>
      <c r="W249" s="52">
        <v>250</v>
      </c>
      <c r="X249" s="53">
        <v>249</v>
      </c>
      <c r="Y249" s="18">
        <v>18</v>
      </c>
      <c r="Z249" s="20">
        <v>231</v>
      </c>
      <c r="AA249" s="18">
        <v>1</v>
      </c>
      <c r="AB249" s="13" t="s">
        <v>67</v>
      </c>
      <c r="AC249" s="8" t="s">
        <v>68</v>
      </c>
      <c r="AD249" s="21">
        <v>115</v>
      </c>
      <c r="AE249" s="15">
        <v>139</v>
      </c>
      <c r="AF249" s="16">
        <v>500</v>
      </c>
      <c r="AG249" s="17" t="s">
        <v>69</v>
      </c>
      <c r="AH249" s="16">
        <v>288031</v>
      </c>
      <c r="AI249" s="16">
        <v>6698800</v>
      </c>
      <c r="AJ249" s="16" t="s">
        <v>51</v>
      </c>
      <c r="AK249" s="13"/>
      <c r="AL249" s="23" t="str">
        <f t="shared" si="20"/>
        <v>601531-53.pdf</v>
      </c>
      <c r="AM249" s="23"/>
    </row>
    <row r="250" spans="1:39">
      <c r="A250" s="8"/>
      <c r="B250" s="9" t="s">
        <v>1115</v>
      </c>
      <c r="C250" s="9" t="s">
        <v>1115</v>
      </c>
      <c r="D250" s="10" t="s">
        <v>1116</v>
      </c>
      <c r="E250" s="64" t="s">
        <v>1117</v>
      </c>
      <c r="F250" s="12" t="s">
        <v>1118</v>
      </c>
      <c r="G250" s="13" t="s">
        <v>1119</v>
      </c>
      <c r="H250" s="13" t="s">
        <v>43</v>
      </c>
      <c r="I250" s="8">
        <v>2019</v>
      </c>
      <c r="J250" s="71">
        <v>2.5</v>
      </c>
      <c r="K250" s="15">
        <v>0.08</v>
      </c>
      <c r="L250" s="16">
        <v>10</v>
      </c>
      <c r="M250" s="17"/>
      <c r="N250" s="16">
        <v>28.3</v>
      </c>
      <c r="O250" s="16"/>
      <c r="P250" s="16"/>
      <c r="Q250" s="16">
        <f t="shared" si="19"/>
        <v>0</v>
      </c>
      <c r="R250" s="16"/>
      <c r="S250" s="13" t="s">
        <v>45</v>
      </c>
      <c r="T250" s="13" t="s">
        <v>45</v>
      </c>
      <c r="U250" s="8" t="s">
        <v>51</v>
      </c>
      <c r="V250" s="10" t="s">
        <v>1120</v>
      </c>
      <c r="W250" s="52">
        <v>300</v>
      </c>
      <c r="X250" s="53">
        <v>299</v>
      </c>
      <c r="Y250" s="25">
        <v>17.3</v>
      </c>
      <c r="Z250" s="20">
        <v>282</v>
      </c>
      <c r="AA250" s="18"/>
      <c r="AB250" s="13" t="s">
        <v>67</v>
      </c>
      <c r="AC250" s="8" t="s">
        <v>68</v>
      </c>
      <c r="AD250" s="21">
        <v>115</v>
      </c>
      <c r="AE250" s="15">
        <v>139</v>
      </c>
      <c r="AF250" s="16"/>
      <c r="AG250" s="17" t="s">
        <v>46</v>
      </c>
      <c r="AH250" s="16">
        <v>599431</v>
      </c>
      <c r="AI250" s="16">
        <v>6643680</v>
      </c>
      <c r="AJ250" s="16" t="s">
        <v>51</v>
      </c>
      <c r="AK250" s="13" t="s">
        <v>1121</v>
      </c>
      <c r="AL250" s="23" t="str">
        <f t="shared" si="20"/>
        <v>612990-06.pdf</v>
      </c>
      <c r="AM250" s="23"/>
    </row>
    <row r="251" spans="1:39">
      <c r="A251" s="8"/>
      <c r="B251" s="9" t="s">
        <v>1115</v>
      </c>
      <c r="C251" s="9" t="s">
        <v>1115</v>
      </c>
      <c r="D251" s="10" t="s">
        <v>1122</v>
      </c>
      <c r="E251" s="66" t="s">
        <v>1117</v>
      </c>
      <c r="F251" s="12" t="s">
        <v>1118</v>
      </c>
      <c r="G251" s="13" t="s">
        <v>1119</v>
      </c>
      <c r="H251" s="13" t="s">
        <v>43</v>
      </c>
      <c r="I251" s="8">
        <v>2019</v>
      </c>
      <c r="J251" s="71">
        <v>2.8</v>
      </c>
      <c r="K251" s="15">
        <v>8.5000000000000006E-2</v>
      </c>
      <c r="L251" s="16">
        <v>10</v>
      </c>
      <c r="M251" s="17"/>
      <c r="N251" s="16">
        <v>29</v>
      </c>
      <c r="O251" s="16"/>
      <c r="P251" s="16"/>
      <c r="Q251" s="16">
        <f t="shared" si="19"/>
        <v>0</v>
      </c>
      <c r="R251" s="16"/>
      <c r="S251" s="13" t="s">
        <v>45</v>
      </c>
      <c r="T251" s="13" t="s">
        <v>45</v>
      </c>
      <c r="U251" s="8" t="s">
        <v>51</v>
      </c>
      <c r="V251" s="10" t="s">
        <v>1120</v>
      </c>
      <c r="W251" s="52">
        <v>300</v>
      </c>
      <c r="X251" s="53">
        <v>299</v>
      </c>
      <c r="Y251" s="25">
        <v>11.5</v>
      </c>
      <c r="Z251" s="20">
        <v>287.5</v>
      </c>
      <c r="AA251" s="18"/>
      <c r="AB251" s="13" t="s">
        <v>67</v>
      </c>
      <c r="AC251" s="8" t="s">
        <v>68</v>
      </c>
      <c r="AD251" s="21">
        <v>115</v>
      </c>
      <c r="AE251" s="15">
        <v>139</v>
      </c>
      <c r="AF251" s="16"/>
      <c r="AG251" s="17" t="s">
        <v>46</v>
      </c>
      <c r="AH251" s="16">
        <v>599433</v>
      </c>
      <c r="AI251" s="16">
        <v>6643700</v>
      </c>
      <c r="AJ251" s="16" t="s">
        <v>51</v>
      </c>
      <c r="AK251" s="13" t="s">
        <v>1121</v>
      </c>
      <c r="AL251" s="23" t="str">
        <f t="shared" si="20"/>
        <v>612990-06.pdf</v>
      </c>
      <c r="AM251" s="23"/>
    </row>
    <row r="252" spans="1:39">
      <c r="A252" s="8" t="s">
        <v>658</v>
      </c>
      <c r="B252" s="9" t="s">
        <v>50</v>
      </c>
      <c r="C252" s="9" t="s">
        <v>50</v>
      </c>
      <c r="D252" s="10" t="s">
        <v>1123</v>
      </c>
      <c r="E252" s="65" t="s">
        <v>640</v>
      </c>
      <c r="F252" s="23" t="s">
        <v>641</v>
      </c>
      <c r="G252" s="82" t="s">
        <v>1123</v>
      </c>
      <c r="H252" s="13" t="s">
        <v>75</v>
      </c>
      <c r="I252" s="49">
        <v>2019</v>
      </c>
      <c r="J252" s="28"/>
      <c r="K252" s="15"/>
      <c r="L252" s="23"/>
      <c r="M252" s="23"/>
      <c r="N252" s="23"/>
      <c r="O252" s="23"/>
      <c r="P252" s="23"/>
      <c r="Q252" s="29">
        <f t="shared" si="19"/>
        <v>0</v>
      </c>
      <c r="R252" s="23"/>
      <c r="S252" s="13" t="s">
        <v>45</v>
      </c>
      <c r="T252" s="13" t="s">
        <v>45</v>
      </c>
      <c r="U252" s="8" t="s">
        <v>51</v>
      </c>
      <c r="V252" s="10" t="s">
        <v>604</v>
      </c>
      <c r="W252" s="52"/>
      <c r="X252" s="53"/>
      <c r="Y252" s="25"/>
      <c r="Z252" s="20"/>
      <c r="AA252" s="18"/>
      <c r="AB252" s="13"/>
      <c r="AC252" s="8"/>
      <c r="AD252" s="21"/>
      <c r="AE252" s="15"/>
      <c r="AF252" s="16"/>
      <c r="AG252" s="17" t="s">
        <v>51</v>
      </c>
      <c r="AH252" s="16">
        <v>570312</v>
      </c>
      <c r="AI252" s="16">
        <v>7032856</v>
      </c>
      <c r="AJ252" s="16" t="s">
        <v>46</v>
      </c>
      <c r="AK252" s="23"/>
      <c r="AL252" s="23" t="str">
        <f t="shared" si="20"/>
        <v>635905-01.pdf</v>
      </c>
      <c r="AM252" s="23"/>
    </row>
    <row r="253" spans="1:39">
      <c r="A253" s="8" t="s">
        <v>658</v>
      </c>
      <c r="B253" s="9" t="s">
        <v>50</v>
      </c>
      <c r="C253" s="9" t="s">
        <v>50</v>
      </c>
      <c r="D253" s="10" t="s">
        <v>1123</v>
      </c>
      <c r="E253" s="65" t="s">
        <v>640</v>
      </c>
      <c r="F253" s="23" t="s">
        <v>641</v>
      </c>
      <c r="G253" s="82" t="s">
        <v>1123</v>
      </c>
      <c r="H253" s="13" t="s">
        <v>75</v>
      </c>
      <c r="I253" s="49">
        <v>2019</v>
      </c>
      <c r="J253" s="28"/>
      <c r="K253" s="15"/>
      <c r="L253" s="23"/>
      <c r="M253" s="23"/>
      <c r="N253" s="23"/>
      <c r="O253" s="23"/>
      <c r="P253" s="23"/>
      <c r="Q253" s="29">
        <f t="shared" si="19"/>
        <v>0</v>
      </c>
      <c r="R253" s="23"/>
      <c r="S253" s="13" t="s">
        <v>45</v>
      </c>
      <c r="T253" s="13" t="s">
        <v>45</v>
      </c>
      <c r="U253" s="8" t="s">
        <v>51</v>
      </c>
      <c r="V253" s="10" t="s">
        <v>604</v>
      </c>
      <c r="W253" s="52"/>
      <c r="X253" s="53"/>
      <c r="Y253" s="25"/>
      <c r="Z253" s="20"/>
      <c r="AA253" s="18"/>
      <c r="AB253" s="13"/>
      <c r="AC253" s="8"/>
      <c r="AD253" s="21"/>
      <c r="AE253" s="15"/>
      <c r="AF253" s="16"/>
      <c r="AG253" s="17" t="s">
        <v>46</v>
      </c>
      <c r="AH253" s="16"/>
      <c r="AI253" s="16">
        <v>7032851</v>
      </c>
      <c r="AJ253" s="16" t="s">
        <v>46</v>
      </c>
      <c r="AK253" s="23"/>
      <c r="AL253" s="23" t="str">
        <f t="shared" si="20"/>
        <v>635905-01.pdf</v>
      </c>
      <c r="AM253" s="23"/>
    </row>
    <row r="254" spans="1:39">
      <c r="A254" s="8"/>
      <c r="B254" s="9" t="s">
        <v>39</v>
      </c>
      <c r="C254" s="9" t="s">
        <v>50</v>
      </c>
      <c r="D254" s="10" t="s">
        <v>1124</v>
      </c>
      <c r="E254" s="66" t="s">
        <v>1125</v>
      </c>
      <c r="F254" s="12" t="s">
        <v>1126</v>
      </c>
      <c r="G254" s="13" t="s">
        <v>91</v>
      </c>
      <c r="H254" s="13" t="s">
        <v>74</v>
      </c>
      <c r="I254" s="8">
        <v>2019</v>
      </c>
      <c r="J254" s="71">
        <v>3.5</v>
      </c>
      <c r="K254" s="15">
        <v>7.4999999999999997E-2</v>
      </c>
      <c r="L254" s="16">
        <v>8.9</v>
      </c>
      <c r="M254" s="17"/>
      <c r="N254" s="16">
        <v>48.7</v>
      </c>
      <c r="O254" s="16">
        <v>9.4</v>
      </c>
      <c r="P254" s="16"/>
      <c r="Q254" s="16">
        <f t="shared" si="19"/>
        <v>0</v>
      </c>
      <c r="R254" s="16">
        <v>9.4</v>
      </c>
      <c r="S254" s="13" t="s">
        <v>99</v>
      </c>
      <c r="T254" s="13" t="s">
        <v>99</v>
      </c>
      <c r="U254" s="8" t="s">
        <v>46</v>
      </c>
      <c r="V254" s="10" t="s">
        <v>1127</v>
      </c>
      <c r="W254" s="52">
        <v>200</v>
      </c>
      <c r="X254" s="53">
        <v>199</v>
      </c>
      <c r="Y254" s="25">
        <v>6</v>
      </c>
      <c r="Z254" s="20">
        <v>193</v>
      </c>
      <c r="AA254" s="18">
        <v>3.5</v>
      </c>
      <c r="AB254" s="13" t="s">
        <v>48</v>
      </c>
      <c r="AC254" s="8" t="s">
        <v>998</v>
      </c>
      <c r="AD254" s="21">
        <v>139</v>
      </c>
      <c r="AE254" s="15">
        <v>168</v>
      </c>
      <c r="AF254" s="80" t="s">
        <v>69</v>
      </c>
      <c r="AG254" s="17" t="s">
        <v>69</v>
      </c>
      <c r="AH254" s="16">
        <v>348146</v>
      </c>
      <c r="AI254" s="16">
        <v>6685635</v>
      </c>
      <c r="AJ254" s="16" t="s">
        <v>46</v>
      </c>
      <c r="AK254" s="13" t="s">
        <v>1128</v>
      </c>
      <c r="AL254" s="23" t="str">
        <f t="shared" si="20"/>
        <v>601531-59.pdf</v>
      </c>
      <c r="AM254" s="23"/>
    </row>
    <row r="255" spans="1:39">
      <c r="A255" s="8"/>
      <c r="B255" s="9" t="s">
        <v>39</v>
      </c>
      <c r="C255" s="9" t="s">
        <v>50</v>
      </c>
      <c r="D255" s="10" t="s">
        <v>1129</v>
      </c>
      <c r="E255" s="66" t="s">
        <v>1130</v>
      </c>
      <c r="F255" s="12" t="s">
        <v>1131</v>
      </c>
      <c r="G255" s="13" t="s">
        <v>91</v>
      </c>
      <c r="H255" s="13" t="s">
        <v>74</v>
      </c>
      <c r="I255" s="8">
        <v>2019</v>
      </c>
      <c r="J255" s="71">
        <v>2.4</v>
      </c>
      <c r="K255" s="15">
        <v>0.105</v>
      </c>
      <c r="L255" s="16">
        <v>7.8</v>
      </c>
      <c r="M255" s="17"/>
      <c r="N255" s="16">
        <v>34.200000000000003</v>
      </c>
      <c r="O255" s="16">
        <v>8.08</v>
      </c>
      <c r="P255" s="16"/>
      <c r="Q255" s="16">
        <f t="shared" si="19"/>
        <v>0</v>
      </c>
      <c r="R255" s="16">
        <v>8.08</v>
      </c>
      <c r="S255" s="13" t="s">
        <v>99</v>
      </c>
      <c r="T255" s="13" t="s">
        <v>99</v>
      </c>
      <c r="U255" s="8" t="s">
        <v>46</v>
      </c>
      <c r="V255" s="10" t="s">
        <v>202</v>
      </c>
      <c r="W255" s="52">
        <v>250</v>
      </c>
      <c r="X255" s="53">
        <v>249</v>
      </c>
      <c r="Y255" s="18">
        <v>13</v>
      </c>
      <c r="Z255" s="20">
        <v>236</v>
      </c>
      <c r="AA255" s="18">
        <v>2</v>
      </c>
      <c r="AB255" s="13" t="s">
        <v>67</v>
      </c>
      <c r="AC255" s="8" t="s">
        <v>1132</v>
      </c>
      <c r="AD255" s="21">
        <v>140</v>
      </c>
      <c r="AE255" s="15">
        <v>168</v>
      </c>
      <c r="AF255" s="16" t="s">
        <v>217</v>
      </c>
      <c r="AG255" s="17" t="s">
        <v>46</v>
      </c>
      <c r="AH255" s="16">
        <v>293659</v>
      </c>
      <c r="AI255" s="16">
        <v>6720516</v>
      </c>
      <c r="AJ255" s="16" t="s">
        <v>46</v>
      </c>
      <c r="AK255" s="13"/>
      <c r="AL255" s="23" t="str">
        <f t="shared" si="20"/>
        <v>601531-57.pdf</v>
      </c>
      <c r="AM255" s="23"/>
    </row>
    <row r="256" spans="1:39">
      <c r="A256" s="8"/>
      <c r="B256" s="9" t="s">
        <v>39</v>
      </c>
      <c r="C256" s="79" t="s">
        <v>50</v>
      </c>
      <c r="D256" s="10" t="s">
        <v>1133</v>
      </c>
      <c r="E256" s="66" t="s">
        <v>1130</v>
      </c>
      <c r="F256" s="12" t="s">
        <v>1131</v>
      </c>
      <c r="G256" s="13" t="s">
        <v>91</v>
      </c>
      <c r="H256" s="13" t="s">
        <v>74</v>
      </c>
      <c r="I256" s="8">
        <v>2019</v>
      </c>
      <c r="J256" s="71">
        <v>2.4</v>
      </c>
      <c r="K256" s="15">
        <v>0.1</v>
      </c>
      <c r="L256" s="16">
        <v>7.9</v>
      </c>
      <c r="M256" s="17"/>
      <c r="N256" s="16">
        <v>34.9</v>
      </c>
      <c r="O256" s="16">
        <v>8.17</v>
      </c>
      <c r="P256" s="16"/>
      <c r="Q256" s="16">
        <f t="shared" si="19"/>
        <v>0</v>
      </c>
      <c r="R256" s="16">
        <v>8.17</v>
      </c>
      <c r="S256" s="13" t="s">
        <v>99</v>
      </c>
      <c r="T256" s="13" t="s">
        <v>99</v>
      </c>
      <c r="U256" s="8" t="s">
        <v>46</v>
      </c>
      <c r="V256" s="10" t="s">
        <v>1134</v>
      </c>
      <c r="W256" s="52">
        <v>250</v>
      </c>
      <c r="X256" s="53">
        <v>249</v>
      </c>
      <c r="Y256" s="18">
        <v>15</v>
      </c>
      <c r="Z256" s="20">
        <v>234</v>
      </c>
      <c r="AA256" s="18">
        <v>2</v>
      </c>
      <c r="AB256" s="13" t="s">
        <v>86</v>
      </c>
      <c r="AC256" s="8" t="s">
        <v>1135</v>
      </c>
      <c r="AD256" s="21">
        <v>140</v>
      </c>
      <c r="AE256" s="15">
        <v>168</v>
      </c>
      <c r="AF256" s="16" t="s">
        <v>1136</v>
      </c>
      <c r="AG256" s="17" t="s">
        <v>46</v>
      </c>
      <c r="AH256" s="16">
        <v>293663</v>
      </c>
      <c r="AI256" s="16">
        <v>6720511</v>
      </c>
      <c r="AJ256" s="16" t="s">
        <v>46</v>
      </c>
      <c r="AK256" s="13"/>
      <c r="AL256" s="23" t="str">
        <f t="shared" si="20"/>
        <v>601531-57.pdf</v>
      </c>
      <c r="AM256" s="23"/>
    </row>
    <row r="257" spans="1:39">
      <c r="A257" s="8" t="s">
        <v>39</v>
      </c>
      <c r="B257" s="9" t="s">
        <v>39</v>
      </c>
      <c r="C257" s="9" t="s">
        <v>39</v>
      </c>
      <c r="D257" s="10" t="s">
        <v>1137</v>
      </c>
      <c r="E257" s="83" t="s">
        <v>428</v>
      </c>
      <c r="F257" s="12" t="s">
        <v>1138</v>
      </c>
      <c r="G257" s="13" t="s">
        <v>56</v>
      </c>
      <c r="H257" s="13" t="s">
        <v>56</v>
      </c>
      <c r="I257" s="8">
        <v>2019</v>
      </c>
      <c r="J257" s="71">
        <v>1.9</v>
      </c>
      <c r="K257" s="15">
        <v>0.1</v>
      </c>
      <c r="L257" s="16">
        <v>9.9</v>
      </c>
      <c r="M257" s="17"/>
      <c r="N257" s="16">
        <v>35.67</v>
      </c>
      <c r="O257" s="16">
        <v>10.45</v>
      </c>
      <c r="P257" s="16"/>
      <c r="Q257" s="16">
        <f t="shared" si="19"/>
        <v>0</v>
      </c>
      <c r="R257" s="16">
        <v>10.45</v>
      </c>
      <c r="S257" s="13" t="s">
        <v>45</v>
      </c>
      <c r="T257" s="13" t="s">
        <v>45</v>
      </c>
      <c r="U257" s="8"/>
      <c r="V257" s="10" t="s">
        <v>351</v>
      </c>
      <c r="W257" s="52">
        <v>300</v>
      </c>
      <c r="X257" s="53">
        <v>299</v>
      </c>
      <c r="Y257" s="25">
        <v>6</v>
      </c>
      <c r="Z257" s="20">
        <v>293</v>
      </c>
      <c r="AA257" s="18">
        <v>37</v>
      </c>
      <c r="AB257" s="13" t="s">
        <v>67</v>
      </c>
      <c r="AC257" s="8" t="s">
        <v>105</v>
      </c>
      <c r="AD257" s="21">
        <v>140</v>
      </c>
      <c r="AE257" s="15" t="s">
        <v>50</v>
      </c>
      <c r="AF257" s="16" t="s">
        <v>204</v>
      </c>
      <c r="AG257" s="17"/>
      <c r="AH257" s="16">
        <v>558886</v>
      </c>
      <c r="AI257" s="16">
        <v>6539752</v>
      </c>
      <c r="AJ257" s="16" t="s">
        <v>46</v>
      </c>
      <c r="AK257" s="13"/>
      <c r="AL257" s="23" t="str">
        <f t="shared" si="20"/>
        <v>601531-51.pdf</v>
      </c>
      <c r="AM257" s="23"/>
    </row>
    <row r="258" spans="1:39">
      <c r="A258" s="8"/>
      <c r="B258" s="9" t="s">
        <v>39</v>
      </c>
      <c r="C258" s="9" t="s">
        <v>50</v>
      </c>
      <c r="D258" s="10" t="s">
        <v>1139</v>
      </c>
      <c r="E258" s="65" t="s">
        <v>428</v>
      </c>
      <c r="F258" s="12" t="s">
        <v>1140</v>
      </c>
      <c r="G258" s="13" t="s">
        <v>91</v>
      </c>
      <c r="H258" s="13" t="s">
        <v>91</v>
      </c>
      <c r="I258" s="8">
        <v>2020</v>
      </c>
      <c r="J258" s="71">
        <v>5</v>
      </c>
      <c r="K258" s="15">
        <v>0.09</v>
      </c>
      <c r="L258" s="16">
        <v>7.7</v>
      </c>
      <c r="M258" s="17"/>
      <c r="N258" s="16">
        <v>44.28</v>
      </c>
      <c r="O258" s="16">
        <v>8</v>
      </c>
      <c r="P258" s="16"/>
      <c r="Q258" s="16">
        <f t="shared" si="19"/>
        <v>0</v>
      </c>
      <c r="R258" s="16"/>
      <c r="S258" s="13" t="s">
        <v>99</v>
      </c>
      <c r="T258" s="13" t="s">
        <v>99</v>
      </c>
      <c r="U258" s="8" t="s">
        <v>46</v>
      </c>
      <c r="V258" s="10" t="s">
        <v>1141</v>
      </c>
      <c r="W258" s="52">
        <v>170</v>
      </c>
      <c r="X258" s="53">
        <v>169</v>
      </c>
      <c r="Y258" s="25">
        <v>4</v>
      </c>
      <c r="Z258" s="20">
        <v>165</v>
      </c>
      <c r="AA258" s="18">
        <v>1.5</v>
      </c>
      <c r="AB258" s="13" t="s">
        <v>86</v>
      </c>
      <c r="AC258" s="8" t="s">
        <v>68</v>
      </c>
      <c r="AD258" s="21">
        <v>140</v>
      </c>
      <c r="AE258" s="15">
        <v>168</v>
      </c>
      <c r="AF258" s="16" t="s">
        <v>50</v>
      </c>
      <c r="AG258" s="17" t="s">
        <v>69</v>
      </c>
      <c r="AH258" s="16">
        <v>297823</v>
      </c>
      <c r="AI258" s="16">
        <v>6749649</v>
      </c>
      <c r="AJ258" s="16" t="s">
        <v>46</v>
      </c>
      <c r="AK258" s="13"/>
      <c r="AL258" s="23" t="str">
        <f t="shared" si="20"/>
        <v>601531-62.pdf</v>
      </c>
      <c r="AM258" s="23"/>
    </row>
    <row r="259" spans="1:39">
      <c r="A259" s="8"/>
      <c r="B259" s="9" t="s">
        <v>39</v>
      </c>
      <c r="C259" s="9" t="s">
        <v>39</v>
      </c>
      <c r="D259" s="84" t="s">
        <v>1142</v>
      </c>
      <c r="E259" s="24" t="s">
        <v>1143</v>
      </c>
      <c r="F259" s="12" t="s">
        <v>1144</v>
      </c>
      <c r="G259" s="13" t="s">
        <v>478</v>
      </c>
      <c r="H259" s="13" t="s">
        <v>75</v>
      </c>
      <c r="I259" s="8">
        <v>2020</v>
      </c>
      <c r="J259" s="71">
        <v>3.9</v>
      </c>
      <c r="K259" s="15">
        <v>0.09</v>
      </c>
      <c r="L259" s="16">
        <v>8.1999999999999993</v>
      </c>
      <c r="M259" s="17"/>
      <c r="N259" s="16">
        <v>36.5</v>
      </c>
      <c r="O259" s="16"/>
      <c r="P259" s="16"/>
      <c r="Q259" s="16">
        <f t="shared" si="19"/>
        <v>0</v>
      </c>
      <c r="R259" s="16"/>
      <c r="S259" s="13"/>
      <c r="T259" s="13"/>
      <c r="U259" s="8" t="s">
        <v>51</v>
      </c>
      <c r="V259" s="10" t="s">
        <v>493</v>
      </c>
      <c r="W259" s="52">
        <v>250</v>
      </c>
      <c r="X259" s="53">
        <v>249</v>
      </c>
      <c r="Y259" s="25">
        <v>0</v>
      </c>
      <c r="Z259" s="20">
        <v>249</v>
      </c>
      <c r="AA259" s="18">
        <v>29</v>
      </c>
      <c r="AB259" s="13" t="s">
        <v>67</v>
      </c>
      <c r="AC259" s="8" t="s">
        <v>68</v>
      </c>
      <c r="AD259" s="21">
        <v>115</v>
      </c>
      <c r="AE259" s="15">
        <v>139</v>
      </c>
      <c r="AF259" s="16" t="s">
        <v>50</v>
      </c>
      <c r="AG259" s="17" t="s">
        <v>46</v>
      </c>
      <c r="AH259" s="16">
        <v>580444</v>
      </c>
      <c r="AI259" s="16">
        <v>7035301</v>
      </c>
      <c r="AJ259" s="16" t="s">
        <v>46</v>
      </c>
      <c r="AK259" s="13"/>
      <c r="AL259" s="23" t="str">
        <f t="shared" si="20"/>
        <v>612657-47.pdf</v>
      </c>
      <c r="AM259" s="23"/>
    </row>
    <row r="260" spans="1:39">
      <c r="A260" s="8"/>
      <c r="B260" s="9" t="s">
        <v>39</v>
      </c>
      <c r="C260" s="9" t="s">
        <v>39</v>
      </c>
      <c r="D260" s="84" t="s">
        <v>1145</v>
      </c>
      <c r="E260" s="66" t="s">
        <v>1146</v>
      </c>
      <c r="F260" s="12" t="s">
        <v>1147</v>
      </c>
      <c r="G260" s="13" t="s">
        <v>56</v>
      </c>
      <c r="H260" s="13" t="s">
        <v>56</v>
      </c>
      <c r="I260" s="8">
        <v>2020</v>
      </c>
      <c r="J260" s="71">
        <v>1.75</v>
      </c>
      <c r="K260" s="15">
        <v>0.125</v>
      </c>
      <c r="L260" s="16">
        <v>9.4</v>
      </c>
      <c r="M260" s="17"/>
      <c r="N260" s="16">
        <v>21.3</v>
      </c>
      <c r="O260" s="16">
        <v>6.3</v>
      </c>
      <c r="P260" s="16"/>
      <c r="Q260" s="16">
        <f t="shared" si="19"/>
        <v>0</v>
      </c>
      <c r="R260" s="16">
        <v>9.2100000000000009</v>
      </c>
      <c r="S260" s="13" t="s">
        <v>99</v>
      </c>
      <c r="T260" s="13" t="s">
        <v>45</v>
      </c>
      <c r="U260" s="8" t="s">
        <v>51</v>
      </c>
      <c r="V260" s="10" t="s">
        <v>142</v>
      </c>
      <c r="W260" s="52">
        <v>300</v>
      </c>
      <c r="X260" s="53">
        <v>299</v>
      </c>
      <c r="Y260" s="25">
        <v>3</v>
      </c>
      <c r="Z260" s="20"/>
      <c r="AA260" s="18">
        <v>9</v>
      </c>
      <c r="AB260" s="13" t="s">
        <v>58</v>
      </c>
      <c r="AC260" s="8" t="s">
        <v>407</v>
      </c>
      <c r="AD260" s="21">
        <v>115</v>
      </c>
      <c r="AE260" s="15">
        <v>140</v>
      </c>
      <c r="AF260" s="16" t="s">
        <v>876</v>
      </c>
      <c r="AG260" s="17" t="s">
        <v>46</v>
      </c>
      <c r="AH260" s="16">
        <v>555432</v>
      </c>
      <c r="AI260" s="16">
        <v>6561675</v>
      </c>
      <c r="AJ260" s="16" t="s">
        <v>46</v>
      </c>
      <c r="AK260" s="13"/>
      <c r="AL260" s="23" t="str">
        <f t="shared" si="20"/>
        <v>601531-76.pdf</v>
      </c>
      <c r="AM260" s="23"/>
    </row>
    <row r="261" spans="1:39">
      <c r="A261" s="27"/>
      <c r="B261" s="44"/>
      <c r="C261" s="44"/>
      <c r="D261" s="28" t="s">
        <v>1148</v>
      </c>
      <c r="E261" s="65" t="s">
        <v>1149</v>
      </c>
      <c r="F261" s="23" t="s">
        <v>1150</v>
      </c>
      <c r="G261" s="23" t="s">
        <v>56</v>
      </c>
      <c r="H261" s="23" t="s">
        <v>56</v>
      </c>
      <c r="I261" s="8">
        <v>2022</v>
      </c>
      <c r="J261" s="28">
        <v>3.4</v>
      </c>
      <c r="K261" s="15">
        <v>0.08</v>
      </c>
      <c r="L261" s="23">
        <v>9</v>
      </c>
      <c r="M261" s="23"/>
      <c r="N261" s="23">
        <v>41.97</v>
      </c>
      <c r="O261" s="23">
        <v>11.92</v>
      </c>
      <c r="P261" s="23"/>
      <c r="Q261" s="29">
        <f t="shared" si="19"/>
        <v>0</v>
      </c>
      <c r="R261" s="23"/>
      <c r="S261" s="23" t="s">
        <v>99</v>
      </c>
      <c r="T261" s="23" t="s">
        <v>77</v>
      </c>
      <c r="U261" s="27" t="s">
        <v>51</v>
      </c>
      <c r="V261" s="28" t="s">
        <v>117</v>
      </c>
      <c r="W261" s="52">
        <v>300</v>
      </c>
      <c r="X261" s="53">
        <v>299</v>
      </c>
      <c r="Y261" s="19">
        <v>15</v>
      </c>
      <c r="Z261" s="20">
        <v>284</v>
      </c>
      <c r="AA261" s="18">
        <v>3.6</v>
      </c>
      <c r="AB261" s="13" t="s">
        <v>435</v>
      </c>
      <c r="AC261" s="8" t="s">
        <v>59</v>
      </c>
      <c r="AD261" s="21">
        <v>115</v>
      </c>
      <c r="AE261" s="15">
        <v>139</v>
      </c>
      <c r="AF261" s="16"/>
      <c r="AG261" s="17" t="s">
        <v>46</v>
      </c>
      <c r="AH261" s="16">
        <v>582076</v>
      </c>
      <c r="AI261" s="16">
        <v>6636740</v>
      </c>
      <c r="AJ261" s="16" t="s">
        <v>51</v>
      </c>
      <c r="AK261" s="23" t="s">
        <v>1151</v>
      </c>
      <c r="AL261" s="23"/>
      <c r="AM261" s="23"/>
    </row>
    <row r="262" spans="1:39">
      <c r="A262" s="27"/>
      <c r="B262" s="44"/>
      <c r="C262" s="44"/>
      <c r="D262" s="28" t="s">
        <v>1152</v>
      </c>
      <c r="E262" s="65" t="s">
        <v>1153</v>
      </c>
      <c r="F262" s="13" t="s">
        <v>1154</v>
      </c>
      <c r="G262" s="23" t="s">
        <v>56</v>
      </c>
      <c r="H262" s="23" t="s">
        <v>56</v>
      </c>
      <c r="I262" s="8">
        <v>2022</v>
      </c>
      <c r="J262" s="28">
        <v>3.3</v>
      </c>
      <c r="K262" s="15">
        <v>0.09</v>
      </c>
      <c r="L262" s="23">
        <v>7.9</v>
      </c>
      <c r="M262" s="23"/>
      <c r="N262" s="23">
        <v>39.35</v>
      </c>
      <c r="O262" s="23">
        <v>10.86</v>
      </c>
      <c r="P262" s="23"/>
      <c r="Q262" s="29">
        <f t="shared" si="19"/>
        <v>0</v>
      </c>
      <c r="R262" s="23"/>
      <c r="S262" s="23" t="s">
        <v>99</v>
      </c>
      <c r="T262" s="23" t="s">
        <v>77</v>
      </c>
      <c r="U262" s="27" t="s">
        <v>51</v>
      </c>
      <c r="V262" s="28" t="s">
        <v>110</v>
      </c>
      <c r="W262" s="52">
        <v>288</v>
      </c>
      <c r="X262" s="53">
        <v>287</v>
      </c>
      <c r="Y262" s="19">
        <v>12</v>
      </c>
      <c r="Z262" s="20">
        <v>275</v>
      </c>
      <c r="AA262" s="18">
        <v>7</v>
      </c>
      <c r="AB262" s="13" t="s">
        <v>797</v>
      </c>
      <c r="AC262" s="8" t="s">
        <v>105</v>
      </c>
      <c r="AD262" s="21">
        <v>115</v>
      </c>
      <c r="AE262" s="15">
        <v>139</v>
      </c>
      <c r="AF262" s="16"/>
      <c r="AG262" s="17" t="s">
        <v>46</v>
      </c>
      <c r="AH262" s="16">
        <v>620009</v>
      </c>
      <c r="AI262" s="16">
        <v>6686634</v>
      </c>
      <c r="AJ262" s="16" t="s">
        <v>1155</v>
      </c>
      <c r="AK262" s="23" t="s">
        <v>1156</v>
      </c>
      <c r="AL262" s="23"/>
      <c r="AM262" s="23"/>
    </row>
    <row r="263" spans="1:39">
      <c r="A263" s="27"/>
      <c r="B263" s="44"/>
      <c r="C263" s="44"/>
      <c r="D263" s="28" t="s">
        <v>1157</v>
      </c>
      <c r="E263" s="65" t="s">
        <v>1158</v>
      </c>
      <c r="F263" s="23" t="s">
        <v>1159</v>
      </c>
      <c r="G263" s="23" t="s">
        <v>56</v>
      </c>
      <c r="H263" s="23" t="s">
        <v>56</v>
      </c>
      <c r="I263" s="8">
        <v>2022</v>
      </c>
      <c r="J263" s="28">
        <v>3.4</v>
      </c>
      <c r="K263" s="15">
        <v>8.5000000000000006E-2</v>
      </c>
      <c r="L263" s="23">
        <v>10.3</v>
      </c>
      <c r="M263" s="23"/>
      <c r="N263" s="23">
        <v>31.35</v>
      </c>
      <c r="O263" s="16">
        <v>10</v>
      </c>
      <c r="P263" s="16"/>
      <c r="Q263" s="16">
        <f t="shared" si="19"/>
        <v>0</v>
      </c>
      <c r="R263" s="23"/>
      <c r="S263" s="23" t="s">
        <v>99</v>
      </c>
      <c r="T263" s="23" t="s">
        <v>77</v>
      </c>
      <c r="U263" s="27" t="s">
        <v>51</v>
      </c>
      <c r="V263" s="28" t="s">
        <v>1160</v>
      </c>
      <c r="W263" s="52">
        <v>325</v>
      </c>
      <c r="X263" s="53">
        <v>324</v>
      </c>
      <c r="Y263" s="19">
        <v>5</v>
      </c>
      <c r="Z263" s="20">
        <v>319</v>
      </c>
      <c r="AA263" s="18">
        <v>24.4</v>
      </c>
      <c r="AB263" s="13" t="s">
        <v>1161</v>
      </c>
      <c r="AC263" s="8" t="s">
        <v>105</v>
      </c>
      <c r="AD263" s="21">
        <v>115</v>
      </c>
      <c r="AE263" s="15">
        <v>139</v>
      </c>
      <c r="AF263" s="16">
        <v>3000</v>
      </c>
      <c r="AG263" s="17" t="s">
        <v>46</v>
      </c>
      <c r="AH263" s="16">
        <v>636782</v>
      </c>
      <c r="AI263" s="16">
        <v>6556623</v>
      </c>
      <c r="AJ263" s="16" t="s">
        <v>46</v>
      </c>
      <c r="AK263" s="23"/>
      <c r="AL263" s="23"/>
      <c r="AM263" s="23"/>
    </row>
    <row r="264" spans="1:39">
      <c r="A264" s="27"/>
      <c r="B264" s="44"/>
      <c r="C264" s="44"/>
      <c r="D264" s="28" t="s">
        <v>1162</v>
      </c>
      <c r="E264" s="65" t="s">
        <v>1163</v>
      </c>
      <c r="F264" s="23" t="s">
        <v>1164</v>
      </c>
      <c r="G264" s="23" t="s">
        <v>56</v>
      </c>
      <c r="H264" s="23" t="s">
        <v>56</v>
      </c>
      <c r="I264" s="8">
        <v>2022</v>
      </c>
      <c r="J264" s="28">
        <v>2.5</v>
      </c>
      <c r="K264" s="15">
        <v>0.08</v>
      </c>
      <c r="L264" s="23">
        <v>10.5</v>
      </c>
      <c r="M264" s="23"/>
      <c r="N264" s="23">
        <v>32.86</v>
      </c>
      <c r="O264" s="23">
        <v>10.65</v>
      </c>
      <c r="P264" s="23"/>
      <c r="Q264" s="29">
        <f t="shared" si="19"/>
        <v>0</v>
      </c>
      <c r="R264" s="23"/>
      <c r="S264" s="23" t="s">
        <v>99</v>
      </c>
      <c r="T264" s="23" t="s">
        <v>77</v>
      </c>
      <c r="U264" s="27" t="s">
        <v>51</v>
      </c>
      <c r="V264" s="28" t="s">
        <v>1165</v>
      </c>
      <c r="W264" s="52">
        <v>300</v>
      </c>
      <c r="X264" s="53">
        <v>299</v>
      </c>
      <c r="Y264" s="19">
        <v>2</v>
      </c>
      <c r="Z264" s="20">
        <v>297</v>
      </c>
      <c r="AA264" s="18">
        <v>1</v>
      </c>
      <c r="AB264" s="13" t="s">
        <v>296</v>
      </c>
      <c r="AC264" s="8" t="s">
        <v>59</v>
      </c>
      <c r="AD264" s="21">
        <v>115</v>
      </c>
      <c r="AE264" s="15">
        <v>139</v>
      </c>
      <c r="AF264" s="16">
        <v>1500</v>
      </c>
      <c r="AG264" s="17" t="s">
        <v>46</v>
      </c>
      <c r="AH264" s="16">
        <v>579902</v>
      </c>
      <c r="AI264" s="16">
        <v>6554554</v>
      </c>
      <c r="AJ264" s="16" t="s">
        <v>46</v>
      </c>
      <c r="AK264" s="23"/>
      <c r="AL264" s="23" t="str">
        <f>F264&amp;".pdf"</f>
        <v>635960-11.pdf</v>
      </c>
      <c r="AM264" s="23"/>
    </row>
    <row r="265" spans="1:39">
      <c r="A265" s="27"/>
      <c r="B265" s="44"/>
      <c r="C265" s="44"/>
      <c r="D265" s="28" t="s">
        <v>1166</v>
      </c>
      <c r="E265" s="24" t="s">
        <v>1167</v>
      </c>
      <c r="F265" s="13" t="s">
        <v>1168</v>
      </c>
      <c r="G265" s="23" t="s">
        <v>56</v>
      </c>
      <c r="H265" s="23" t="s">
        <v>56</v>
      </c>
      <c r="I265" s="8">
        <v>2022</v>
      </c>
      <c r="J265" s="28">
        <v>3.1</v>
      </c>
      <c r="K265" s="15">
        <v>0.06</v>
      </c>
      <c r="L265" s="63">
        <v>10.199999999999999</v>
      </c>
      <c r="M265" s="23"/>
      <c r="N265" s="23">
        <v>33.61</v>
      </c>
      <c r="O265" s="23">
        <v>9.7799999999999994</v>
      </c>
      <c r="P265" s="23"/>
      <c r="Q265" s="29">
        <f t="shared" si="19"/>
        <v>0</v>
      </c>
      <c r="R265" s="23"/>
      <c r="S265" s="23" t="s">
        <v>45</v>
      </c>
      <c r="T265" s="13" t="s">
        <v>77</v>
      </c>
      <c r="U265" s="27" t="s">
        <v>51</v>
      </c>
      <c r="V265" s="28" t="s">
        <v>396</v>
      </c>
      <c r="W265" s="72">
        <v>300</v>
      </c>
      <c r="X265" s="73">
        <v>299</v>
      </c>
      <c r="Y265" s="19">
        <v>8</v>
      </c>
      <c r="Z265" s="40">
        <v>291</v>
      </c>
      <c r="AA265" s="40">
        <v>0</v>
      </c>
      <c r="AB265" s="13" t="s">
        <v>276</v>
      </c>
      <c r="AC265" s="27" t="s">
        <v>68</v>
      </c>
      <c r="AD265" s="23">
        <v>115</v>
      </c>
      <c r="AE265" s="23">
        <v>139</v>
      </c>
      <c r="AF265" s="23"/>
      <c r="AG265" s="23" t="s">
        <v>46</v>
      </c>
      <c r="AH265" s="16">
        <v>608886</v>
      </c>
      <c r="AI265" s="16">
        <v>6567323</v>
      </c>
      <c r="AJ265" s="23" t="s">
        <v>46</v>
      </c>
      <c r="AK265" s="23"/>
      <c r="AL265" s="23"/>
      <c r="AM265" s="23"/>
    </row>
    <row r="266" spans="1:39">
      <c r="A266" s="27"/>
      <c r="B266" s="44"/>
      <c r="C266" s="44"/>
      <c r="D266" s="28" t="s">
        <v>1169</v>
      </c>
      <c r="E266" s="65" t="s">
        <v>1170</v>
      </c>
      <c r="F266" s="13" t="s">
        <v>1171</v>
      </c>
      <c r="G266" s="23" t="s">
        <v>56</v>
      </c>
      <c r="H266" s="23" t="s">
        <v>56</v>
      </c>
      <c r="I266" s="8">
        <v>2022</v>
      </c>
      <c r="J266" s="28">
        <v>3.5</v>
      </c>
      <c r="K266" s="15">
        <v>9.5000000000000001E-2</v>
      </c>
      <c r="L266" s="63">
        <v>8.1</v>
      </c>
      <c r="M266" s="23"/>
      <c r="N266" s="23">
        <v>30.3</v>
      </c>
      <c r="O266" s="23">
        <v>9.0299999999999994</v>
      </c>
      <c r="P266" s="23"/>
      <c r="Q266" s="29">
        <f t="shared" si="19"/>
        <v>0</v>
      </c>
      <c r="R266" s="4"/>
      <c r="S266" s="23" t="s">
        <v>45</v>
      </c>
      <c r="T266" s="13" t="s">
        <v>77</v>
      </c>
      <c r="U266" s="27" t="s">
        <v>51</v>
      </c>
      <c r="V266" s="28" t="s">
        <v>110</v>
      </c>
      <c r="W266" s="52">
        <v>300</v>
      </c>
      <c r="X266" s="53">
        <v>299</v>
      </c>
      <c r="Y266" s="19">
        <v>1</v>
      </c>
      <c r="Z266" s="20">
        <v>298</v>
      </c>
      <c r="AA266" s="18">
        <v>1</v>
      </c>
      <c r="AB266" s="13" t="s">
        <v>797</v>
      </c>
      <c r="AC266" s="8" t="s">
        <v>105</v>
      </c>
      <c r="AD266" s="21">
        <v>115</v>
      </c>
      <c r="AE266" s="15">
        <v>139</v>
      </c>
      <c r="AF266" s="16"/>
      <c r="AG266" s="17" t="s">
        <v>46</v>
      </c>
      <c r="AH266" s="16">
        <v>600961</v>
      </c>
      <c r="AI266" s="16">
        <v>6640236</v>
      </c>
      <c r="AJ266" s="16" t="s">
        <v>46</v>
      </c>
      <c r="AK266" s="23"/>
      <c r="AL266" s="23"/>
      <c r="AM266" s="23"/>
    </row>
    <row r="267" spans="1:39">
      <c r="A267" s="27"/>
      <c r="B267" s="44"/>
      <c r="C267" s="44"/>
      <c r="D267" s="28" t="s">
        <v>1172</v>
      </c>
      <c r="E267" s="65" t="s">
        <v>1173</v>
      </c>
      <c r="F267" s="23" t="s">
        <v>1174</v>
      </c>
      <c r="G267" s="23" t="s">
        <v>43</v>
      </c>
      <c r="H267" s="23" t="s">
        <v>43</v>
      </c>
      <c r="I267" s="8">
        <v>2022</v>
      </c>
      <c r="J267" s="28">
        <v>3.5</v>
      </c>
      <c r="K267" s="15">
        <v>7.4999999999999997E-2</v>
      </c>
      <c r="L267" s="23">
        <v>6.5</v>
      </c>
      <c r="M267" s="23"/>
      <c r="N267" s="23">
        <v>39.24</v>
      </c>
      <c r="O267" s="23">
        <v>11.52</v>
      </c>
      <c r="P267" s="23"/>
      <c r="Q267" s="29">
        <f t="shared" si="19"/>
        <v>0</v>
      </c>
      <c r="R267" s="23">
        <v>9.6999999999999993</v>
      </c>
      <c r="S267" s="23" t="s">
        <v>99</v>
      </c>
      <c r="T267" s="23" t="s">
        <v>77</v>
      </c>
      <c r="U267" s="27" t="s">
        <v>51</v>
      </c>
      <c r="V267" s="28" t="s">
        <v>730</v>
      </c>
      <c r="W267" s="72">
        <v>300</v>
      </c>
      <c r="X267" s="73">
        <v>299</v>
      </c>
      <c r="Y267" s="40">
        <v>5.4</v>
      </c>
      <c r="Z267" s="40">
        <v>293.60000000000002</v>
      </c>
      <c r="AA267" s="40">
        <v>1</v>
      </c>
      <c r="AB267" s="23" t="s">
        <v>79</v>
      </c>
      <c r="AC267" s="27" t="s">
        <v>105</v>
      </c>
      <c r="AD267" s="23">
        <v>115</v>
      </c>
      <c r="AE267" s="23">
        <v>139</v>
      </c>
      <c r="AF267" s="23" t="s">
        <v>50</v>
      </c>
      <c r="AG267" s="23" t="s">
        <v>46</v>
      </c>
      <c r="AH267" s="16">
        <v>739110</v>
      </c>
      <c r="AI267" s="16">
        <v>7473927.7993401904</v>
      </c>
      <c r="AJ267" s="23" t="s">
        <v>46</v>
      </c>
      <c r="AK267" s="16"/>
      <c r="AL267" s="23"/>
      <c r="AM267" s="23"/>
    </row>
    <row r="268" spans="1:39">
      <c r="A268" s="27"/>
      <c r="B268" s="44"/>
      <c r="C268" s="44"/>
      <c r="D268" s="28" t="s">
        <v>1175</v>
      </c>
      <c r="E268" s="83" t="s">
        <v>1176</v>
      </c>
      <c r="F268" s="13" t="s">
        <v>1177</v>
      </c>
      <c r="G268" s="23" t="s">
        <v>1178</v>
      </c>
      <c r="H268" s="23" t="s">
        <v>56</v>
      </c>
      <c r="I268" s="8">
        <v>2022</v>
      </c>
      <c r="J268" s="28">
        <v>3</v>
      </c>
      <c r="K268" s="15">
        <v>7.4999999999999997E-2</v>
      </c>
      <c r="L268" s="63">
        <v>9.1</v>
      </c>
      <c r="M268" s="23"/>
      <c r="N268" s="23">
        <v>38.869999999999997</v>
      </c>
      <c r="O268" s="23">
        <v>11.31</v>
      </c>
      <c r="P268" s="23"/>
      <c r="Q268" s="29">
        <f t="shared" si="19"/>
        <v>0</v>
      </c>
      <c r="R268" s="23"/>
      <c r="S268" s="23" t="s">
        <v>1179</v>
      </c>
      <c r="T268" s="13" t="s">
        <v>77</v>
      </c>
      <c r="U268" s="27" t="s">
        <v>51</v>
      </c>
      <c r="V268" s="28" t="s">
        <v>509</v>
      </c>
      <c r="W268" s="52">
        <v>320</v>
      </c>
      <c r="X268" s="53">
        <v>319</v>
      </c>
      <c r="Y268" s="19">
        <v>28</v>
      </c>
      <c r="Z268" s="20">
        <v>291</v>
      </c>
      <c r="AA268" s="18">
        <v>0.3</v>
      </c>
      <c r="AB268" s="13" t="s">
        <v>276</v>
      </c>
      <c r="AC268" s="85" t="s">
        <v>1180</v>
      </c>
      <c r="AD268" s="21">
        <v>115</v>
      </c>
      <c r="AE268" s="15">
        <v>139</v>
      </c>
      <c r="AF268" s="16"/>
      <c r="AG268" s="17" t="s">
        <v>51</v>
      </c>
      <c r="AH268" s="16">
        <v>582147</v>
      </c>
      <c r="AI268" s="16">
        <v>6633268</v>
      </c>
      <c r="AJ268" s="16" t="s">
        <v>46</v>
      </c>
      <c r="AK268" s="13"/>
      <c r="AL268" s="23" t="str">
        <f>F268&amp;".pdf"</f>
        <v>635960-03.pdf</v>
      </c>
      <c r="AM268" s="23"/>
    </row>
    <row r="269" spans="1:39">
      <c r="A269" s="27"/>
      <c r="B269" s="44"/>
      <c r="C269" s="44"/>
      <c r="D269" s="28" t="s">
        <v>1181</v>
      </c>
      <c r="E269" s="65" t="s">
        <v>1163</v>
      </c>
      <c r="F269" s="23" t="s">
        <v>1164</v>
      </c>
      <c r="G269" s="23" t="s">
        <v>56</v>
      </c>
      <c r="H269" s="23" t="s">
        <v>56</v>
      </c>
      <c r="I269" s="8">
        <v>2022</v>
      </c>
      <c r="J269" s="28">
        <v>2.2000000000000002</v>
      </c>
      <c r="K269" s="15">
        <v>8.5000000000000006E-2</v>
      </c>
      <c r="L269" s="23">
        <v>10.8</v>
      </c>
      <c r="M269" s="23"/>
      <c r="N269" s="23">
        <v>36.42</v>
      </c>
      <c r="O269" s="23">
        <v>10.78</v>
      </c>
      <c r="P269" s="23"/>
      <c r="Q269" s="29">
        <f t="shared" ref="Q269:Q286" si="21">O269*P269</f>
        <v>0</v>
      </c>
      <c r="R269" s="23"/>
      <c r="S269" s="23" t="s">
        <v>99</v>
      </c>
      <c r="T269" s="23" t="s">
        <v>77</v>
      </c>
      <c r="U269" s="27" t="s">
        <v>51</v>
      </c>
      <c r="V269" s="28" t="s">
        <v>252</v>
      </c>
      <c r="W269" s="52">
        <v>300</v>
      </c>
      <c r="X269" s="53">
        <v>299</v>
      </c>
      <c r="Y269" s="19">
        <v>3</v>
      </c>
      <c r="Z269" s="20">
        <v>296</v>
      </c>
      <c r="AA269" s="18">
        <v>0.3</v>
      </c>
      <c r="AB269" s="13" t="s">
        <v>296</v>
      </c>
      <c r="AC269" s="8" t="s">
        <v>59</v>
      </c>
      <c r="AD269" s="21">
        <v>115</v>
      </c>
      <c r="AE269" s="15">
        <v>139</v>
      </c>
      <c r="AF269" s="16">
        <v>1500</v>
      </c>
      <c r="AG269" s="17" t="s">
        <v>46</v>
      </c>
      <c r="AH269" s="16">
        <v>579908</v>
      </c>
      <c r="AI269" s="16">
        <v>6554484</v>
      </c>
      <c r="AJ269" s="16" t="s">
        <v>46</v>
      </c>
      <c r="AK269" s="23"/>
      <c r="AL269" s="23" t="str">
        <f>F269&amp;".pdf"</f>
        <v>635960-11.pdf</v>
      </c>
      <c r="AM269" s="23"/>
    </row>
    <row r="270" spans="1:39">
      <c r="A270" s="27"/>
      <c r="B270" s="44"/>
      <c r="C270" s="44"/>
      <c r="D270" s="28" t="s">
        <v>1182</v>
      </c>
      <c r="E270" s="65" t="s">
        <v>1183</v>
      </c>
      <c r="F270" s="23" t="s">
        <v>1184</v>
      </c>
      <c r="G270" s="23" t="s">
        <v>260</v>
      </c>
      <c r="H270" s="23" t="s">
        <v>43</v>
      </c>
      <c r="I270" s="8">
        <v>2022</v>
      </c>
      <c r="J270" s="28">
        <v>3.4</v>
      </c>
      <c r="K270" s="15">
        <v>8.5000000000000006E-2</v>
      </c>
      <c r="L270" s="23">
        <v>8.5</v>
      </c>
      <c r="M270" s="23"/>
      <c r="N270" s="23">
        <v>33.78</v>
      </c>
      <c r="O270" s="23">
        <v>9.56</v>
      </c>
      <c r="P270" s="23"/>
      <c r="Q270" s="29">
        <f t="shared" si="21"/>
        <v>0</v>
      </c>
      <c r="R270" s="23"/>
      <c r="S270" s="23" t="s">
        <v>99</v>
      </c>
      <c r="T270" s="23" t="s">
        <v>77</v>
      </c>
      <c r="U270" s="27" t="s">
        <v>51</v>
      </c>
      <c r="V270" s="28" t="s">
        <v>117</v>
      </c>
      <c r="W270" s="52">
        <v>300</v>
      </c>
      <c r="X270" s="53">
        <v>299</v>
      </c>
      <c r="Y270" s="25">
        <v>16</v>
      </c>
      <c r="Z270" s="20">
        <v>283</v>
      </c>
      <c r="AA270" s="18">
        <v>5</v>
      </c>
      <c r="AB270" s="13" t="s">
        <v>749</v>
      </c>
      <c r="AC270" s="8" t="s">
        <v>105</v>
      </c>
      <c r="AD270" s="21">
        <v>140</v>
      </c>
      <c r="AE270" s="15">
        <v>168.3</v>
      </c>
      <c r="AF270" s="16"/>
      <c r="AG270" s="17" t="s">
        <v>46</v>
      </c>
      <c r="AH270" s="16">
        <v>580956</v>
      </c>
      <c r="AI270" s="16">
        <v>6634682</v>
      </c>
      <c r="AJ270" s="16" t="s">
        <v>46</v>
      </c>
      <c r="AK270" s="23"/>
      <c r="AL270" s="23"/>
      <c r="AM270" s="23"/>
    </row>
    <row r="271" spans="1:39">
      <c r="A271" s="8"/>
      <c r="B271" s="9"/>
      <c r="C271" s="9"/>
      <c r="D271" s="10" t="s">
        <v>1185</v>
      </c>
      <c r="E271" s="76" t="s">
        <v>1186</v>
      </c>
      <c r="F271" s="13" t="s">
        <v>1187</v>
      </c>
      <c r="G271" s="23" t="s">
        <v>1178</v>
      </c>
      <c r="H271" s="23" t="s">
        <v>1178</v>
      </c>
      <c r="I271" s="8">
        <v>2022</v>
      </c>
      <c r="J271" s="86">
        <v>3.8</v>
      </c>
      <c r="K271" s="15">
        <v>7.0000000000000007E-2</v>
      </c>
      <c r="L271" s="87">
        <v>10.8</v>
      </c>
      <c r="M271" s="13"/>
      <c r="N271" s="88">
        <v>47.79</v>
      </c>
      <c r="O271" s="88">
        <v>8.65</v>
      </c>
      <c r="P271" s="88"/>
      <c r="Q271" s="29">
        <f t="shared" si="21"/>
        <v>0</v>
      </c>
      <c r="R271" s="13"/>
      <c r="S271" s="23" t="s">
        <v>45</v>
      </c>
      <c r="T271" s="13" t="s">
        <v>77</v>
      </c>
      <c r="U271" s="8" t="s">
        <v>51</v>
      </c>
      <c r="V271" s="28" t="s">
        <v>78</v>
      </c>
      <c r="W271" s="72">
        <v>192</v>
      </c>
      <c r="X271" s="73">
        <v>191</v>
      </c>
      <c r="Y271" s="19">
        <v>10</v>
      </c>
      <c r="Z271" s="40">
        <v>181</v>
      </c>
      <c r="AA271" s="40">
        <v>34</v>
      </c>
      <c r="AB271" s="13" t="s">
        <v>296</v>
      </c>
      <c r="AC271" s="27" t="s">
        <v>119</v>
      </c>
      <c r="AD271" s="23">
        <v>115</v>
      </c>
      <c r="AE271" s="23">
        <v>139</v>
      </c>
      <c r="AF271" s="23"/>
      <c r="AG271" s="23" t="s">
        <v>46</v>
      </c>
      <c r="AH271" s="16">
        <v>429788</v>
      </c>
      <c r="AI271" s="16">
        <v>6440160</v>
      </c>
      <c r="AJ271" s="23" t="s">
        <v>46</v>
      </c>
      <c r="AK271" s="23"/>
      <c r="AL271" s="23"/>
      <c r="AM271" s="23"/>
    </row>
    <row r="272" spans="1:39">
      <c r="A272" s="27"/>
      <c r="B272" s="44"/>
      <c r="C272" s="44"/>
      <c r="D272" s="28" t="s">
        <v>1188</v>
      </c>
      <c r="E272" s="65" t="s">
        <v>1189</v>
      </c>
      <c r="F272" s="23" t="s">
        <v>1190</v>
      </c>
      <c r="G272" s="23" t="s">
        <v>56</v>
      </c>
      <c r="H272" s="23" t="s">
        <v>56</v>
      </c>
      <c r="I272" s="8">
        <v>2022</v>
      </c>
      <c r="J272" s="28">
        <v>2.2000000000000002</v>
      </c>
      <c r="K272" s="15">
        <v>7.0000000000000007E-2</v>
      </c>
      <c r="L272" s="23">
        <v>9.4</v>
      </c>
      <c r="M272" s="23"/>
      <c r="N272" s="23">
        <v>42.63</v>
      </c>
      <c r="O272" s="16">
        <v>10.87</v>
      </c>
      <c r="P272" s="16"/>
      <c r="Q272" s="16">
        <f t="shared" si="21"/>
        <v>0</v>
      </c>
      <c r="R272" s="23"/>
      <c r="S272" s="23" t="s">
        <v>99</v>
      </c>
      <c r="T272" s="23" t="s">
        <v>77</v>
      </c>
      <c r="U272" s="27" t="s">
        <v>51</v>
      </c>
      <c r="V272" s="28" t="s">
        <v>252</v>
      </c>
      <c r="W272" s="52">
        <v>296</v>
      </c>
      <c r="X272" s="53">
        <v>295</v>
      </c>
      <c r="Y272" s="40">
        <v>40</v>
      </c>
      <c r="Z272" s="25">
        <v>255</v>
      </c>
      <c r="AA272" s="18">
        <v>45</v>
      </c>
      <c r="AB272" s="13" t="s">
        <v>79</v>
      </c>
      <c r="AC272" s="8" t="s">
        <v>59</v>
      </c>
      <c r="AD272" s="21">
        <v>115</v>
      </c>
      <c r="AE272" s="15">
        <v>139</v>
      </c>
      <c r="AF272" s="16"/>
      <c r="AG272" s="17" t="s">
        <v>46</v>
      </c>
      <c r="AH272" s="16">
        <v>569032</v>
      </c>
      <c r="AI272" s="16">
        <v>6559960</v>
      </c>
      <c r="AJ272" s="16" t="s">
        <v>46</v>
      </c>
      <c r="AK272" s="23"/>
      <c r="AL272" s="23" t="str">
        <f>F272&amp;".pdf"</f>
        <v>635960-19.pdf</v>
      </c>
      <c r="AM272" s="23"/>
    </row>
    <row r="273" spans="1:39">
      <c r="A273" s="27"/>
      <c r="B273" s="44"/>
      <c r="C273" s="44"/>
      <c r="D273" s="28" t="s">
        <v>1191</v>
      </c>
      <c r="E273" s="65" t="s">
        <v>1192</v>
      </c>
      <c r="F273" s="23" t="s">
        <v>1193</v>
      </c>
      <c r="G273" s="23" t="s">
        <v>56</v>
      </c>
      <c r="H273" s="23" t="s">
        <v>56</v>
      </c>
      <c r="I273" s="8">
        <v>2022</v>
      </c>
      <c r="J273" s="28">
        <v>2.9</v>
      </c>
      <c r="K273" s="15">
        <v>0.08</v>
      </c>
      <c r="L273" s="23">
        <v>9.4</v>
      </c>
      <c r="M273" s="23"/>
      <c r="N273" s="23">
        <v>43.47</v>
      </c>
      <c r="O273" s="23">
        <v>10.78</v>
      </c>
      <c r="P273" s="23"/>
      <c r="Q273" s="29">
        <f t="shared" si="21"/>
        <v>0</v>
      </c>
      <c r="R273" s="23">
        <v>10.210000000000001</v>
      </c>
      <c r="S273" s="23" t="s">
        <v>99</v>
      </c>
      <c r="T273" s="23" t="s">
        <v>77</v>
      </c>
      <c r="U273" s="27" t="s">
        <v>51</v>
      </c>
      <c r="V273" s="28" t="s">
        <v>1194</v>
      </c>
      <c r="W273" s="52">
        <v>250</v>
      </c>
      <c r="X273" s="53">
        <v>249</v>
      </c>
      <c r="Y273" s="19">
        <v>1</v>
      </c>
      <c r="Z273" s="20">
        <v>248</v>
      </c>
      <c r="AA273" s="18">
        <v>2</v>
      </c>
      <c r="AB273" s="13" t="s">
        <v>797</v>
      </c>
      <c r="AC273" s="8" t="s">
        <v>105</v>
      </c>
      <c r="AD273" s="21">
        <v>115</v>
      </c>
      <c r="AE273" s="15">
        <v>139</v>
      </c>
      <c r="AF273" s="16" t="s">
        <v>50</v>
      </c>
      <c r="AG273" s="17" t="s">
        <v>46</v>
      </c>
      <c r="AH273" s="16">
        <v>474270</v>
      </c>
      <c r="AI273" s="16">
        <v>6463525</v>
      </c>
      <c r="AJ273" s="16" t="s">
        <v>46</v>
      </c>
      <c r="AK273" s="23"/>
      <c r="AL273" s="23" t="str">
        <f>F273&amp;".pdf"</f>
        <v>635960-13.pdf</v>
      </c>
      <c r="AM273" s="23"/>
    </row>
    <row r="274" spans="1:39">
      <c r="A274" s="27"/>
      <c r="B274" s="44"/>
      <c r="C274" s="44"/>
      <c r="D274" s="28" t="s">
        <v>1195</v>
      </c>
      <c r="E274" s="89"/>
      <c r="F274" s="23" t="s">
        <v>1196</v>
      </c>
      <c r="G274" s="23" t="s">
        <v>56</v>
      </c>
      <c r="H274" s="23" t="s">
        <v>56</v>
      </c>
      <c r="I274" s="8">
        <v>2022</v>
      </c>
      <c r="J274" s="28">
        <v>3.7</v>
      </c>
      <c r="K274" s="15">
        <v>0.09</v>
      </c>
      <c r="L274" s="23">
        <v>9.6999999999999993</v>
      </c>
      <c r="M274" s="23"/>
      <c r="N274" s="23">
        <v>37.24</v>
      </c>
      <c r="O274" s="23">
        <v>11.1</v>
      </c>
      <c r="P274" s="23">
        <v>58.64</v>
      </c>
      <c r="Q274" s="29">
        <f t="shared" si="21"/>
        <v>650.904</v>
      </c>
      <c r="R274" s="23">
        <v>8.6</v>
      </c>
      <c r="S274" s="23" t="s">
        <v>99</v>
      </c>
      <c r="T274" s="23" t="s">
        <v>77</v>
      </c>
      <c r="U274" s="27" t="s">
        <v>51</v>
      </c>
      <c r="V274" s="28" t="s">
        <v>315</v>
      </c>
      <c r="W274" s="52">
        <v>300</v>
      </c>
      <c r="X274" s="53">
        <v>299</v>
      </c>
      <c r="Y274" s="25">
        <v>1</v>
      </c>
      <c r="Z274" s="20">
        <f>X274-Y274</f>
        <v>298</v>
      </c>
      <c r="AA274" s="18">
        <v>2</v>
      </c>
      <c r="AB274" s="13" t="s">
        <v>749</v>
      </c>
      <c r="AC274" s="8" t="s">
        <v>583</v>
      </c>
      <c r="AD274" s="21">
        <v>115</v>
      </c>
      <c r="AE274" s="15">
        <v>139</v>
      </c>
      <c r="AF274" s="80"/>
      <c r="AG274" s="17"/>
      <c r="AH274" s="16">
        <v>307621</v>
      </c>
      <c r="AI274" s="16">
        <v>6533113</v>
      </c>
      <c r="AJ274" s="16"/>
      <c r="AK274" s="23"/>
      <c r="AL274" s="23"/>
      <c r="AM274" s="23"/>
    </row>
    <row r="275" spans="1:39">
      <c r="A275" s="27"/>
      <c r="B275" s="44"/>
      <c r="C275" s="44"/>
      <c r="D275" s="28" t="s">
        <v>1197</v>
      </c>
      <c r="E275" s="90" t="s">
        <v>1198</v>
      </c>
      <c r="F275" s="23" t="s">
        <v>1199</v>
      </c>
      <c r="G275" s="13" t="s">
        <v>1200</v>
      </c>
      <c r="H275" s="13" t="s">
        <v>43</v>
      </c>
      <c r="I275" s="8">
        <v>2022</v>
      </c>
      <c r="J275" s="28">
        <v>3.1</v>
      </c>
      <c r="K275" s="15">
        <v>5.5E-2</v>
      </c>
      <c r="L275" s="23">
        <v>8.1999999999999993</v>
      </c>
      <c r="M275" s="23"/>
      <c r="N275" s="23">
        <v>43.2</v>
      </c>
      <c r="O275" s="23"/>
      <c r="P275" s="23"/>
      <c r="Q275" s="55">
        <f t="shared" si="21"/>
        <v>0</v>
      </c>
      <c r="R275" s="23"/>
      <c r="S275" s="23" t="s">
        <v>99</v>
      </c>
      <c r="T275" s="13" t="s">
        <v>99</v>
      </c>
      <c r="U275" s="27" t="s">
        <v>643</v>
      </c>
      <c r="V275" s="28" t="s">
        <v>396</v>
      </c>
      <c r="W275" s="56">
        <v>200</v>
      </c>
      <c r="X275" s="57">
        <v>199</v>
      </c>
      <c r="Y275" s="25"/>
      <c r="Z275" s="20"/>
      <c r="AA275" s="20"/>
      <c r="AB275" s="13"/>
      <c r="AC275" s="8"/>
      <c r="AD275" s="21"/>
      <c r="AE275" s="15"/>
      <c r="AF275" s="80"/>
      <c r="AG275" s="17"/>
      <c r="AH275" s="23"/>
      <c r="AI275" s="16"/>
      <c r="AJ275" s="16"/>
      <c r="AK275" s="23"/>
      <c r="AL275" s="23" t="str">
        <f>F275&amp;".pdf"</f>
        <v>614487-03.pdf</v>
      </c>
      <c r="AM275" s="23"/>
    </row>
    <row r="276" spans="1:39">
      <c r="A276" s="27"/>
      <c r="B276" s="44"/>
      <c r="C276" s="44"/>
      <c r="D276" s="28" t="s">
        <v>1201</v>
      </c>
      <c r="E276" s="90" t="s">
        <v>1198</v>
      </c>
      <c r="F276" s="23" t="s">
        <v>1199</v>
      </c>
      <c r="G276" s="13" t="s">
        <v>1200</v>
      </c>
      <c r="H276" s="13" t="s">
        <v>43</v>
      </c>
      <c r="I276" s="8">
        <v>2022</v>
      </c>
      <c r="J276" s="28">
        <v>3.1</v>
      </c>
      <c r="K276" s="15">
        <v>0.05</v>
      </c>
      <c r="L276" s="23">
        <v>8.1999999999999993</v>
      </c>
      <c r="M276" s="23"/>
      <c r="N276" s="23">
        <v>42.75</v>
      </c>
      <c r="O276" s="23"/>
      <c r="P276" s="23"/>
      <c r="Q276" s="55">
        <f t="shared" si="21"/>
        <v>0</v>
      </c>
      <c r="R276" s="23"/>
      <c r="S276" s="23" t="s">
        <v>99</v>
      </c>
      <c r="T276" s="13" t="s">
        <v>99</v>
      </c>
      <c r="U276" s="27" t="s">
        <v>643</v>
      </c>
      <c r="V276" s="28" t="s">
        <v>396</v>
      </c>
      <c r="W276" s="56">
        <v>200</v>
      </c>
      <c r="X276" s="57">
        <v>199</v>
      </c>
      <c r="Y276" s="25"/>
      <c r="Z276" s="20"/>
      <c r="AA276" s="20"/>
      <c r="AB276" s="13"/>
      <c r="AC276" s="8"/>
      <c r="AD276" s="21"/>
      <c r="AE276" s="15"/>
      <c r="AF276" s="80"/>
      <c r="AG276" s="81"/>
      <c r="AH276" s="23"/>
      <c r="AI276" s="16"/>
      <c r="AJ276" s="16"/>
      <c r="AK276" s="23"/>
      <c r="AL276" s="23"/>
      <c r="AM276" s="23"/>
    </row>
    <row r="277" spans="1:39">
      <c r="A277" s="27"/>
      <c r="B277" s="44"/>
      <c r="C277" s="44"/>
      <c r="D277" s="28" t="s">
        <v>1202</v>
      </c>
      <c r="E277" s="90" t="s">
        <v>1198</v>
      </c>
      <c r="F277" s="23" t="s">
        <v>1199</v>
      </c>
      <c r="G277" s="13" t="s">
        <v>1200</v>
      </c>
      <c r="H277" s="13" t="s">
        <v>43</v>
      </c>
      <c r="I277" s="8">
        <v>2022</v>
      </c>
      <c r="J277" s="28">
        <v>3.3</v>
      </c>
      <c r="K277" s="15">
        <v>0.05</v>
      </c>
      <c r="L277" s="23">
        <v>8.1999999999999993</v>
      </c>
      <c r="M277" s="23"/>
      <c r="N277" s="23">
        <v>43.85</v>
      </c>
      <c r="O277" s="23"/>
      <c r="P277" s="23"/>
      <c r="Q277" s="55">
        <f t="shared" si="21"/>
        <v>0</v>
      </c>
      <c r="R277" s="23"/>
      <c r="S277" s="23" t="s">
        <v>99</v>
      </c>
      <c r="T277" s="13" t="s">
        <v>99</v>
      </c>
      <c r="U277" s="27" t="s">
        <v>643</v>
      </c>
      <c r="V277" s="28" t="s">
        <v>396</v>
      </c>
      <c r="W277" s="56">
        <v>200</v>
      </c>
      <c r="X277" s="57">
        <v>199</v>
      </c>
      <c r="Y277" s="21"/>
      <c r="Z277" s="20"/>
      <c r="AA277" s="20"/>
      <c r="AB277" s="13"/>
      <c r="AC277" s="8"/>
      <c r="AD277" s="21"/>
      <c r="AE277" s="15"/>
      <c r="AF277" s="80"/>
      <c r="AG277" s="81"/>
      <c r="AH277" s="16"/>
      <c r="AI277" s="16"/>
      <c r="AJ277" s="16"/>
      <c r="AK277" s="23"/>
      <c r="AL277" s="23"/>
      <c r="AM277" s="23"/>
    </row>
    <row r="278" spans="1:39">
      <c r="A278" s="27"/>
      <c r="B278" s="44"/>
      <c r="C278" s="44"/>
      <c r="D278" s="28" t="s">
        <v>1203</v>
      </c>
      <c r="E278" s="65" t="s">
        <v>1204</v>
      </c>
      <c r="F278" s="23" t="s">
        <v>1205</v>
      </c>
      <c r="G278" s="23" t="s">
        <v>56</v>
      </c>
      <c r="H278" s="23" t="s">
        <v>56</v>
      </c>
      <c r="I278" s="8">
        <v>2022</v>
      </c>
      <c r="J278" s="28">
        <v>3.9</v>
      </c>
      <c r="K278" s="15">
        <v>0.05</v>
      </c>
      <c r="L278" s="23">
        <v>9.4</v>
      </c>
      <c r="M278" s="23"/>
      <c r="N278" s="23">
        <v>42.59</v>
      </c>
      <c r="O278" s="23">
        <v>6.08</v>
      </c>
      <c r="P278" s="23"/>
      <c r="Q278" s="29">
        <f t="shared" si="21"/>
        <v>0</v>
      </c>
      <c r="R278" s="23"/>
      <c r="S278" s="23" t="s">
        <v>99</v>
      </c>
      <c r="T278" s="23" t="s">
        <v>77</v>
      </c>
      <c r="U278" s="27" t="s">
        <v>51</v>
      </c>
      <c r="V278" s="28" t="s">
        <v>110</v>
      </c>
      <c r="W278" s="52">
        <v>144</v>
      </c>
      <c r="X278" s="53">
        <v>143</v>
      </c>
      <c r="Y278" s="25">
        <v>0.2</v>
      </c>
      <c r="Z278" s="20">
        <f>X278-Y278</f>
        <v>142.80000000000001</v>
      </c>
      <c r="AA278" s="18">
        <v>2</v>
      </c>
      <c r="AB278" s="13" t="s">
        <v>79</v>
      </c>
      <c r="AC278" s="8" t="s">
        <v>105</v>
      </c>
      <c r="AD278" s="21">
        <v>115</v>
      </c>
      <c r="AE278" s="15">
        <v>139</v>
      </c>
      <c r="AF278" s="16"/>
      <c r="AG278" s="17" t="s">
        <v>51</v>
      </c>
      <c r="AH278" s="16">
        <v>595346.75703558302</v>
      </c>
      <c r="AI278" s="16">
        <v>6600048.6582524003</v>
      </c>
      <c r="AJ278" s="16"/>
      <c r="AK278" s="23"/>
      <c r="AL278" s="23"/>
      <c r="AM278" s="23"/>
    </row>
    <row r="279" spans="1:39">
      <c r="A279" s="27"/>
      <c r="B279" s="44"/>
      <c r="C279" s="44"/>
      <c r="D279" s="28" t="s">
        <v>1206</v>
      </c>
      <c r="E279" s="65" t="s">
        <v>1207</v>
      </c>
      <c r="F279" s="23" t="s">
        <v>1208</v>
      </c>
      <c r="G279" s="23" t="s">
        <v>43</v>
      </c>
      <c r="H279" s="23" t="s">
        <v>43</v>
      </c>
      <c r="I279" s="8">
        <v>2022</v>
      </c>
      <c r="J279" s="28">
        <v>3.1</v>
      </c>
      <c r="K279" s="15">
        <v>0.05</v>
      </c>
      <c r="L279" s="63">
        <v>8.6999999999999993</v>
      </c>
      <c r="M279" s="23"/>
      <c r="N279" s="23">
        <v>44.24</v>
      </c>
      <c r="O279" s="23">
        <v>8.65</v>
      </c>
      <c r="P279" s="23"/>
      <c r="Q279" s="29">
        <f t="shared" si="21"/>
        <v>0</v>
      </c>
      <c r="R279" s="23">
        <v>8.2799999999999994</v>
      </c>
      <c r="S279" s="23" t="s">
        <v>99</v>
      </c>
      <c r="T279" s="23" t="s">
        <v>1209</v>
      </c>
      <c r="U279" s="27" t="s">
        <v>46</v>
      </c>
      <c r="V279" s="28" t="s">
        <v>509</v>
      </c>
      <c r="W279" s="52">
        <v>200</v>
      </c>
      <c r="X279" s="53">
        <v>199</v>
      </c>
      <c r="Y279" s="18">
        <v>3.5</v>
      </c>
      <c r="Z279" s="20">
        <f>X279-Y279</f>
        <v>195.5</v>
      </c>
      <c r="AA279" s="18">
        <v>3</v>
      </c>
      <c r="AB279" s="13" t="s">
        <v>1210</v>
      </c>
      <c r="AC279" s="8" t="s">
        <v>767</v>
      </c>
      <c r="AD279" s="21">
        <v>140</v>
      </c>
      <c r="AE279" s="15" t="s">
        <v>50</v>
      </c>
      <c r="AF279" s="16" t="s">
        <v>50</v>
      </c>
      <c r="AG279" s="17" t="s">
        <v>46</v>
      </c>
      <c r="AH279" s="16">
        <v>555572</v>
      </c>
      <c r="AI279" s="16">
        <v>6625306</v>
      </c>
      <c r="AJ279" s="16"/>
      <c r="AK279" s="23"/>
      <c r="AL279" s="23" t="str">
        <f>F279&amp;".pdf"</f>
        <v>614487-02.pdf</v>
      </c>
      <c r="AM279" s="23"/>
    </row>
    <row r="280" spans="1:39">
      <c r="A280" s="27"/>
      <c r="B280" s="44"/>
      <c r="C280" s="44"/>
      <c r="D280" s="28" t="s">
        <v>1211</v>
      </c>
      <c r="E280" s="65" t="s">
        <v>1207</v>
      </c>
      <c r="F280" s="23" t="s">
        <v>1208</v>
      </c>
      <c r="G280" s="23" t="s">
        <v>43</v>
      </c>
      <c r="H280" s="23" t="s">
        <v>43</v>
      </c>
      <c r="I280" s="8">
        <v>2022</v>
      </c>
      <c r="J280" s="28">
        <v>3.3</v>
      </c>
      <c r="K280" s="15">
        <v>0.05</v>
      </c>
      <c r="L280" s="63">
        <v>9.4</v>
      </c>
      <c r="M280" s="23"/>
      <c r="N280" s="23">
        <v>43.97</v>
      </c>
      <c r="O280" s="23">
        <v>8.6</v>
      </c>
      <c r="P280" s="23"/>
      <c r="Q280" s="29">
        <f t="shared" si="21"/>
        <v>0</v>
      </c>
      <c r="R280" s="23">
        <v>9.0500000000000007</v>
      </c>
      <c r="S280" s="23" t="s">
        <v>99</v>
      </c>
      <c r="T280" s="23" t="s">
        <v>1209</v>
      </c>
      <c r="U280" s="27" t="s">
        <v>46</v>
      </c>
      <c r="V280" s="28" t="s">
        <v>509</v>
      </c>
      <c r="W280" s="52">
        <v>200</v>
      </c>
      <c r="X280" s="53">
        <v>199</v>
      </c>
      <c r="Y280" s="18">
        <v>3.5</v>
      </c>
      <c r="Z280" s="20">
        <f>X280-Y280</f>
        <v>195.5</v>
      </c>
      <c r="AA280" s="18">
        <v>3</v>
      </c>
      <c r="AB280" s="13" t="s">
        <v>1210</v>
      </c>
      <c r="AC280" s="8" t="s">
        <v>767</v>
      </c>
      <c r="AD280" s="21">
        <v>140</v>
      </c>
      <c r="AE280" s="15" t="s">
        <v>50</v>
      </c>
      <c r="AF280" s="16" t="s">
        <v>50</v>
      </c>
      <c r="AG280" s="17" t="s">
        <v>46</v>
      </c>
      <c r="AH280" s="16">
        <v>555529</v>
      </c>
      <c r="AI280" s="16">
        <v>6625335</v>
      </c>
      <c r="AJ280" s="16"/>
      <c r="AK280" s="23"/>
      <c r="AL280" s="23"/>
      <c r="AM280" s="23"/>
    </row>
    <row r="281" spans="1:39">
      <c r="A281" s="27"/>
      <c r="B281" s="44"/>
      <c r="C281" s="44"/>
      <c r="D281" s="28" t="s">
        <v>1212</v>
      </c>
      <c r="E281" s="65" t="s">
        <v>1207</v>
      </c>
      <c r="F281" s="23" t="s">
        <v>1208</v>
      </c>
      <c r="G281" s="23" t="s">
        <v>43</v>
      </c>
      <c r="H281" s="23" t="s">
        <v>43</v>
      </c>
      <c r="I281" s="8">
        <v>2022</v>
      </c>
      <c r="J281" s="28">
        <v>3.6</v>
      </c>
      <c r="K281" s="15">
        <v>0.08</v>
      </c>
      <c r="L281" s="63">
        <v>8</v>
      </c>
      <c r="M281" s="23"/>
      <c r="N281" s="23">
        <v>42.57</v>
      </c>
      <c r="O281" s="23">
        <v>8.32</v>
      </c>
      <c r="P281" s="23"/>
      <c r="Q281" s="29">
        <f t="shared" si="21"/>
        <v>0</v>
      </c>
      <c r="R281" s="23">
        <v>7.98</v>
      </c>
      <c r="S281" s="23" t="s">
        <v>99</v>
      </c>
      <c r="T281" s="23" t="s">
        <v>1209</v>
      </c>
      <c r="U281" s="27" t="s">
        <v>46</v>
      </c>
      <c r="V281" s="28" t="s">
        <v>509</v>
      </c>
      <c r="W281" s="52">
        <v>200</v>
      </c>
      <c r="X281" s="53">
        <v>199</v>
      </c>
      <c r="Y281" s="18">
        <v>3.5</v>
      </c>
      <c r="Z281" s="20">
        <f>X281-Y281</f>
        <v>195.5</v>
      </c>
      <c r="AA281" s="18">
        <v>1</v>
      </c>
      <c r="AB281" s="13" t="s">
        <v>1210</v>
      </c>
      <c r="AC281" s="8" t="s">
        <v>767</v>
      </c>
      <c r="AD281" s="21">
        <v>140</v>
      </c>
      <c r="AE281" s="15" t="s">
        <v>50</v>
      </c>
      <c r="AF281" s="16" t="s">
        <v>50</v>
      </c>
      <c r="AG281" s="17" t="s">
        <v>46</v>
      </c>
      <c r="AH281" s="16">
        <v>555565</v>
      </c>
      <c r="AI281" s="16">
        <v>6625335</v>
      </c>
      <c r="AJ281" s="16"/>
      <c r="AK281" s="23" t="s">
        <v>1213</v>
      </c>
      <c r="AL281" s="23"/>
      <c r="AM281" s="23"/>
    </row>
    <row r="282" spans="1:39">
      <c r="A282" s="27"/>
      <c r="B282" s="44"/>
      <c r="C282" s="44" t="s">
        <v>39</v>
      </c>
      <c r="D282" s="28" t="s">
        <v>1214</v>
      </c>
      <c r="E282" s="59" t="s">
        <v>1215</v>
      </c>
      <c r="F282" s="23" t="s">
        <v>1216</v>
      </c>
      <c r="G282" s="23" t="s">
        <v>976</v>
      </c>
      <c r="H282" s="23" t="s">
        <v>976</v>
      </c>
      <c r="I282" s="8">
        <v>2022</v>
      </c>
      <c r="J282" s="28">
        <v>3</v>
      </c>
      <c r="K282" s="15">
        <v>8.5000000000000006E-2</v>
      </c>
      <c r="L282" s="16">
        <v>10.5</v>
      </c>
      <c r="M282" s="17"/>
      <c r="N282" s="23"/>
      <c r="O282" s="23"/>
      <c r="P282" s="23"/>
      <c r="Q282" s="55">
        <f t="shared" si="21"/>
        <v>0</v>
      </c>
      <c r="R282" s="23"/>
      <c r="S282" s="23"/>
      <c r="T282" s="23"/>
      <c r="U282" s="27"/>
      <c r="V282" s="28"/>
      <c r="W282" s="56"/>
      <c r="X282" s="57"/>
      <c r="Y282" s="21"/>
      <c r="Z282" s="20"/>
      <c r="AA282" s="20"/>
      <c r="AB282" s="13" t="s">
        <v>1217</v>
      </c>
      <c r="AC282" s="8"/>
      <c r="AD282" s="21"/>
      <c r="AE282" s="15"/>
      <c r="AF282" s="16"/>
      <c r="AG282" s="23"/>
      <c r="AH282" s="23">
        <v>591286</v>
      </c>
      <c r="AI282" s="23">
        <v>6643361</v>
      </c>
      <c r="AJ282" s="23"/>
      <c r="AK282" s="13"/>
      <c r="AL282" s="23" t="str">
        <f>F282&amp;".pdf"</f>
        <v>636989-03.pdf</v>
      </c>
      <c r="AM282" s="23" t="str">
        <f>CONCATENATE(F282, ".PNG")</f>
        <v>636989-03.PNG</v>
      </c>
    </row>
    <row r="283" spans="1:39">
      <c r="A283" s="27"/>
      <c r="B283" s="44"/>
      <c r="C283" s="44"/>
      <c r="D283" s="28" t="s">
        <v>1218</v>
      </c>
      <c r="E283" s="90" t="s">
        <v>1219</v>
      </c>
      <c r="F283" s="23" t="s">
        <v>1220</v>
      </c>
      <c r="G283" s="23" t="s">
        <v>1221</v>
      </c>
      <c r="H283" s="23" t="s">
        <v>75</v>
      </c>
      <c r="I283" s="8">
        <v>2022</v>
      </c>
      <c r="J283" s="28">
        <v>2.9</v>
      </c>
      <c r="K283" s="15">
        <v>0.09</v>
      </c>
      <c r="L283" s="23">
        <v>7.4</v>
      </c>
      <c r="M283" s="23"/>
      <c r="N283" s="23"/>
      <c r="O283" s="23"/>
      <c r="P283" s="23"/>
      <c r="Q283" s="55">
        <f t="shared" si="21"/>
        <v>0</v>
      </c>
      <c r="R283" s="23"/>
      <c r="S283" s="23"/>
      <c r="T283" s="23"/>
      <c r="U283" s="27"/>
      <c r="V283" s="28" t="s">
        <v>1222</v>
      </c>
      <c r="W283" s="56">
        <v>300</v>
      </c>
      <c r="X283" s="57">
        <v>249</v>
      </c>
      <c r="Y283" s="25">
        <v>7.5</v>
      </c>
      <c r="Z283" s="20">
        <f>X283-Y283</f>
        <v>241.5</v>
      </c>
      <c r="AA283" s="20">
        <v>4</v>
      </c>
      <c r="AB283" s="13" t="s">
        <v>749</v>
      </c>
      <c r="AC283" s="8"/>
      <c r="AD283" s="21">
        <v>120</v>
      </c>
      <c r="AE283" s="15">
        <v>168</v>
      </c>
      <c r="AF283" s="16"/>
      <c r="AG283" s="17"/>
      <c r="AH283" s="16">
        <v>885597.94274047995</v>
      </c>
      <c r="AI283" s="16">
        <v>7761960.2648088299</v>
      </c>
      <c r="AJ283" s="16"/>
      <c r="AK283" s="23"/>
      <c r="AL283" s="23"/>
      <c r="AM283" s="23"/>
    </row>
    <row r="284" spans="1:39">
      <c r="A284" s="27"/>
      <c r="B284" s="44"/>
      <c r="C284" s="44"/>
      <c r="D284" s="28" t="s">
        <v>1223</v>
      </c>
      <c r="E284" s="24" t="s">
        <v>1224</v>
      </c>
      <c r="F284" s="23" t="s">
        <v>1225</v>
      </c>
      <c r="G284" s="23" t="s">
        <v>43</v>
      </c>
      <c r="H284" s="23" t="s">
        <v>1226</v>
      </c>
      <c r="I284" s="8">
        <v>2023</v>
      </c>
      <c r="J284" s="28">
        <v>3.2</v>
      </c>
      <c r="K284" s="15">
        <v>0.1</v>
      </c>
      <c r="L284" s="23">
        <v>8</v>
      </c>
      <c r="M284" s="23"/>
      <c r="N284" s="23">
        <v>23.14</v>
      </c>
      <c r="O284" s="23">
        <v>11.4</v>
      </c>
      <c r="P284" s="23">
        <v>89</v>
      </c>
      <c r="Q284" s="29">
        <f t="shared" si="21"/>
        <v>1014.6</v>
      </c>
      <c r="R284" s="23"/>
      <c r="S284" s="32" t="s">
        <v>99</v>
      </c>
      <c r="T284" s="32" t="s">
        <v>77</v>
      </c>
      <c r="U284" s="30" t="s">
        <v>51</v>
      </c>
      <c r="V284" s="31" t="s">
        <v>1227</v>
      </c>
      <c r="W284" s="52">
        <v>500</v>
      </c>
      <c r="X284" s="53">
        <f>W284-1</f>
        <v>499</v>
      </c>
      <c r="Y284" s="25">
        <v>6.4</v>
      </c>
      <c r="Z284" s="20">
        <f>X284-Y284</f>
        <v>492.6</v>
      </c>
      <c r="AA284" s="18">
        <v>2.5</v>
      </c>
      <c r="AB284" s="13" t="s">
        <v>1228</v>
      </c>
      <c r="AC284" s="8" t="s">
        <v>1229</v>
      </c>
      <c r="AD284" s="21">
        <v>168</v>
      </c>
      <c r="AE284" s="15">
        <v>140</v>
      </c>
      <c r="AF284" s="55" t="s">
        <v>235</v>
      </c>
      <c r="AG284" s="34" t="s">
        <v>242</v>
      </c>
      <c r="AH284" s="16">
        <v>665409</v>
      </c>
      <c r="AI284" s="16">
        <v>6678651</v>
      </c>
      <c r="AJ284" s="55" t="s">
        <v>236</v>
      </c>
      <c r="AK284" s="23"/>
      <c r="AL284" s="23" t="str">
        <f>F284&amp;".pdf"</f>
        <v>635960-54.pdf</v>
      </c>
      <c r="AM284" s="23" t="str">
        <f>CONCATENATE(F284, ".PNG")</f>
        <v>635960-54.PNG</v>
      </c>
    </row>
    <row r="285" spans="1:39">
      <c r="A285" s="27"/>
      <c r="B285" s="44" t="s">
        <v>39</v>
      </c>
      <c r="C285" s="44" t="s">
        <v>39</v>
      </c>
      <c r="D285" s="28" t="s">
        <v>1230</v>
      </c>
      <c r="E285" s="65" t="s">
        <v>1231</v>
      </c>
      <c r="F285" s="23" t="s">
        <v>1232</v>
      </c>
      <c r="G285" s="23" t="s">
        <v>56</v>
      </c>
      <c r="H285" s="23" t="s">
        <v>56</v>
      </c>
      <c r="I285" s="8">
        <v>2023</v>
      </c>
      <c r="J285" s="28">
        <v>2.6</v>
      </c>
      <c r="K285" s="15">
        <v>7.4999999999999997E-2</v>
      </c>
      <c r="L285" s="23">
        <v>6.2</v>
      </c>
      <c r="M285" s="23"/>
      <c r="N285" s="23">
        <v>34.159999999999997</v>
      </c>
      <c r="O285" s="23">
        <v>10.14</v>
      </c>
      <c r="P285" s="23">
        <v>42</v>
      </c>
      <c r="Q285" s="29">
        <f t="shared" si="21"/>
        <v>425.88</v>
      </c>
      <c r="R285" s="23"/>
      <c r="S285" s="23"/>
      <c r="T285" s="23"/>
      <c r="U285" s="27" t="s">
        <v>46</v>
      </c>
      <c r="V285" s="28" t="s">
        <v>493</v>
      </c>
      <c r="W285" s="52">
        <v>300</v>
      </c>
      <c r="X285" s="53">
        <v>299</v>
      </c>
      <c r="Y285" s="25">
        <v>2</v>
      </c>
      <c r="Z285" s="20">
        <f>X285-Y285</f>
        <v>297</v>
      </c>
      <c r="AA285" s="18">
        <v>2</v>
      </c>
      <c r="AB285" s="13" t="s">
        <v>749</v>
      </c>
      <c r="AC285" s="8" t="s">
        <v>1233</v>
      </c>
      <c r="AD285" s="21">
        <v>115</v>
      </c>
      <c r="AE285" s="15">
        <v>139</v>
      </c>
      <c r="AF285" s="16"/>
      <c r="AG285" s="17" t="s">
        <v>1234</v>
      </c>
      <c r="AH285" s="16">
        <v>590440</v>
      </c>
      <c r="AI285" s="16">
        <v>6726943</v>
      </c>
      <c r="AJ285" s="16" t="s">
        <v>46</v>
      </c>
      <c r="AK285" s="23"/>
      <c r="AL285" s="23" t="str">
        <f>F285&amp;".pdf"</f>
        <v>635960-53.pdf</v>
      </c>
      <c r="AM285" s="23" t="str">
        <f>CONCATENATE(F285, ".PNG")</f>
        <v>635960-53.PNG</v>
      </c>
    </row>
    <row r="286" spans="1:39">
      <c r="A286" s="27"/>
      <c r="B286" s="51" t="s">
        <v>39</v>
      </c>
      <c r="C286" s="51" t="s">
        <v>39</v>
      </c>
      <c r="D286" s="31" t="s">
        <v>1235</v>
      </c>
      <c r="E286" s="65" t="s">
        <v>1236</v>
      </c>
      <c r="F286" t="s">
        <v>1237</v>
      </c>
      <c r="G286" s="32" t="s">
        <v>56</v>
      </c>
      <c r="H286" s="32" t="s">
        <v>56</v>
      </c>
      <c r="I286" s="8">
        <v>2023</v>
      </c>
      <c r="J286" s="28">
        <v>3.4</v>
      </c>
      <c r="K286" s="15">
        <v>8.5000000000000006E-2</v>
      </c>
      <c r="L286" s="23">
        <v>9.1999999999999993</v>
      </c>
      <c r="M286" s="23"/>
      <c r="N286" s="23">
        <v>34.06</v>
      </c>
      <c r="O286" s="23">
        <v>10.15</v>
      </c>
      <c r="P286" s="23">
        <v>90</v>
      </c>
      <c r="Q286" s="29">
        <f t="shared" si="21"/>
        <v>913.5</v>
      </c>
      <c r="R286" s="23"/>
      <c r="S286" s="32" t="s">
        <v>99</v>
      </c>
      <c r="T286" s="32" t="s">
        <v>77</v>
      </c>
      <c r="U286" s="30" t="s">
        <v>236</v>
      </c>
      <c r="V286" s="31" t="s">
        <v>1238</v>
      </c>
      <c r="W286" s="52">
        <v>300</v>
      </c>
      <c r="X286" s="53">
        <f>W286-1</f>
        <v>299</v>
      </c>
      <c r="Y286" s="25">
        <v>1</v>
      </c>
      <c r="Z286" s="20">
        <f>X286-Y286</f>
        <v>298</v>
      </c>
      <c r="AA286" s="18">
        <v>19</v>
      </c>
      <c r="AB286" s="33" t="s">
        <v>749</v>
      </c>
      <c r="AC286" s="61" t="s">
        <v>59</v>
      </c>
      <c r="AD286" s="21">
        <v>115</v>
      </c>
      <c r="AE286" s="15">
        <v>139</v>
      </c>
      <c r="AF286" s="16"/>
      <c r="AG286" s="17" t="s">
        <v>1239</v>
      </c>
      <c r="AH286" s="16">
        <v>601421</v>
      </c>
      <c r="AI286" s="16">
        <v>6638596</v>
      </c>
      <c r="AJ286" s="55" t="s">
        <v>242</v>
      </c>
      <c r="AK286" s="23"/>
      <c r="AL286" s="23" t="str">
        <f>F286&amp;".pdf"</f>
        <v>640275-04.pdf</v>
      </c>
      <c r="AM286" s="23" t="str">
        <f>CONCATENATE(F286, ".PNG")</f>
        <v>640275-04.PNG</v>
      </c>
    </row>
    <row r="287" spans="1:39">
      <c r="A287" s="27"/>
      <c r="B287" s="44"/>
      <c r="C287" s="44" t="s">
        <v>39</v>
      </c>
      <c r="D287" s="28" t="s">
        <v>1240</v>
      </c>
      <c r="E287" s="91" t="s">
        <v>1241</v>
      </c>
      <c r="F287" s="89" t="s">
        <v>1242</v>
      </c>
      <c r="G287" s="23" t="s">
        <v>56</v>
      </c>
      <c r="H287" s="23" t="s">
        <v>56</v>
      </c>
      <c r="I287" s="45">
        <v>2023</v>
      </c>
      <c r="J287" s="28">
        <v>4.5</v>
      </c>
      <c r="K287" s="15">
        <v>0.08</v>
      </c>
      <c r="L287" s="23">
        <v>9.6</v>
      </c>
      <c r="M287" s="23"/>
      <c r="N287" s="23">
        <v>38.43</v>
      </c>
      <c r="O287" s="23">
        <v>11.37</v>
      </c>
      <c r="P287" s="23">
        <v>72</v>
      </c>
      <c r="Q287" s="23">
        <v>815</v>
      </c>
      <c r="R287" s="23">
        <v>10.73</v>
      </c>
      <c r="S287" s="23" t="s">
        <v>99</v>
      </c>
      <c r="T287" s="23" t="s">
        <v>99</v>
      </c>
      <c r="U287" s="27" t="s">
        <v>46</v>
      </c>
      <c r="V287" s="28" t="s">
        <v>384</v>
      </c>
      <c r="W287" s="52">
        <v>300</v>
      </c>
      <c r="X287" s="53">
        <v>299</v>
      </c>
      <c r="Y287" s="25">
        <v>3</v>
      </c>
      <c r="Z287" s="20">
        <v>296</v>
      </c>
      <c r="AA287" s="18">
        <v>3</v>
      </c>
      <c r="AB287" s="33" t="s">
        <v>253</v>
      </c>
      <c r="AC287" s="61" t="s">
        <v>1243</v>
      </c>
      <c r="AD287" s="21">
        <v>115</v>
      </c>
      <c r="AE287" s="15"/>
      <c r="AF287" s="16"/>
      <c r="AG287" s="17"/>
      <c r="AH287" s="16">
        <v>311728</v>
      </c>
      <c r="AI287" s="16">
        <v>6538395</v>
      </c>
      <c r="AJ287" s="55" t="s">
        <v>242</v>
      </c>
      <c r="AK287" s="23" t="s">
        <v>1244</v>
      </c>
      <c r="AL287" s="23"/>
      <c r="AM287" s="23"/>
    </row>
    <row r="288" spans="1:39">
      <c r="A288" s="27"/>
      <c r="B288" s="44"/>
      <c r="C288" s="44"/>
      <c r="D288" s="28" t="s">
        <v>1245</v>
      </c>
      <c r="E288" s="92" t="s">
        <v>569</v>
      </c>
      <c r="F288" s="89" t="s">
        <v>570</v>
      </c>
      <c r="G288" s="23" t="s">
        <v>74</v>
      </c>
      <c r="H288" s="23" t="s">
        <v>75</v>
      </c>
      <c r="I288" s="8">
        <v>2023</v>
      </c>
      <c r="J288" s="28"/>
      <c r="K288" s="15"/>
      <c r="L288" s="23"/>
      <c r="M288" s="23"/>
      <c r="N288" s="23"/>
      <c r="O288" s="23"/>
      <c r="P288" s="23"/>
      <c r="Q288" s="55">
        <f>O288*P288</f>
        <v>0</v>
      </c>
      <c r="R288" s="23"/>
      <c r="S288" s="23"/>
      <c r="T288" s="23"/>
      <c r="U288" s="27"/>
      <c r="V288" s="28"/>
      <c r="W288" s="56">
        <v>300</v>
      </c>
      <c r="X288" s="57">
        <v>299</v>
      </c>
      <c r="Y288" s="25">
        <v>11</v>
      </c>
      <c r="Z288" s="20">
        <f t="shared" ref="Z288:Z294" si="22">X288-Y288</f>
        <v>288</v>
      </c>
      <c r="AA288" s="20">
        <v>1.7</v>
      </c>
      <c r="AB288" s="13" t="s">
        <v>749</v>
      </c>
      <c r="AC288" s="8" t="s">
        <v>59</v>
      </c>
      <c r="AD288" s="21">
        <v>113</v>
      </c>
      <c r="AE288" s="15"/>
      <c r="AF288" s="16"/>
      <c r="AG288" s="17"/>
      <c r="AH288" s="16">
        <v>299273</v>
      </c>
      <c r="AI288" s="16">
        <v>6692879</v>
      </c>
      <c r="AJ288" s="16" t="s">
        <v>236</v>
      </c>
      <c r="AK288" s="23"/>
      <c r="AL288" s="23" t="str">
        <f t="shared" ref="AL288:AL312" si="23">F288&amp;".pdf"</f>
        <v>639087-01.pdf</v>
      </c>
      <c r="AM288" s="23" t="str">
        <f t="shared" ref="AM288:AM312" si="24">CONCATENATE(F288, ".PNG")</f>
        <v>639087-01.PNG</v>
      </c>
    </row>
    <row r="289" spans="1:39">
      <c r="A289" s="27"/>
      <c r="B289" s="44" t="s">
        <v>39</v>
      </c>
      <c r="C289" s="44" t="s">
        <v>39</v>
      </c>
      <c r="D289" s="28" t="s">
        <v>1246</v>
      </c>
      <c r="E289" s="65" t="s">
        <v>1247</v>
      </c>
      <c r="F289" s="23" t="s">
        <v>1248</v>
      </c>
      <c r="G289" s="32" t="s">
        <v>1249</v>
      </c>
      <c r="H289" s="23" t="s">
        <v>1249</v>
      </c>
      <c r="I289" s="8">
        <v>2023</v>
      </c>
      <c r="J289" s="28">
        <v>6.2</v>
      </c>
      <c r="K289" s="15">
        <v>7.0000000000000007E-2</v>
      </c>
      <c r="L289" s="23">
        <v>10.4</v>
      </c>
      <c r="M289" s="23"/>
      <c r="N289" s="23">
        <v>43.48</v>
      </c>
      <c r="O289" s="23"/>
      <c r="P289" s="23"/>
      <c r="Q289" s="29">
        <f>O289*P289</f>
        <v>0</v>
      </c>
      <c r="R289" s="23">
        <v>12.7</v>
      </c>
      <c r="S289" s="23"/>
      <c r="T289" s="23"/>
      <c r="U289" s="27"/>
      <c r="V289" s="28" t="s">
        <v>117</v>
      </c>
      <c r="W289" s="52">
        <v>300</v>
      </c>
      <c r="X289" s="53">
        <f>W289-1</f>
        <v>299</v>
      </c>
      <c r="Y289" s="25">
        <v>7</v>
      </c>
      <c r="Z289" s="20">
        <f t="shared" si="22"/>
        <v>292</v>
      </c>
      <c r="AA289" s="18"/>
      <c r="AB289" s="13" t="s">
        <v>749</v>
      </c>
      <c r="AC289" s="8" t="s">
        <v>59</v>
      </c>
      <c r="AD289" s="21"/>
      <c r="AE289" s="15"/>
      <c r="AF289" s="16"/>
      <c r="AG289" s="17" t="s">
        <v>236</v>
      </c>
      <c r="AH289" s="16">
        <v>598680</v>
      </c>
      <c r="AI289" s="16">
        <v>6645303</v>
      </c>
      <c r="AJ289" s="16" t="s">
        <v>236</v>
      </c>
      <c r="AK289" s="23" t="s">
        <v>1250</v>
      </c>
      <c r="AL289" s="23" t="str">
        <f t="shared" si="23"/>
        <v>628065-08.pdf</v>
      </c>
      <c r="AM289" s="23" t="str">
        <f t="shared" si="24"/>
        <v>628065-08.PNG</v>
      </c>
    </row>
    <row r="290" spans="1:39">
      <c r="A290" s="27"/>
      <c r="B290" s="44" t="s">
        <v>39</v>
      </c>
      <c r="C290" s="44" t="s">
        <v>39</v>
      </c>
      <c r="D290" s="28" t="s">
        <v>1251</v>
      </c>
      <c r="E290" s="70" t="s">
        <v>1252</v>
      </c>
      <c r="F290" s="23" t="s">
        <v>1253</v>
      </c>
      <c r="G290" s="23" t="s">
        <v>1254</v>
      </c>
      <c r="H290" s="23" t="s">
        <v>1254</v>
      </c>
      <c r="I290" s="45">
        <v>2023</v>
      </c>
      <c r="J290" s="28">
        <v>2.5</v>
      </c>
      <c r="K290" s="15">
        <v>0.09</v>
      </c>
      <c r="L290" s="23">
        <v>12.7</v>
      </c>
      <c r="M290" s="23"/>
      <c r="N290" s="23"/>
      <c r="O290" s="23"/>
      <c r="P290" s="23"/>
      <c r="Q290" s="23"/>
      <c r="R290" s="23"/>
      <c r="S290" s="23"/>
      <c r="T290" s="23"/>
      <c r="U290" s="27"/>
      <c r="V290" s="28" t="s">
        <v>117</v>
      </c>
      <c r="W290" s="56">
        <v>500</v>
      </c>
      <c r="X290" s="57">
        <v>499</v>
      </c>
      <c r="Y290" s="25">
        <v>0</v>
      </c>
      <c r="Z290" s="20">
        <f t="shared" si="22"/>
        <v>499</v>
      </c>
      <c r="AA290" s="20"/>
      <c r="AB290" s="13"/>
      <c r="AC290" s="8"/>
      <c r="AD290" s="21"/>
      <c r="AE290" s="15"/>
      <c r="AF290" s="16"/>
      <c r="AG290" s="17"/>
      <c r="AH290" s="16">
        <v>552015</v>
      </c>
      <c r="AI290" s="16">
        <v>6625864</v>
      </c>
      <c r="AJ290" s="16"/>
      <c r="AK290" s="23"/>
      <c r="AL290" s="23" t="str">
        <f t="shared" si="23"/>
        <v>640237-06.pdf</v>
      </c>
      <c r="AM290" s="23" t="str">
        <f t="shared" si="24"/>
        <v>640237-06.PNG</v>
      </c>
    </row>
    <row r="291" spans="1:39">
      <c r="A291" s="27"/>
      <c r="B291" s="44" t="s">
        <v>39</v>
      </c>
      <c r="C291" s="44"/>
      <c r="D291" s="28" t="s">
        <v>1255</v>
      </c>
      <c r="E291" s="93" t="s">
        <v>1256</v>
      </c>
      <c r="F291" s="32" t="s">
        <v>1257</v>
      </c>
      <c r="G291" s="23" t="s">
        <v>43</v>
      </c>
      <c r="H291" s="23" t="s">
        <v>43</v>
      </c>
      <c r="I291" s="37">
        <v>2023</v>
      </c>
      <c r="J291" s="28">
        <v>3.7</v>
      </c>
      <c r="K291" s="15">
        <v>6.3E-2</v>
      </c>
      <c r="L291" s="23">
        <v>7.9</v>
      </c>
      <c r="M291" s="23"/>
      <c r="N291" s="23">
        <v>78.61</v>
      </c>
      <c r="O291" s="23">
        <v>3.61</v>
      </c>
      <c r="P291" s="23"/>
      <c r="Q291" s="23"/>
      <c r="R291" s="23"/>
      <c r="S291" s="23" t="s">
        <v>99</v>
      </c>
      <c r="T291" s="23" t="s">
        <v>77</v>
      </c>
      <c r="U291" s="27"/>
      <c r="V291" s="28" t="s">
        <v>1258</v>
      </c>
      <c r="W291" s="52">
        <v>60</v>
      </c>
      <c r="X291" s="53">
        <v>59</v>
      </c>
      <c r="Y291" s="25">
        <v>13</v>
      </c>
      <c r="Z291" s="20">
        <f t="shared" si="22"/>
        <v>46</v>
      </c>
      <c r="AA291" s="18">
        <v>2</v>
      </c>
      <c r="AB291" s="13" t="s">
        <v>79</v>
      </c>
      <c r="AC291" s="8" t="s">
        <v>119</v>
      </c>
      <c r="AD291" s="21">
        <v>115</v>
      </c>
      <c r="AE291" s="20">
        <v>140</v>
      </c>
      <c r="AF291" s="16"/>
      <c r="AG291" s="17"/>
      <c r="AH291" s="16">
        <v>607604</v>
      </c>
      <c r="AI291" s="16">
        <v>6648149</v>
      </c>
      <c r="AJ291" s="16"/>
      <c r="AK291" s="23"/>
      <c r="AL291" s="23" t="str">
        <f t="shared" si="23"/>
        <v>640237-07-EB1.pdf</v>
      </c>
      <c r="AM291" s="23" t="str">
        <f t="shared" si="24"/>
        <v>640237-07-EB1.PNG</v>
      </c>
    </row>
    <row r="292" spans="1:39">
      <c r="A292" s="27"/>
      <c r="B292" s="44" t="s">
        <v>39</v>
      </c>
      <c r="C292" s="44"/>
      <c r="D292" s="28" t="s">
        <v>1255</v>
      </c>
      <c r="E292" s="93" t="s">
        <v>1256</v>
      </c>
      <c r="F292" s="23" t="s">
        <v>1259</v>
      </c>
      <c r="G292" s="23" t="s">
        <v>43</v>
      </c>
      <c r="H292" s="23" t="s">
        <v>43</v>
      </c>
      <c r="I292" s="37">
        <v>2023</v>
      </c>
      <c r="J292" s="28">
        <v>3.2</v>
      </c>
      <c r="K292" s="15">
        <v>0.1</v>
      </c>
      <c r="L292" s="23">
        <v>7.8</v>
      </c>
      <c r="M292" s="23"/>
      <c r="N292" s="23">
        <v>12.39</v>
      </c>
      <c r="O292" s="23">
        <v>3.57</v>
      </c>
      <c r="P292" s="23"/>
      <c r="Q292" s="23"/>
      <c r="R292" s="23"/>
      <c r="S292" s="23" t="s">
        <v>99</v>
      </c>
      <c r="T292" s="23" t="s">
        <v>77</v>
      </c>
      <c r="U292" s="27"/>
      <c r="V292" s="28" t="s">
        <v>1258</v>
      </c>
      <c r="W292" s="52">
        <v>310</v>
      </c>
      <c r="X292" s="53">
        <v>299</v>
      </c>
      <c r="Y292" s="25">
        <v>11</v>
      </c>
      <c r="Z292" s="20">
        <f t="shared" si="22"/>
        <v>288</v>
      </c>
      <c r="AA292" s="18">
        <v>2</v>
      </c>
      <c r="AB292" s="13" t="s">
        <v>749</v>
      </c>
      <c r="AC292" s="8" t="s">
        <v>119</v>
      </c>
      <c r="AD292" s="21">
        <v>115</v>
      </c>
      <c r="AE292" s="20">
        <v>140</v>
      </c>
      <c r="AF292" s="16"/>
      <c r="AG292" s="17"/>
      <c r="AH292" s="16">
        <v>607652</v>
      </c>
      <c r="AI292" s="16">
        <v>6648136</v>
      </c>
      <c r="AJ292" s="16"/>
      <c r="AK292" s="23"/>
      <c r="AL292" s="23" t="str">
        <f t="shared" si="23"/>
        <v>640237-07-EB3.pdf</v>
      </c>
      <c r="AM292" s="23" t="str">
        <f t="shared" si="24"/>
        <v>640237-07-EB3.PNG</v>
      </c>
    </row>
    <row r="293" spans="1:39">
      <c r="A293" s="94"/>
      <c r="B293" s="95" t="s">
        <v>39</v>
      </c>
      <c r="C293" s="95" t="s">
        <v>39</v>
      </c>
      <c r="D293" s="96" t="s">
        <v>1260</v>
      </c>
      <c r="E293" s="97" t="s">
        <v>1261</v>
      </c>
      <c r="F293" s="98" t="s">
        <v>1262</v>
      </c>
      <c r="G293" s="98" t="s">
        <v>1263</v>
      </c>
      <c r="H293" s="98"/>
      <c r="I293" s="99">
        <v>2023</v>
      </c>
      <c r="J293" s="96">
        <v>3.6</v>
      </c>
      <c r="K293" s="100">
        <v>7.0000000000000007E-2</v>
      </c>
      <c r="L293" s="98">
        <v>7.8</v>
      </c>
      <c r="M293" s="98"/>
      <c r="N293" s="98">
        <v>40.32</v>
      </c>
      <c r="O293" s="98">
        <v>8.67</v>
      </c>
      <c r="P293" s="98"/>
      <c r="Q293" s="98"/>
      <c r="R293" s="98"/>
      <c r="S293" s="98"/>
      <c r="T293" s="98"/>
      <c r="U293" s="94"/>
      <c r="V293" s="96" t="s">
        <v>1264</v>
      </c>
      <c r="W293" s="101">
        <v>222</v>
      </c>
      <c r="X293" s="102">
        <v>221</v>
      </c>
      <c r="Y293" s="103">
        <v>6</v>
      </c>
      <c r="Z293" s="104">
        <f t="shared" si="22"/>
        <v>215</v>
      </c>
      <c r="AA293" s="104">
        <v>0</v>
      </c>
      <c r="AB293" s="105" t="s">
        <v>749</v>
      </c>
      <c r="AC293" s="106" t="s">
        <v>59</v>
      </c>
      <c r="AD293" s="107">
        <v>114</v>
      </c>
      <c r="AE293" s="100">
        <v>168</v>
      </c>
      <c r="AF293" s="108"/>
      <c r="AG293" s="109"/>
      <c r="AH293" s="108">
        <v>648739.22658552299</v>
      </c>
      <c r="AI293" s="108">
        <v>7321207.4432631796</v>
      </c>
      <c r="AJ293" s="108" t="s">
        <v>236</v>
      </c>
      <c r="AK293" s="98"/>
      <c r="AL293" s="98" t="str">
        <f t="shared" si="23"/>
        <v>635960-65.pdf</v>
      </c>
      <c r="AM293" s="98" t="str">
        <f t="shared" si="24"/>
        <v>635960-65.PNG</v>
      </c>
    </row>
    <row r="294" spans="1:39">
      <c r="A294" s="27"/>
      <c r="B294" s="44"/>
      <c r="C294" s="44"/>
      <c r="D294" s="28" t="s">
        <v>1265</v>
      </c>
      <c r="E294" s="70" t="s">
        <v>1266</v>
      </c>
      <c r="F294" s="23" t="s">
        <v>1267</v>
      </c>
      <c r="G294" s="23" t="s">
        <v>56</v>
      </c>
      <c r="H294" s="23" t="s">
        <v>56</v>
      </c>
      <c r="I294" s="37">
        <v>2023</v>
      </c>
      <c r="J294" s="28">
        <v>3.4</v>
      </c>
      <c r="K294" s="15">
        <v>8.3000000000000004E-2</v>
      </c>
      <c r="L294" s="23">
        <v>10.9</v>
      </c>
      <c r="M294" s="23"/>
      <c r="N294" s="23"/>
      <c r="O294" s="23"/>
      <c r="P294" s="23">
        <v>47.5</v>
      </c>
      <c r="Q294" s="23"/>
      <c r="R294" s="23"/>
      <c r="S294" s="23" t="s">
        <v>99</v>
      </c>
      <c r="T294" s="23" t="s">
        <v>77</v>
      </c>
      <c r="U294" s="27" t="s">
        <v>46</v>
      </c>
      <c r="V294" s="28" t="s">
        <v>110</v>
      </c>
      <c r="W294" s="56">
        <v>300</v>
      </c>
      <c r="X294" s="57">
        <v>299</v>
      </c>
      <c r="Y294" s="25"/>
      <c r="Z294" s="20">
        <f t="shared" si="22"/>
        <v>299</v>
      </c>
      <c r="AA294" s="20">
        <v>2</v>
      </c>
      <c r="AB294" s="13" t="s">
        <v>749</v>
      </c>
      <c r="AC294" s="8"/>
      <c r="AD294" s="21">
        <v>115</v>
      </c>
      <c r="AE294" s="15">
        <v>139</v>
      </c>
      <c r="AF294" s="16"/>
      <c r="AG294" s="17"/>
      <c r="AH294" s="16">
        <v>594986</v>
      </c>
      <c r="AI294" s="16">
        <v>6589865</v>
      </c>
      <c r="AJ294" s="16" t="s">
        <v>51</v>
      </c>
      <c r="AK294" s="23" t="s">
        <v>1268</v>
      </c>
      <c r="AL294" s="23" t="str">
        <f t="shared" si="23"/>
        <v>638016-01.pdf</v>
      </c>
      <c r="AM294" s="23" t="str">
        <f t="shared" si="24"/>
        <v>638016-01.PNG</v>
      </c>
    </row>
    <row r="295" spans="1:39">
      <c r="A295" s="27"/>
      <c r="B295" s="44"/>
      <c r="C295" s="44" t="s">
        <v>39</v>
      </c>
      <c r="D295" s="28" t="s">
        <v>1269</v>
      </c>
      <c r="E295" s="91" t="s">
        <v>1270</v>
      </c>
      <c r="F295" s="23" t="s">
        <v>1271</v>
      </c>
      <c r="G295" s="23" t="s">
        <v>56</v>
      </c>
      <c r="H295" s="23" t="s">
        <v>56</v>
      </c>
      <c r="I295" s="45">
        <v>2023</v>
      </c>
      <c r="J295" s="28">
        <v>3.6</v>
      </c>
      <c r="K295" s="15">
        <v>0.09</v>
      </c>
      <c r="L295" s="23">
        <v>10.1</v>
      </c>
      <c r="M295" s="23">
        <v>1.1350000000000001E-2</v>
      </c>
      <c r="N295" s="23">
        <v>34.57</v>
      </c>
      <c r="O295" s="23">
        <v>9.99</v>
      </c>
      <c r="P295" s="23">
        <v>114.4</v>
      </c>
      <c r="Q295" s="23">
        <v>1143</v>
      </c>
      <c r="R295" s="23">
        <v>10.14</v>
      </c>
      <c r="S295" s="23" t="s">
        <v>99</v>
      </c>
      <c r="T295" s="23" t="s">
        <v>77</v>
      </c>
      <c r="U295" s="27" t="s">
        <v>51</v>
      </c>
      <c r="V295" s="28" t="s">
        <v>1272</v>
      </c>
      <c r="W295" s="52">
        <v>300</v>
      </c>
      <c r="X295" s="53">
        <v>299</v>
      </c>
      <c r="Y295" s="25">
        <v>10</v>
      </c>
      <c r="Z295" s="20">
        <v>289</v>
      </c>
      <c r="AA295" s="18">
        <v>2</v>
      </c>
      <c r="AB295" s="13" t="s">
        <v>1273</v>
      </c>
      <c r="AC295" s="8" t="s">
        <v>119</v>
      </c>
      <c r="AD295" s="21">
        <v>115</v>
      </c>
      <c r="AE295" s="15"/>
      <c r="AF295" s="16"/>
      <c r="AG295" s="17"/>
      <c r="AH295" s="16">
        <v>289026</v>
      </c>
      <c r="AI295" s="16">
        <v>6593131</v>
      </c>
      <c r="AJ295" s="16" t="s">
        <v>46</v>
      </c>
      <c r="AK295" s="23" t="s">
        <v>1274</v>
      </c>
      <c r="AL295" s="23" t="str">
        <f t="shared" si="23"/>
        <v>640275-08.pdf</v>
      </c>
      <c r="AM295" s="23" t="str">
        <f t="shared" si="24"/>
        <v>640275-08.PNG</v>
      </c>
    </row>
    <row r="296" spans="1:39">
      <c r="A296" s="27"/>
      <c r="B296" s="44" t="s">
        <v>39</v>
      </c>
      <c r="C296" s="44" t="s">
        <v>39</v>
      </c>
      <c r="D296" s="28" t="s">
        <v>1275</v>
      </c>
      <c r="E296" s="70" t="s">
        <v>1276</v>
      </c>
      <c r="F296" s="23" t="s">
        <v>1277</v>
      </c>
      <c r="G296" s="23" t="s">
        <v>43</v>
      </c>
      <c r="H296" s="23" t="s">
        <v>43</v>
      </c>
      <c r="I296" s="45">
        <v>2023</v>
      </c>
      <c r="J296" s="31">
        <v>3</v>
      </c>
      <c r="K296" s="15">
        <v>8.5000000000000006E-2</v>
      </c>
      <c r="L296" s="23">
        <v>8.6</v>
      </c>
      <c r="M296" s="23">
        <v>1.7999999999999999E-2</v>
      </c>
      <c r="N296" s="23">
        <v>32.54</v>
      </c>
      <c r="O296" s="23">
        <v>9.67</v>
      </c>
      <c r="P296" s="23">
        <v>72</v>
      </c>
      <c r="Q296" s="29">
        <f>O296*P296</f>
        <v>696.24</v>
      </c>
      <c r="R296" s="23">
        <v>7.81</v>
      </c>
      <c r="S296" s="23" t="s">
        <v>99</v>
      </c>
      <c r="T296" s="23" t="s">
        <v>77</v>
      </c>
      <c r="U296" s="27" t="s">
        <v>51</v>
      </c>
      <c r="V296" s="28" t="s">
        <v>117</v>
      </c>
      <c r="W296" s="56">
        <v>300</v>
      </c>
      <c r="X296" s="57">
        <f>W296-1</f>
        <v>299</v>
      </c>
      <c r="Y296" s="25">
        <v>2</v>
      </c>
      <c r="Z296" s="20">
        <f>X296-Y296</f>
        <v>297</v>
      </c>
      <c r="AA296" s="20">
        <v>23.5</v>
      </c>
      <c r="AB296" s="13" t="s">
        <v>749</v>
      </c>
      <c r="AC296" s="8" t="s">
        <v>105</v>
      </c>
      <c r="AD296" s="21">
        <v>115</v>
      </c>
      <c r="AE296" s="15">
        <v>140</v>
      </c>
      <c r="AF296" s="16" t="s">
        <v>1278</v>
      </c>
      <c r="AG296" s="17" t="s">
        <v>1278</v>
      </c>
      <c r="AH296" s="16">
        <v>592656</v>
      </c>
      <c r="AI296" s="16">
        <v>6647080</v>
      </c>
      <c r="AJ296" s="16" t="s">
        <v>51</v>
      </c>
      <c r="AK296" s="23"/>
      <c r="AL296" s="23" t="str">
        <f t="shared" si="23"/>
        <v>640237-08.pdf</v>
      </c>
      <c r="AM296" s="23" t="str">
        <f t="shared" si="24"/>
        <v>640237-08.PNG</v>
      </c>
    </row>
    <row r="297" spans="1:39">
      <c r="A297" s="27"/>
      <c r="B297" s="44" t="s">
        <v>39</v>
      </c>
      <c r="C297" s="44" t="s">
        <v>39</v>
      </c>
      <c r="D297" s="28" t="s">
        <v>1279</v>
      </c>
      <c r="E297" s="70" t="s">
        <v>1280</v>
      </c>
      <c r="F297" s="23" t="s">
        <v>1281</v>
      </c>
      <c r="G297" s="23" t="s">
        <v>43</v>
      </c>
      <c r="H297" s="23" t="s">
        <v>43</v>
      </c>
      <c r="I297" s="45">
        <v>2023</v>
      </c>
      <c r="J297" s="23">
        <v>2.6</v>
      </c>
      <c r="K297" s="15">
        <v>7.0000000000000007E-2</v>
      </c>
      <c r="L297" s="23">
        <v>8.3000000000000007</v>
      </c>
      <c r="M297" s="23">
        <v>1.6E-2</v>
      </c>
      <c r="N297" s="23">
        <v>34.21</v>
      </c>
      <c r="O297" s="23">
        <v>9.89</v>
      </c>
      <c r="P297" s="23">
        <v>93.33</v>
      </c>
      <c r="Q297" s="29">
        <f>O297*P297</f>
        <v>923.03370000000007</v>
      </c>
      <c r="R297" s="23">
        <v>7.52</v>
      </c>
      <c r="S297" s="23" t="s">
        <v>99</v>
      </c>
      <c r="T297" s="23" t="s">
        <v>77</v>
      </c>
      <c r="U297" s="27" t="s">
        <v>51</v>
      </c>
      <c r="V297" s="28" t="s">
        <v>117</v>
      </c>
      <c r="W297" s="56">
        <v>300</v>
      </c>
      <c r="X297" s="57">
        <f>W297-1</f>
        <v>299</v>
      </c>
      <c r="Y297" s="25">
        <v>10</v>
      </c>
      <c r="Z297" s="20">
        <f>X297-Y297</f>
        <v>289</v>
      </c>
      <c r="AA297" s="20">
        <v>0</v>
      </c>
      <c r="AB297" s="13" t="s">
        <v>749</v>
      </c>
      <c r="AC297" s="8" t="s">
        <v>105</v>
      </c>
      <c r="AD297" s="21">
        <v>115</v>
      </c>
      <c r="AE297" s="15">
        <v>140</v>
      </c>
      <c r="AF297" s="16" t="s">
        <v>1278</v>
      </c>
      <c r="AG297" s="17" t="s">
        <v>1278</v>
      </c>
      <c r="AH297" s="16">
        <v>597062</v>
      </c>
      <c r="AI297" s="16">
        <v>6648534</v>
      </c>
      <c r="AJ297" s="16" t="s">
        <v>51</v>
      </c>
      <c r="AK297" s="23"/>
      <c r="AL297" s="23" t="str">
        <f t="shared" si="23"/>
        <v>640237-09.pdf</v>
      </c>
      <c r="AM297" s="23" t="str">
        <f t="shared" si="24"/>
        <v>640237-09.PNG</v>
      </c>
    </row>
    <row r="298" spans="1:39">
      <c r="A298" s="27"/>
      <c r="B298" s="44"/>
      <c r="C298" s="44" t="s">
        <v>39</v>
      </c>
      <c r="D298" s="28" t="s">
        <v>1282</v>
      </c>
      <c r="E298" s="91" t="s">
        <v>1283</v>
      </c>
      <c r="F298" s="23" t="s">
        <v>1284</v>
      </c>
      <c r="G298" s="32" t="s">
        <v>56</v>
      </c>
      <c r="H298" s="23" t="s">
        <v>56</v>
      </c>
      <c r="I298" s="45">
        <v>2023</v>
      </c>
      <c r="J298" s="28">
        <v>3.4</v>
      </c>
      <c r="K298" s="15">
        <v>0.105</v>
      </c>
      <c r="L298" s="23">
        <v>9.1</v>
      </c>
      <c r="M298" s="23">
        <v>1.0999999999999999E-2</v>
      </c>
      <c r="N298" s="23">
        <v>20.86</v>
      </c>
      <c r="O298" s="23">
        <v>8.64</v>
      </c>
      <c r="P298" s="23">
        <v>94</v>
      </c>
      <c r="Q298" s="29">
        <v>809</v>
      </c>
      <c r="R298" s="23">
        <v>8.9</v>
      </c>
      <c r="S298" s="23" t="s">
        <v>1285</v>
      </c>
      <c r="T298" s="23" t="s">
        <v>77</v>
      </c>
      <c r="U298" s="27" t="s">
        <v>51</v>
      </c>
      <c r="V298" s="110" t="s">
        <v>1286</v>
      </c>
      <c r="W298" s="56">
        <v>417</v>
      </c>
      <c r="X298" s="57">
        <f t="shared" ref="X298:X303" si="25">W298-1</f>
        <v>416</v>
      </c>
      <c r="Y298" s="25">
        <v>2</v>
      </c>
      <c r="Z298" s="20">
        <f t="shared" ref="Z298:Z302" si="26">X298-Y298</f>
        <v>414</v>
      </c>
      <c r="AA298" s="20">
        <v>0</v>
      </c>
      <c r="AB298" s="13" t="s">
        <v>233</v>
      </c>
      <c r="AC298" s="8" t="s">
        <v>119</v>
      </c>
      <c r="AD298" s="21">
        <v>147</v>
      </c>
      <c r="AE298" s="15"/>
      <c r="AF298" s="16"/>
      <c r="AG298" s="110" t="s">
        <v>1287</v>
      </c>
      <c r="AH298" s="16">
        <v>318568</v>
      </c>
      <c r="AI298" s="16">
        <v>6535584</v>
      </c>
      <c r="AJ298" s="16" t="s">
        <v>51</v>
      </c>
      <c r="AK298" s="23" t="s">
        <v>1288</v>
      </c>
      <c r="AL298" s="23" t="str">
        <f t="shared" si="23"/>
        <v>640275-11.pdf</v>
      </c>
      <c r="AM298" s="23" t="str">
        <f t="shared" si="24"/>
        <v>640275-11.PNG</v>
      </c>
    </row>
    <row r="299" spans="1:39">
      <c r="A299" s="27"/>
      <c r="B299" s="44"/>
      <c r="C299" s="44" t="s">
        <v>39</v>
      </c>
      <c r="D299" s="31" t="s">
        <v>1289</v>
      </c>
      <c r="E299" s="111" t="s">
        <v>1290</v>
      </c>
      <c r="F299" s="23" t="s">
        <v>1291</v>
      </c>
      <c r="G299" s="23" t="s">
        <v>56</v>
      </c>
      <c r="H299" s="23" t="s">
        <v>56</v>
      </c>
      <c r="I299" s="45">
        <v>2023</v>
      </c>
      <c r="J299" s="28">
        <v>3.35</v>
      </c>
      <c r="K299" s="15">
        <v>0.08</v>
      </c>
      <c r="L299" s="23">
        <v>8.8000000000000007</v>
      </c>
      <c r="M299" s="23">
        <v>8.8000000000000005E-3</v>
      </c>
      <c r="N299" s="23">
        <v>35.979999999999997</v>
      </c>
      <c r="O299" s="23">
        <v>10.47</v>
      </c>
      <c r="P299" s="23">
        <v>114.6</v>
      </c>
      <c r="Q299" s="29">
        <f t="shared" ref="Q299:Q310" si="27">O299*P299</f>
        <v>1199.8620000000001</v>
      </c>
      <c r="R299" s="23">
        <v>10.26</v>
      </c>
      <c r="S299" s="23" t="s">
        <v>99</v>
      </c>
      <c r="T299" s="23" t="s">
        <v>77</v>
      </c>
      <c r="U299" s="27" t="s">
        <v>51</v>
      </c>
      <c r="V299" s="28" t="s">
        <v>1258</v>
      </c>
      <c r="W299" s="56">
        <v>300</v>
      </c>
      <c r="X299" s="57">
        <f t="shared" si="25"/>
        <v>299</v>
      </c>
      <c r="Y299" s="25">
        <v>8</v>
      </c>
      <c r="Z299" s="20">
        <f t="shared" si="26"/>
        <v>291</v>
      </c>
      <c r="AA299" s="20">
        <v>10</v>
      </c>
      <c r="AB299" s="13" t="s">
        <v>253</v>
      </c>
      <c r="AC299" s="8" t="s">
        <v>119</v>
      </c>
      <c r="AD299" s="21">
        <v>115</v>
      </c>
      <c r="AE299" s="15"/>
      <c r="AF299" s="16"/>
      <c r="AG299" s="17" t="s">
        <v>1292</v>
      </c>
      <c r="AH299" s="16">
        <v>306253</v>
      </c>
      <c r="AI299" s="16">
        <v>6515021</v>
      </c>
      <c r="AJ299" s="16" t="s">
        <v>46</v>
      </c>
      <c r="AK299" s="23"/>
      <c r="AL299" s="23" t="str">
        <f t="shared" si="23"/>
        <v>640275-09.pdf</v>
      </c>
      <c r="AM299" s="23" t="str">
        <f t="shared" si="24"/>
        <v>640275-09.PNG</v>
      </c>
    </row>
    <row r="300" spans="1:39">
      <c r="A300" s="27"/>
      <c r="B300" s="44"/>
      <c r="C300" s="44"/>
      <c r="D300" s="112" t="s">
        <v>1293</v>
      </c>
      <c r="E300" s="91" t="s">
        <v>1294</v>
      </c>
      <c r="F300" s="23" t="s">
        <v>1295</v>
      </c>
      <c r="G300" s="23" t="s">
        <v>43</v>
      </c>
      <c r="H300" s="23" t="s">
        <v>43</v>
      </c>
      <c r="I300" s="45">
        <v>2023</v>
      </c>
      <c r="J300" s="28"/>
      <c r="K300" s="15"/>
      <c r="L300" s="23" t="s">
        <v>1296</v>
      </c>
      <c r="M300" s="23" t="s">
        <v>1297</v>
      </c>
      <c r="N300" s="23">
        <v>55.85</v>
      </c>
      <c r="O300" s="23">
        <v>8.82</v>
      </c>
      <c r="P300" s="23">
        <v>72.17</v>
      </c>
      <c r="Q300" s="29">
        <f t="shared" si="27"/>
        <v>636.5394</v>
      </c>
      <c r="R300" s="23">
        <v>8.17</v>
      </c>
      <c r="S300" s="23" t="s">
        <v>99</v>
      </c>
      <c r="T300" s="23" t="s">
        <v>77</v>
      </c>
      <c r="U300" s="27" t="s">
        <v>51</v>
      </c>
      <c r="V300" s="96"/>
      <c r="W300" s="52">
        <v>160</v>
      </c>
      <c r="X300" s="57">
        <f t="shared" si="25"/>
        <v>159</v>
      </c>
      <c r="Y300" s="25">
        <v>1</v>
      </c>
      <c r="Z300" s="20">
        <f t="shared" si="26"/>
        <v>158</v>
      </c>
      <c r="AA300" s="18"/>
      <c r="AB300" s="105" t="s">
        <v>126</v>
      </c>
      <c r="AC300" s="106" t="s">
        <v>119</v>
      </c>
      <c r="AD300" s="21">
        <v>115</v>
      </c>
      <c r="AE300" s="15">
        <v>140</v>
      </c>
      <c r="AF300" s="16"/>
      <c r="AG300" s="17"/>
      <c r="AH300" s="16">
        <v>632143</v>
      </c>
      <c r="AI300" s="16">
        <v>6604307</v>
      </c>
      <c r="AJ300" s="16" t="s">
        <v>51</v>
      </c>
      <c r="AK300" s="23" t="s">
        <v>1298</v>
      </c>
      <c r="AL300" s="23" t="str">
        <f t="shared" si="23"/>
        <v>640237-10.pdf</v>
      </c>
      <c r="AM300" s="23" t="str">
        <f t="shared" si="24"/>
        <v>640237-10.PNG</v>
      </c>
    </row>
    <row r="301" spans="1:39">
      <c r="A301" s="27"/>
      <c r="B301" s="44"/>
      <c r="C301" s="44"/>
      <c r="D301" s="28" t="s">
        <v>1299</v>
      </c>
      <c r="E301" s="91" t="s">
        <v>1300</v>
      </c>
      <c r="F301" s="23" t="s">
        <v>1301</v>
      </c>
      <c r="G301" s="23" t="s">
        <v>1302</v>
      </c>
      <c r="H301" s="23" t="s">
        <v>75</v>
      </c>
      <c r="I301" s="8">
        <v>2023</v>
      </c>
      <c r="J301" s="28"/>
      <c r="K301" s="15"/>
      <c r="L301" s="23"/>
      <c r="M301" s="23"/>
      <c r="N301" s="23"/>
      <c r="O301" s="23"/>
      <c r="P301" s="23"/>
      <c r="Q301" s="29">
        <f t="shared" si="27"/>
        <v>0</v>
      </c>
      <c r="R301" s="23"/>
      <c r="S301" s="23"/>
      <c r="T301" s="23"/>
      <c r="U301" s="27"/>
      <c r="V301" s="28"/>
      <c r="W301" s="52">
        <v>216</v>
      </c>
      <c r="X301" s="57">
        <f t="shared" si="25"/>
        <v>215</v>
      </c>
      <c r="Y301" s="25"/>
      <c r="Z301" s="20">
        <f t="shared" si="26"/>
        <v>215</v>
      </c>
      <c r="AA301" s="18"/>
      <c r="AB301" s="13"/>
      <c r="AC301" s="8"/>
      <c r="AD301" s="21"/>
      <c r="AE301" s="15"/>
      <c r="AF301" s="16"/>
      <c r="AG301" s="17"/>
      <c r="AH301" s="16"/>
      <c r="AI301" s="16"/>
      <c r="AJ301" s="16"/>
      <c r="AK301" s="23"/>
      <c r="AL301" s="23" t="str">
        <f t="shared" si="23"/>
        <v>637381-02-B3.pdf</v>
      </c>
      <c r="AM301" s="23" t="str">
        <f t="shared" si="24"/>
        <v>637381-02-B3.PNG</v>
      </c>
    </row>
    <row r="302" spans="1:39">
      <c r="A302" s="27"/>
      <c r="B302" s="44"/>
      <c r="C302" s="44"/>
      <c r="D302" s="28" t="s">
        <v>1303</v>
      </c>
      <c r="E302" s="91" t="s">
        <v>1300</v>
      </c>
      <c r="F302" s="23" t="s">
        <v>1304</v>
      </c>
      <c r="G302" s="23" t="s">
        <v>1302</v>
      </c>
      <c r="H302" s="23" t="s">
        <v>75</v>
      </c>
      <c r="I302" s="8">
        <v>2023</v>
      </c>
      <c r="J302" s="28"/>
      <c r="K302" s="15"/>
      <c r="L302" s="23"/>
      <c r="M302" s="23"/>
      <c r="N302" s="23"/>
      <c r="O302" s="23"/>
      <c r="P302" s="23"/>
      <c r="Q302" s="29">
        <f t="shared" si="27"/>
        <v>0</v>
      </c>
      <c r="R302" s="23"/>
      <c r="S302" s="23"/>
      <c r="T302" s="23"/>
      <c r="U302" s="27"/>
      <c r="V302" s="28"/>
      <c r="W302" s="52"/>
      <c r="X302" s="57">
        <f t="shared" si="25"/>
        <v>-1</v>
      </c>
      <c r="Y302" s="25"/>
      <c r="Z302" s="20">
        <f t="shared" si="26"/>
        <v>-1</v>
      </c>
      <c r="AA302" s="18"/>
      <c r="AB302" s="13"/>
      <c r="AC302" s="8"/>
      <c r="AD302" s="21"/>
      <c r="AE302" s="15"/>
      <c r="AF302" s="16"/>
      <c r="AG302" s="17"/>
      <c r="AH302" s="16"/>
      <c r="AI302" s="16"/>
      <c r="AJ302" s="16"/>
      <c r="AK302" s="23"/>
      <c r="AL302" s="23" t="str">
        <f t="shared" si="23"/>
        <v>637381-02-B6.pdf</v>
      </c>
      <c r="AM302" s="23" t="str">
        <f t="shared" si="24"/>
        <v>637381-02-B6.PNG</v>
      </c>
    </row>
    <row r="303" spans="1:39">
      <c r="A303" s="27"/>
      <c r="B303" s="44"/>
      <c r="C303" s="44"/>
      <c r="D303" s="28" t="s">
        <v>1305</v>
      </c>
      <c r="E303" s="91" t="s">
        <v>1300</v>
      </c>
      <c r="F303" s="23" t="s">
        <v>1306</v>
      </c>
      <c r="G303" s="23" t="s">
        <v>1302</v>
      </c>
      <c r="H303" s="23" t="s">
        <v>75</v>
      </c>
      <c r="I303" s="8">
        <v>2023</v>
      </c>
      <c r="J303" s="28"/>
      <c r="K303" s="15"/>
      <c r="L303" s="23"/>
      <c r="M303" s="23"/>
      <c r="N303" s="23"/>
      <c r="O303" s="23"/>
      <c r="P303" s="23"/>
      <c r="Q303" s="29">
        <f t="shared" si="27"/>
        <v>0</v>
      </c>
      <c r="R303" s="23"/>
      <c r="S303" s="23"/>
      <c r="T303" s="23"/>
      <c r="U303" s="27"/>
      <c r="V303" s="28"/>
      <c r="W303" s="52"/>
      <c r="X303" s="57">
        <f t="shared" si="25"/>
        <v>-1</v>
      </c>
      <c r="Y303" s="25"/>
      <c r="Z303" s="20">
        <f>X303-Y303</f>
        <v>-1</v>
      </c>
      <c r="AA303" s="18"/>
      <c r="AB303" s="13"/>
      <c r="AC303" s="8"/>
      <c r="AD303" s="21"/>
      <c r="AE303" s="15"/>
      <c r="AF303" s="16"/>
      <c r="AG303" s="17"/>
      <c r="AH303" s="16"/>
      <c r="AI303" s="16"/>
      <c r="AJ303" s="16"/>
      <c r="AK303" s="23"/>
      <c r="AL303" s="23"/>
      <c r="AM303" s="23"/>
    </row>
    <row r="304" spans="1:39">
      <c r="A304" s="27"/>
      <c r="B304" s="44"/>
      <c r="C304" s="44"/>
      <c r="D304" s="28" t="s">
        <v>1307</v>
      </c>
      <c r="E304" s="91" t="s">
        <v>1300</v>
      </c>
      <c r="F304" s="23" t="s">
        <v>1308</v>
      </c>
      <c r="G304" s="23" t="s">
        <v>1302</v>
      </c>
      <c r="H304" s="23" t="s">
        <v>75</v>
      </c>
      <c r="I304" s="8">
        <v>2023</v>
      </c>
      <c r="J304" s="28"/>
      <c r="K304" s="15"/>
      <c r="L304" s="23"/>
      <c r="M304" s="23"/>
      <c r="N304" s="23"/>
      <c r="O304" s="23"/>
      <c r="P304" s="23"/>
      <c r="Q304" s="29">
        <f t="shared" si="27"/>
        <v>0</v>
      </c>
      <c r="R304" s="23"/>
      <c r="S304" s="23"/>
      <c r="T304" s="23"/>
      <c r="U304" s="27"/>
      <c r="V304" s="28"/>
      <c r="W304" s="52"/>
      <c r="X304" s="53"/>
      <c r="Y304" s="25"/>
      <c r="Z304" s="20">
        <f t="shared" ref="Z304:Z312" si="28">X304-Y304</f>
        <v>0</v>
      </c>
      <c r="AA304" s="18"/>
      <c r="AB304" s="13"/>
      <c r="AC304" s="8"/>
      <c r="AD304" s="21"/>
      <c r="AE304" s="15"/>
      <c r="AF304" s="16"/>
      <c r="AG304" s="17"/>
      <c r="AH304" s="16"/>
      <c r="AI304" s="16"/>
      <c r="AJ304" s="16"/>
      <c r="AK304" s="23"/>
      <c r="AL304" s="23"/>
      <c r="AM304" s="23"/>
    </row>
    <row r="305" spans="1:39">
      <c r="A305" s="27"/>
      <c r="B305" s="44"/>
      <c r="C305" s="44"/>
      <c r="D305" s="28" t="s">
        <v>1309</v>
      </c>
      <c r="E305" s="91" t="s">
        <v>1300</v>
      </c>
      <c r="F305" s="23" t="s">
        <v>1310</v>
      </c>
      <c r="G305" s="23" t="s">
        <v>1302</v>
      </c>
      <c r="H305" s="23" t="s">
        <v>75</v>
      </c>
      <c r="I305" s="8">
        <v>2024</v>
      </c>
      <c r="J305" s="28"/>
      <c r="K305" s="15"/>
      <c r="L305" s="23"/>
      <c r="M305" s="23"/>
      <c r="N305" s="23"/>
      <c r="O305" s="23"/>
      <c r="P305" s="23"/>
      <c r="Q305" s="29">
        <f t="shared" si="27"/>
        <v>0</v>
      </c>
      <c r="R305" s="23"/>
      <c r="S305" s="23"/>
      <c r="T305" s="23"/>
      <c r="U305" s="27"/>
      <c r="V305" s="28"/>
      <c r="W305" s="52"/>
      <c r="X305" s="53"/>
      <c r="Y305" s="25"/>
      <c r="Z305" s="20">
        <f t="shared" si="28"/>
        <v>0</v>
      </c>
      <c r="AA305" s="18"/>
      <c r="AB305" s="13"/>
      <c r="AC305" s="8"/>
      <c r="AD305" s="21"/>
      <c r="AE305" s="15"/>
      <c r="AF305" s="16"/>
      <c r="AG305" s="17"/>
      <c r="AH305" s="16"/>
      <c r="AI305" s="16"/>
      <c r="AJ305" s="16"/>
      <c r="AK305" s="23"/>
      <c r="AL305" s="23"/>
      <c r="AM305" s="23"/>
    </row>
    <row r="306" spans="1:39">
      <c r="A306" s="27"/>
      <c r="B306" s="44"/>
      <c r="C306" s="44" t="s">
        <v>39</v>
      </c>
      <c r="D306" s="31" t="s">
        <v>1311</v>
      </c>
      <c r="E306" s="91" t="s">
        <v>1312</v>
      </c>
      <c r="F306" s="23" t="s">
        <v>1313</v>
      </c>
      <c r="G306" s="32" t="s">
        <v>56</v>
      </c>
      <c r="H306" s="32" t="s">
        <v>56</v>
      </c>
      <c r="I306" s="8">
        <v>2023</v>
      </c>
      <c r="J306" s="28" t="s">
        <v>1314</v>
      </c>
      <c r="K306" s="15">
        <v>9.6000000000000002E-2</v>
      </c>
      <c r="L306" s="23">
        <v>7.7</v>
      </c>
      <c r="M306" s="23">
        <v>1.2E-2</v>
      </c>
      <c r="N306" s="23">
        <v>36.79</v>
      </c>
      <c r="O306" s="23">
        <v>10.19</v>
      </c>
      <c r="P306" s="23">
        <v>89</v>
      </c>
      <c r="Q306" s="29">
        <f t="shared" si="27"/>
        <v>906.91</v>
      </c>
      <c r="R306" s="23">
        <v>10.15</v>
      </c>
      <c r="S306" s="23" t="s">
        <v>99</v>
      </c>
      <c r="T306" s="23" t="s">
        <v>77</v>
      </c>
      <c r="U306" s="27" t="s">
        <v>51</v>
      </c>
      <c r="V306" s="28" t="s">
        <v>466</v>
      </c>
      <c r="W306" s="52">
        <v>290</v>
      </c>
      <c r="X306" s="53">
        <v>289</v>
      </c>
      <c r="Y306" s="25">
        <v>12</v>
      </c>
      <c r="Z306" s="20">
        <f t="shared" si="28"/>
        <v>277</v>
      </c>
      <c r="AA306" s="18">
        <v>2</v>
      </c>
      <c r="AB306" s="13" t="s">
        <v>749</v>
      </c>
      <c r="AC306" s="8" t="s">
        <v>119</v>
      </c>
      <c r="AD306" s="21">
        <v>115</v>
      </c>
      <c r="AE306" s="15"/>
      <c r="AF306" s="16"/>
      <c r="AG306" s="17" t="s">
        <v>1315</v>
      </c>
      <c r="AH306" s="16">
        <v>601939</v>
      </c>
      <c r="AI306" s="16">
        <v>6630309</v>
      </c>
      <c r="AJ306" s="16" t="s">
        <v>1316</v>
      </c>
      <c r="AK306" s="23" t="s">
        <v>1317</v>
      </c>
      <c r="AL306" s="23"/>
      <c r="AM306" s="23"/>
    </row>
    <row r="307" spans="1:39">
      <c r="A307" s="27"/>
      <c r="B307" s="44" t="s">
        <v>39</v>
      </c>
      <c r="C307" s="44" t="s">
        <v>39</v>
      </c>
      <c r="D307" s="31" t="s">
        <v>1318</v>
      </c>
      <c r="E307" s="91" t="s">
        <v>1319</v>
      </c>
      <c r="F307" s="23" t="s">
        <v>1320</v>
      </c>
      <c r="G307" s="32" t="s">
        <v>56</v>
      </c>
      <c r="H307" s="32" t="s">
        <v>56</v>
      </c>
      <c r="I307" s="8">
        <v>2023</v>
      </c>
      <c r="J307" s="28">
        <v>3.4</v>
      </c>
      <c r="K307" s="15">
        <v>0.105</v>
      </c>
      <c r="L307" s="23">
        <v>8.5</v>
      </c>
      <c r="M307" s="23"/>
      <c r="N307" s="23">
        <v>26.9</v>
      </c>
      <c r="O307" s="23">
        <v>10.33</v>
      </c>
      <c r="P307" s="23">
        <v>65</v>
      </c>
      <c r="Q307" s="29">
        <v>624</v>
      </c>
      <c r="R307" s="23">
        <v>8.2899999999999991</v>
      </c>
      <c r="S307" s="23" t="s">
        <v>99</v>
      </c>
      <c r="T307" s="23" t="s">
        <v>77</v>
      </c>
      <c r="U307" s="27" t="s">
        <v>51</v>
      </c>
      <c r="V307" s="28" t="s">
        <v>1321</v>
      </c>
      <c r="W307" s="52">
        <v>390</v>
      </c>
      <c r="X307" s="53">
        <v>389</v>
      </c>
      <c r="Y307" s="25">
        <v>5.2</v>
      </c>
      <c r="Z307" s="20">
        <f t="shared" si="28"/>
        <v>383.8</v>
      </c>
      <c r="AA307" s="18">
        <v>1</v>
      </c>
      <c r="AB307" s="13" t="s">
        <v>1322</v>
      </c>
      <c r="AC307" s="8" t="s">
        <v>1323</v>
      </c>
      <c r="AD307" s="21">
        <v>115</v>
      </c>
      <c r="AE307" s="15"/>
      <c r="AF307" s="16">
        <v>1000</v>
      </c>
      <c r="AG307" s="17" t="s">
        <v>1324</v>
      </c>
      <c r="AH307" s="16">
        <v>593825</v>
      </c>
      <c r="AI307" s="16">
        <v>6615817</v>
      </c>
      <c r="AJ307" s="16" t="s">
        <v>46</v>
      </c>
      <c r="AK307" s="23"/>
      <c r="AL307" s="23" t="str">
        <f t="shared" si="23"/>
        <v>640275-12.pdf</v>
      </c>
      <c r="AM307" s="23" t="str">
        <f t="shared" si="24"/>
        <v>640275-12.PNG</v>
      </c>
    </row>
    <row r="308" spans="1:39">
      <c r="A308" s="27"/>
      <c r="B308" s="44" t="s">
        <v>39</v>
      </c>
      <c r="C308" s="44" t="s">
        <v>39</v>
      </c>
      <c r="D308" s="31" t="s">
        <v>1325</v>
      </c>
      <c r="E308" s="91" t="s">
        <v>1326</v>
      </c>
      <c r="F308" s="23" t="s">
        <v>1327</v>
      </c>
      <c r="G308" s="32" t="s">
        <v>43</v>
      </c>
      <c r="H308" s="32" t="s">
        <v>43</v>
      </c>
      <c r="I308" s="8">
        <v>2023</v>
      </c>
      <c r="J308" s="28">
        <v>2.7</v>
      </c>
      <c r="K308" s="15">
        <v>0.125</v>
      </c>
      <c r="L308" s="23" t="s">
        <v>1328</v>
      </c>
      <c r="M308" s="23"/>
      <c r="N308" s="23">
        <v>26.13</v>
      </c>
      <c r="O308" s="113">
        <v>15.95</v>
      </c>
      <c r="P308" s="23">
        <v>73</v>
      </c>
      <c r="Q308" s="23"/>
      <c r="R308" s="29">
        <v>14.84</v>
      </c>
      <c r="S308" s="23" t="s">
        <v>99</v>
      </c>
      <c r="T308" s="23" t="s">
        <v>99</v>
      </c>
      <c r="U308" s="27" t="s">
        <v>51</v>
      </c>
      <c r="V308" s="28" t="s">
        <v>66</v>
      </c>
      <c r="W308" s="52">
        <v>600</v>
      </c>
      <c r="X308" s="53">
        <v>599</v>
      </c>
      <c r="Y308" s="25">
        <v>2.2999999999999998</v>
      </c>
      <c r="Z308" s="20">
        <f t="shared" si="28"/>
        <v>596.70000000000005</v>
      </c>
      <c r="AA308" s="18">
        <v>2.5</v>
      </c>
      <c r="AB308" s="13" t="s">
        <v>1329</v>
      </c>
      <c r="AC308" s="8" t="s">
        <v>1330</v>
      </c>
      <c r="AD308" s="21">
        <v>140</v>
      </c>
      <c r="AE308" s="15"/>
      <c r="AF308" s="16" t="s">
        <v>709</v>
      </c>
      <c r="AG308" s="17"/>
      <c r="AH308" s="16">
        <v>501028</v>
      </c>
      <c r="AI308" s="16">
        <v>6526574</v>
      </c>
      <c r="AJ308" s="16" t="s">
        <v>51</v>
      </c>
      <c r="AK308" s="23" t="s">
        <v>1331</v>
      </c>
      <c r="AL308" s="23" t="str">
        <f t="shared" si="23"/>
        <v>640237-11.pdf</v>
      </c>
      <c r="AM308" s="23" t="str">
        <f t="shared" si="24"/>
        <v>640237-11.PNG</v>
      </c>
    </row>
    <row r="309" spans="1:39">
      <c r="A309" s="27"/>
      <c r="B309" s="44" t="s">
        <v>39</v>
      </c>
      <c r="C309" s="44" t="s">
        <v>39</v>
      </c>
      <c r="D309" s="28" t="s">
        <v>1332</v>
      </c>
      <c r="E309" s="70" t="s">
        <v>1333</v>
      </c>
      <c r="F309" s="23" t="s">
        <v>1334</v>
      </c>
      <c r="G309" s="23" t="s">
        <v>115</v>
      </c>
      <c r="H309" s="23" t="s">
        <v>115</v>
      </c>
      <c r="I309" s="8">
        <v>2024</v>
      </c>
      <c r="J309" s="28">
        <v>2.4</v>
      </c>
      <c r="K309" s="15">
        <v>7.6999999999999999E-2</v>
      </c>
      <c r="L309" s="23">
        <v>7.95</v>
      </c>
      <c r="M309" s="23">
        <v>2.1499999999999998E-2</v>
      </c>
      <c r="N309" s="23">
        <v>38.44</v>
      </c>
      <c r="O309" s="23">
        <v>11.11</v>
      </c>
      <c r="P309" s="23">
        <v>71</v>
      </c>
      <c r="Q309" s="55">
        <f t="shared" si="27"/>
        <v>788.81</v>
      </c>
      <c r="R309" s="23">
        <v>10.83</v>
      </c>
      <c r="S309" s="23" t="s">
        <v>1335</v>
      </c>
      <c r="T309" s="23" t="s">
        <v>77</v>
      </c>
      <c r="U309" s="27" t="s">
        <v>51</v>
      </c>
      <c r="V309" s="28" t="s">
        <v>1336</v>
      </c>
      <c r="W309" s="56">
        <v>300</v>
      </c>
      <c r="X309" s="57">
        <v>299</v>
      </c>
      <c r="Y309" s="25">
        <v>10</v>
      </c>
      <c r="Z309" s="20">
        <f t="shared" si="28"/>
        <v>289</v>
      </c>
      <c r="AA309" s="20">
        <v>1</v>
      </c>
      <c r="AB309" s="13" t="s">
        <v>749</v>
      </c>
      <c r="AC309" s="8" t="s">
        <v>119</v>
      </c>
      <c r="AD309" s="21">
        <v>115</v>
      </c>
      <c r="AE309" s="15"/>
      <c r="AF309" s="16">
        <v>300</v>
      </c>
      <c r="AG309" s="17" t="s">
        <v>1337</v>
      </c>
      <c r="AH309" s="16">
        <v>592662</v>
      </c>
      <c r="AI309" s="16">
        <v>6648281</v>
      </c>
      <c r="AJ309" s="16" t="s">
        <v>46</v>
      </c>
      <c r="AK309" s="23"/>
      <c r="AL309" s="23" t="str">
        <f t="shared" si="23"/>
        <v>640275-13.pdf</v>
      </c>
      <c r="AM309" s="23" t="str">
        <f t="shared" si="24"/>
        <v>640275-13.PNG</v>
      </c>
    </row>
    <row r="310" spans="1:39">
      <c r="A310" s="27"/>
      <c r="B310" s="44" t="s">
        <v>39</v>
      </c>
      <c r="C310" s="44" t="s">
        <v>39</v>
      </c>
      <c r="D310" s="28" t="s">
        <v>1338</v>
      </c>
      <c r="E310" s="91" t="s">
        <v>1339</v>
      </c>
      <c r="F310" s="23" t="s">
        <v>1340</v>
      </c>
      <c r="G310" s="23" t="s">
        <v>43</v>
      </c>
      <c r="H310" s="23" t="s">
        <v>43</v>
      </c>
      <c r="I310" s="8">
        <v>2024</v>
      </c>
      <c r="J310" s="28">
        <v>4.8</v>
      </c>
      <c r="K310" s="15">
        <v>0.09</v>
      </c>
      <c r="L310" s="23">
        <v>4.5999999999999996</v>
      </c>
      <c r="M310" s="23">
        <v>1.2E-2</v>
      </c>
      <c r="N310" s="23">
        <v>28.05</v>
      </c>
      <c r="O310" s="23">
        <v>6.7</v>
      </c>
      <c r="P310" s="23">
        <v>90</v>
      </c>
      <c r="Q310" s="29">
        <f t="shared" si="27"/>
        <v>603</v>
      </c>
      <c r="R310" s="23">
        <v>5.7</v>
      </c>
      <c r="S310" s="23" t="s">
        <v>45</v>
      </c>
      <c r="T310" s="23" t="s">
        <v>77</v>
      </c>
      <c r="U310" s="27"/>
      <c r="V310" s="28" t="s">
        <v>493</v>
      </c>
      <c r="W310" s="52">
        <v>250</v>
      </c>
      <c r="X310" s="53">
        <v>249</v>
      </c>
      <c r="Y310" s="25">
        <v>10.1</v>
      </c>
      <c r="Z310" s="20">
        <f t="shared" si="28"/>
        <v>238.9</v>
      </c>
      <c r="AA310" s="18">
        <v>4.5</v>
      </c>
      <c r="AB310" s="105" t="s">
        <v>79</v>
      </c>
      <c r="AC310" s="8" t="s">
        <v>105</v>
      </c>
      <c r="AD310" s="21">
        <v>115</v>
      </c>
      <c r="AE310" s="15">
        <v>140</v>
      </c>
      <c r="AF310" s="16">
        <f ca="1">-AF310</f>
        <v>0</v>
      </c>
      <c r="AG310" s="17"/>
      <c r="AH310" s="16">
        <v>590986</v>
      </c>
      <c r="AI310" s="16">
        <v>6780910</v>
      </c>
      <c r="AJ310" s="16" t="s">
        <v>46</v>
      </c>
      <c r="AK310" s="23" t="s">
        <v>1341</v>
      </c>
      <c r="AL310" s="23" t="str">
        <f t="shared" si="23"/>
        <v>640237-12.pdf</v>
      </c>
      <c r="AM310" s="23" t="str">
        <f t="shared" si="24"/>
        <v>640237-12.PNG</v>
      </c>
    </row>
    <row r="311" spans="1:39">
      <c r="A311" s="27"/>
      <c r="B311" s="44"/>
      <c r="C311" s="44" t="s">
        <v>39</v>
      </c>
      <c r="D311" s="28" t="s">
        <v>1342</v>
      </c>
      <c r="E311" s="91" t="s">
        <v>1343</v>
      </c>
      <c r="F311" s="23" t="s">
        <v>1344</v>
      </c>
      <c r="G311" s="23" t="s">
        <v>56</v>
      </c>
      <c r="H311" s="23" t="s">
        <v>56</v>
      </c>
      <c r="I311" s="8">
        <v>2024</v>
      </c>
      <c r="J311" s="28">
        <v>3.9</v>
      </c>
      <c r="K311" s="15">
        <v>8.5000000000000006E-2</v>
      </c>
      <c r="L311" s="23">
        <v>9.31</v>
      </c>
      <c r="M311" s="23">
        <v>1.17E-2</v>
      </c>
      <c r="N311" s="23">
        <v>38.54</v>
      </c>
      <c r="O311" s="23">
        <v>11.52</v>
      </c>
      <c r="P311" s="23">
        <v>73</v>
      </c>
      <c r="Q311" s="23"/>
      <c r="R311" s="23"/>
      <c r="S311" s="23" t="s">
        <v>1335</v>
      </c>
      <c r="T311" s="23" t="s">
        <v>77</v>
      </c>
      <c r="U311" s="27" t="s">
        <v>51</v>
      </c>
      <c r="V311" s="28" t="s">
        <v>1345</v>
      </c>
      <c r="W311" s="52">
        <v>300</v>
      </c>
      <c r="X311" s="53">
        <v>299</v>
      </c>
      <c r="Y311" s="25">
        <v>0</v>
      </c>
      <c r="Z311" s="20">
        <f t="shared" si="28"/>
        <v>299</v>
      </c>
      <c r="AA311" s="18">
        <v>9</v>
      </c>
      <c r="AB311" s="13" t="s">
        <v>749</v>
      </c>
      <c r="AC311" s="8" t="s">
        <v>119</v>
      </c>
      <c r="AD311" s="21">
        <v>115</v>
      </c>
      <c r="AE311" s="15">
        <v>140</v>
      </c>
      <c r="AF311" s="16"/>
      <c r="AG311" s="17" t="s">
        <v>1346</v>
      </c>
      <c r="AH311" s="16">
        <v>288293</v>
      </c>
      <c r="AI311" s="16">
        <v>6592135</v>
      </c>
      <c r="AJ311" s="16" t="s">
        <v>1316</v>
      </c>
      <c r="AK311" s="23"/>
      <c r="AL311" s="23" t="str">
        <f t="shared" si="23"/>
        <v>640275-14.pdf</v>
      </c>
      <c r="AM311" s="23" t="str">
        <f t="shared" si="24"/>
        <v>640275-14.PNG</v>
      </c>
    </row>
    <row r="312" spans="1:39">
      <c r="A312" s="27"/>
      <c r="B312" s="44"/>
      <c r="C312" s="44" t="s">
        <v>39</v>
      </c>
      <c r="D312" s="28" t="s">
        <v>1347</v>
      </c>
      <c r="E312" s="91" t="s">
        <v>1348</v>
      </c>
      <c r="F312" s="23" t="s">
        <v>1349</v>
      </c>
      <c r="G312" s="23" t="s">
        <v>43</v>
      </c>
      <c r="H312" s="23" t="s">
        <v>1249</v>
      </c>
      <c r="I312" s="27">
        <v>2024</v>
      </c>
      <c r="J312" s="28">
        <v>3.4</v>
      </c>
      <c r="K312" s="15">
        <v>6.6000000000000003E-2</v>
      </c>
      <c r="L312" s="23">
        <v>10.3</v>
      </c>
      <c r="M312" s="23">
        <v>0.02</v>
      </c>
      <c r="N312" s="23">
        <v>30.28</v>
      </c>
      <c r="O312" s="23">
        <v>9.23</v>
      </c>
      <c r="P312" s="23">
        <v>73</v>
      </c>
      <c r="Q312" s="23"/>
      <c r="R312" s="23">
        <v>8.0500000000000007</v>
      </c>
      <c r="S312" s="23" t="s">
        <v>99</v>
      </c>
      <c r="T312" s="23" t="s">
        <v>77</v>
      </c>
      <c r="U312" s="27" t="s">
        <v>51</v>
      </c>
      <c r="V312" s="28" t="s">
        <v>187</v>
      </c>
      <c r="W312" s="52">
        <v>320</v>
      </c>
      <c r="X312" s="53">
        <v>319</v>
      </c>
      <c r="Y312" s="25">
        <v>14</v>
      </c>
      <c r="Z312" s="20">
        <f t="shared" si="28"/>
        <v>305</v>
      </c>
      <c r="AA312" s="18">
        <v>0.2</v>
      </c>
      <c r="AB312" s="13" t="s">
        <v>749</v>
      </c>
      <c r="AC312" s="8" t="s">
        <v>119</v>
      </c>
      <c r="AD312" s="21">
        <v>115</v>
      </c>
      <c r="AE312" s="15"/>
      <c r="AF312" s="16" t="s">
        <v>1350</v>
      </c>
      <c r="AG312" s="17"/>
      <c r="AH312" s="16">
        <v>600536</v>
      </c>
      <c r="AI312" s="16">
        <v>6642502</v>
      </c>
      <c r="AJ312" s="16" t="s">
        <v>51</v>
      </c>
      <c r="AK312" s="23" t="s">
        <v>1351</v>
      </c>
      <c r="AL312" s="23" t="str">
        <f t="shared" si="23"/>
        <v>640237-15.pdf</v>
      </c>
      <c r="AM312" s="23" t="str">
        <f t="shared" si="24"/>
        <v>640237-15.PNG</v>
      </c>
    </row>
  </sheetData>
  <hyperlinks>
    <hyperlink ref="E60" r:id="rId1" xr:uid="{C158244A-80B2-49BF-8F77-43A6EB6D82B3}"/>
    <hyperlink ref="E245" r:id="rId2" xr:uid="{EED06F71-8F2D-4EAC-91E4-FD3FAF30F579}"/>
    <hyperlink ref="E244" r:id="rId3" xr:uid="{A1DA7164-36D7-460F-A2E1-201089088971}"/>
    <hyperlink ref="E66" r:id="rId4" xr:uid="{ECF92494-8EFF-4BE2-AFE9-C3A609895540}"/>
    <hyperlink ref="E22" r:id="rId5" xr:uid="{51F301D6-9CCD-4CA2-A342-38545F9A5572}"/>
    <hyperlink ref="E96" r:id="rId6" xr:uid="{5E4167E1-139D-4FA6-823C-E4800CDC10DD}"/>
    <hyperlink ref="E234" r:id="rId7" xr:uid="{1B2FA6BD-1B49-49F7-BE88-FD4268E2CD2C}"/>
    <hyperlink ref="E242" r:id="rId8" xr:uid="{BF42A15C-9F9D-41B2-95F8-90CC4EE4AA68}"/>
    <hyperlink ref="E168" r:id="rId9" xr:uid="{E8E05722-17B7-42EC-A54A-5926704547B0}"/>
    <hyperlink ref="E124" r:id="rId10" xr:uid="{21646D81-A170-46EF-81ED-98BF006FD355}"/>
    <hyperlink ref="E167" r:id="rId11" xr:uid="{2BE74C4D-56B5-402B-9DC9-74265957E3C7}"/>
    <hyperlink ref="E69" r:id="rId12" xr:uid="{3A1CB880-4C27-4028-B619-9F06CC506BE9}"/>
    <hyperlink ref="E110" r:id="rId13" xr:uid="{4B222D16-D3CD-42D3-9BC0-152EE3ABE2DF}"/>
    <hyperlink ref="E2" r:id="rId14" xr:uid="{1B2DF4FF-ED89-4243-B4C9-D8CA9FAED7EF}"/>
    <hyperlink ref="E88" r:id="rId15" xr:uid="{FD427F89-023C-4E76-A831-AF463CD4655A}"/>
    <hyperlink ref="E128" r:id="rId16" xr:uid="{4455E467-2B49-4EB1-82E3-0577F0B6E3FF}"/>
    <hyperlink ref="E25" r:id="rId17" xr:uid="{F935E2E9-50C5-4470-8FC5-9FEFD394E653}"/>
    <hyperlink ref="E108" r:id="rId18" xr:uid="{20F20B5B-DBFF-4581-8E1C-14925CF7907C}"/>
    <hyperlink ref="E64" r:id="rId19" xr:uid="{011AF7F3-0EE1-48AB-B2BB-928D48CAD6C8}"/>
    <hyperlink ref="E107" r:id="rId20" xr:uid="{F50DE461-7B07-44CE-990B-04AAAC3F77C6}"/>
    <hyperlink ref="E193" r:id="rId21" xr:uid="{7BF653EC-8E0F-42E1-B654-BE76BF7FC871}"/>
    <hyperlink ref="E161" r:id="rId22" xr:uid="{268D0549-1E0E-407E-9FED-89267D872110}"/>
    <hyperlink ref="E170" r:id="rId23" xr:uid="{8FA0F764-9C8A-4684-9D06-521535EB450E}"/>
    <hyperlink ref="E43" r:id="rId24" xr:uid="{925E1638-7481-49E7-9CC3-B20B97E3FB91}"/>
    <hyperlink ref="E133" r:id="rId25" xr:uid="{5F8F14B7-D9A2-4241-B700-E243CB8A67DE}"/>
    <hyperlink ref="E240" r:id="rId26" xr:uid="{E81E993A-25E7-4538-B2AF-D784C0AECD86}"/>
    <hyperlink ref="E45" r:id="rId27" xr:uid="{2CF6CD27-5B68-4A4E-889C-278B1C480A6C}"/>
    <hyperlink ref="E4" r:id="rId28" xr:uid="{4B488C5C-D581-43CD-9A1C-E6EA940814BC}"/>
    <hyperlink ref="E144" r:id="rId29" xr:uid="{E55C0935-C2A9-4112-BA9C-9D3A2D1A3586}"/>
    <hyperlink ref="E104" r:id="rId30" xr:uid="{E094C8DE-353F-4549-8278-46A7FC5E3CA5}"/>
    <hyperlink ref="E130" r:id="rId31" xr:uid="{B9199DB2-83F2-4820-B9CA-6DC6AF452272}"/>
    <hyperlink ref="E93" r:id="rId32" xr:uid="{54EDD689-6420-4D48-B56B-A9422AC43744}"/>
    <hyperlink ref="E221" r:id="rId33" xr:uid="{EB71FCAC-5597-42D8-B8C9-D2FA67A44481}"/>
    <hyperlink ref="E237" r:id="rId34" xr:uid="{1B8DBF33-7EB8-4149-A8ED-D9616FEA15C2}"/>
    <hyperlink ref="E187" r:id="rId35" xr:uid="{017A9917-015C-4171-A44C-159BA1B0B370}"/>
    <hyperlink ref="E24" r:id="rId36" xr:uid="{B36B8A88-715C-4744-9A91-1E45E6D0C489}"/>
    <hyperlink ref="E231" r:id="rId37" xr:uid="{AD1CCFC9-999E-46EE-85B7-35330315B1F4}"/>
    <hyperlink ref="E78" r:id="rId38" xr:uid="{31876734-1BB4-444E-B3BF-2D6E7AA2D8F8}"/>
    <hyperlink ref="E94" r:id="rId39" xr:uid="{710F4BF3-D517-4389-80CF-5EE7BB050975}"/>
    <hyperlink ref="E232" r:id="rId40" xr:uid="{A030CB14-EF0A-45D5-8808-BD5F17964155}"/>
    <hyperlink ref="E77" r:id="rId41" xr:uid="{2D1D4A31-9FD7-4999-A3B2-C38DC1F26808}"/>
    <hyperlink ref="E36" r:id="rId42" xr:uid="{147837AF-A715-4BD2-AD0E-ABE07D4E7095}"/>
    <hyperlink ref="E165" r:id="rId43" xr:uid="{61B13317-9A16-485E-BA33-974756B594A2}"/>
    <hyperlink ref="E57" r:id="rId44" xr:uid="{F407E216-5E64-4FC9-A7D9-03A67B6A0B15}"/>
    <hyperlink ref="E178" r:id="rId45" xr:uid="{D59FD931-5D99-4F9E-84FB-E2A8ED5EF57F}"/>
    <hyperlink ref="E28" r:id="rId46" xr:uid="{1A2D0D35-5C7B-49D1-B534-098578676C2A}"/>
    <hyperlink ref="E132" r:id="rId47" xr:uid="{433B2A81-8D05-4D6A-B935-8ABC492C90BC}"/>
    <hyperlink ref="E41" r:id="rId48" xr:uid="{3EE716AB-C847-46FF-BB57-B2E1B508C950}"/>
    <hyperlink ref="E171" r:id="rId49" xr:uid="{EBAC59A3-2D45-4110-A37F-942E380F08C2}"/>
    <hyperlink ref="E166" r:id="rId50" xr:uid="{DC28D4BC-34B7-450D-8105-415D0E6754CA}"/>
    <hyperlink ref="E149" r:id="rId51" xr:uid="{8FBB11AF-C240-4203-A248-775C62ACA881}"/>
    <hyperlink ref="E195" r:id="rId52" xr:uid="{D0DA9600-2169-4B51-881E-64728A214C82}"/>
    <hyperlink ref="E159" r:id="rId53" xr:uid="{ED3376B3-4AD4-4359-8EB3-F2A4E2EFF2D0}"/>
    <hyperlink ref="E27" r:id="rId54" xr:uid="{49425104-87D3-4C58-B11F-D544FB8D8854}"/>
    <hyperlink ref="E186" r:id="rId55" xr:uid="{3132C186-F20A-4990-872D-1A0B9F4A0AB2}"/>
    <hyperlink ref="E136" r:id="rId56" xr:uid="{3EF0FA7A-6D0B-4AFF-8AD8-8D46410654EB}"/>
    <hyperlink ref="E172" r:id="rId57" xr:uid="{8CF35A3F-1C50-4E4A-94D6-A81FC4060752}"/>
    <hyperlink ref="E53" r:id="rId58" xr:uid="{C8C749A9-149F-4834-8EF9-8D5C311DA2AB}"/>
    <hyperlink ref="E179" r:id="rId59" xr:uid="{4F0DF416-7AD0-4AFF-A61E-25AA93B23595}"/>
    <hyperlink ref="E150" r:id="rId60" xr:uid="{82D49996-4CF1-449C-9A7E-46DDEF50560F}"/>
    <hyperlink ref="E37" r:id="rId61" xr:uid="{4D717C27-26CE-4DED-A16C-4E318C58385F}"/>
    <hyperlink ref="E15" r:id="rId62" xr:uid="{60A93029-B5BA-471F-B496-510A7964346E}"/>
    <hyperlink ref="E95" r:id="rId63" xr:uid="{8995CE0E-A448-4BE6-9281-DDBDC4E01BFA}"/>
    <hyperlink ref="E122" r:id="rId64" xr:uid="{61E411E1-2E4B-474C-981E-1C1B3ED16C52}"/>
    <hyperlink ref="E30" r:id="rId65" xr:uid="{A339FAAB-8291-415C-A00C-8E2FA6449FE7}"/>
    <hyperlink ref="E29" r:id="rId66" xr:uid="{2F766BD6-9B4C-436A-9C10-A23ED9FCCC5D}"/>
    <hyperlink ref="E18" r:id="rId67" xr:uid="{197E2549-DE01-4EB9-80B2-38EB8545A645}"/>
    <hyperlink ref="E180" r:id="rId68" xr:uid="{878F32ED-EA18-4A22-8070-D7AB9F0E18B6}"/>
    <hyperlink ref="E112" r:id="rId69" xr:uid="{C95A8749-3945-4F23-8E8B-54E4CD5B9622}"/>
    <hyperlink ref="E35" r:id="rId70" xr:uid="{A5AD57A0-808F-4C59-864F-BEF88447EB88}"/>
    <hyperlink ref="E65" r:id="rId71" xr:uid="{70341E72-6791-465D-A15C-19E669DB0F8D}"/>
    <hyperlink ref="E116" r:id="rId72" xr:uid="{AE89001B-F18B-4639-9824-21808781B4ED}"/>
    <hyperlink ref="E173" r:id="rId73" xr:uid="{DB03CA02-E920-4752-A437-C8C076EDD2E8}"/>
    <hyperlink ref="E97" r:id="rId74" xr:uid="{51A7CDFA-F2F1-4ADA-8A62-9851A36ED5F6}"/>
    <hyperlink ref="E56" r:id="rId75" xr:uid="{B6FF7EB9-C987-4FC3-9186-9925495082AE}"/>
    <hyperlink ref="E200" r:id="rId76" xr:uid="{72037465-DC8E-4E0A-B56A-F19F2C343BCE}"/>
    <hyperlink ref="E111" r:id="rId77" xr:uid="{DD72929F-EECA-4263-AAD4-1FBCD243B771}"/>
    <hyperlink ref="E20" r:id="rId78" xr:uid="{31A51E64-98A6-4E1C-95CE-1864F72E6B70}"/>
    <hyperlink ref="E50" r:id="rId79" xr:uid="{A90CCBBA-DED0-4F90-B4A2-DBEFFB19F24E}"/>
    <hyperlink ref="E198" r:id="rId80" xr:uid="{F9DB1E39-D53C-47C8-916E-0C135E068F8A}"/>
    <hyperlink ref="E33" r:id="rId81" xr:uid="{506F9D19-AAF7-46D9-85BA-5A6348CADADE}"/>
    <hyperlink ref="E239" r:id="rId82" xr:uid="{884B7DDE-2A61-470B-8D15-F2962A1F8312}"/>
    <hyperlink ref="E49" r:id="rId83" xr:uid="{4791123A-5611-4D2E-A260-8367171DEEAA}"/>
    <hyperlink ref="E79" r:id="rId84" xr:uid="{26CEB0B2-E7FF-4C61-AB31-DFC80AE42D6A}"/>
    <hyperlink ref="E201" r:id="rId85" xr:uid="{BE2E7EA7-E046-47FC-876C-2E9A3C017FC7}"/>
    <hyperlink ref="E38" r:id="rId86" xr:uid="{F89E2B11-BACA-4AEC-8950-C15F9798BFE8}"/>
    <hyperlink ref="E127" r:id="rId87" xr:uid="{FF661A2D-7118-4B17-A87D-8548B39DBD0B}"/>
    <hyperlink ref="E174" r:id="rId88" xr:uid="{94D8BC9B-5097-4DE8-B214-3CD723FE852E}"/>
    <hyperlink ref="E42" r:id="rId89" xr:uid="{4EFA675D-B40D-4E2A-941E-F8B8B69A34EF}"/>
    <hyperlink ref="E162" r:id="rId90" xr:uid="{DDD541FD-7B4D-4157-BE6F-1894B8346C9D}"/>
    <hyperlink ref="E98" r:id="rId91" xr:uid="{E4A334EF-FCEF-468E-B362-156EAA91CFC7}"/>
    <hyperlink ref="E189" r:id="rId92" xr:uid="{1EE662BE-F394-44D8-A525-246F38B1A125}"/>
    <hyperlink ref="E248" r:id="rId93" xr:uid="{B6A041AE-DFB9-4CCC-A044-019CE37C4A89}"/>
    <hyperlink ref="E142" r:id="rId94" xr:uid="{669670FD-B080-4B2D-B525-EC6F144296EB}"/>
    <hyperlink ref="E169" r:id="rId95" xr:uid="{07A5C937-9C3F-4801-9079-00218CF19F7D}"/>
    <hyperlink ref="E226" r:id="rId96" xr:uid="{D6F3A16D-882A-4318-BCE0-A16602744F70}"/>
    <hyperlink ref="E58" r:id="rId97" xr:uid="{167B8902-A157-4888-93F5-A931F18EC8F3}"/>
    <hyperlink ref="E90" r:id="rId98" xr:uid="{2A8E9B1B-9854-4E84-9151-3571A6069F6B}"/>
    <hyperlink ref="E211" r:id="rId99" xr:uid="{27CA8726-A9C3-4885-BBAA-BFC6EA2DE410}"/>
    <hyperlink ref="E212" r:id="rId100" xr:uid="{9E7349C3-3C10-4B0F-AE5C-690D5982883A}"/>
    <hyperlink ref="E246" r:id="rId101" xr:uid="{B2C64E76-A319-44FB-9F31-B80CD46AE32F}"/>
    <hyperlink ref="E214" r:id="rId102" xr:uid="{7A4F836E-B2B8-4EC0-ABF3-0E0B9FCB7DC7}"/>
    <hyperlink ref="E220" r:id="rId103" xr:uid="{57DB2798-2E61-4F7E-AC46-76BBB67D4752}"/>
    <hyperlink ref="E219" r:id="rId104" xr:uid="{693A9780-8745-4B5A-8A36-E752E701EC27}"/>
    <hyperlink ref="E218" r:id="rId105" xr:uid="{CAAD3898-5AA0-4465-A796-0F07FF7CEF68}"/>
    <hyperlink ref="E216" r:id="rId106" xr:uid="{75AF5838-632F-4BC9-8F1A-78D7E6555534}"/>
    <hyperlink ref="E89" r:id="rId107" xr:uid="{6FA09B0E-6617-4709-8B35-384814997E19}"/>
    <hyperlink ref="E217" r:id="rId108" xr:uid="{F0766234-30F2-4870-83FB-0439DF57DBDE}"/>
    <hyperlink ref="E228" r:id="rId109" xr:uid="{BD9FB5BB-7C47-42B0-9EA8-B02F517CA065}"/>
    <hyperlink ref="E229" r:id="rId110" xr:uid="{57FA9D6D-8DBC-4732-9168-D55E77524770}"/>
    <hyperlink ref="E230" r:id="rId111" xr:uid="{C9E9EF5F-95BE-4A2C-A786-C4FC5616791D}"/>
    <hyperlink ref="E224" r:id="rId112" xr:uid="{CE5CA722-B8B1-4E73-A1DD-2DBC0C83D581}"/>
    <hyperlink ref="E223" r:id="rId113" xr:uid="{D1122EDE-0DC0-4D60-87C4-19E2481E08C2}"/>
    <hyperlink ref="E227" r:id="rId114" xr:uid="{49917A21-4934-44FE-A869-DBB9DD886980}"/>
    <hyperlink ref="E236" r:id="rId115" xr:uid="{A9C089E2-AF52-4514-9FD4-E1D899F1B4A2}"/>
    <hyperlink ref="E233" r:id="rId116" xr:uid="{10AA0ECB-7B07-428A-AC4C-DCBCA00AA5DA}"/>
    <hyperlink ref="E235" r:id="rId117" xr:uid="{FDA813B0-9D04-410C-953D-DD4719BBDD74}"/>
    <hyperlink ref="E225" r:id="rId118" xr:uid="{6F7FE727-E1AA-45BE-BD0C-747B8EFF9016}"/>
    <hyperlink ref="E176" r:id="rId119" xr:uid="{0C12F3D5-A9A8-424F-8EB2-D071B665AB55}"/>
    <hyperlink ref="E249" r:id="rId120" xr:uid="{1EBD1F7D-A2E2-42B1-ADFD-AC0191528F92}"/>
    <hyperlink ref="E210" r:id="rId121" xr:uid="{FEBB5B13-4E0D-456E-8643-333B611B3CB3}"/>
    <hyperlink ref="E254" r:id="rId122" xr:uid="{BE5AB267-6787-45B7-8A0C-1FE48F8381FE}"/>
    <hyperlink ref="E241" r:id="rId123" xr:uid="{4207B185-7B8C-4824-8D8A-92ABFA85E808}"/>
    <hyperlink ref="E202" r:id="rId124" xr:uid="{5A2DBEDB-1796-4258-A7B2-32351CE7CC7B}"/>
    <hyperlink ref="E85" r:id="rId125" xr:uid="{D4A3EA00-5F4F-4477-81AE-6B548BC558BD}"/>
    <hyperlink ref="E251" r:id="rId126" xr:uid="{5F17C595-5507-4BEA-99FB-D576274076AD}"/>
    <hyperlink ref="E196" r:id="rId127" xr:uid="{8F2F993E-8B39-4F59-B06C-E08157BA4E76}"/>
    <hyperlink ref="E177" r:id="rId128" xr:uid="{012D6A1C-85A0-40AE-91F1-CACF0AB9A1C3}"/>
    <hyperlink ref="E47" r:id="rId129" xr:uid="{D7107102-0613-4BCD-A921-1224C43FB1AA}"/>
    <hyperlink ref="E84" r:id="rId130" xr:uid="{BE0C347F-6207-4F64-B76F-74E72F386FEA}"/>
    <hyperlink ref="E21" r:id="rId131" xr:uid="{1B39B3E9-8339-49AA-ACA5-FFFABC82CB47}"/>
    <hyperlink ref="E83" r:id="rId132" xr:uid="{5F473F7F-0710-482F-B42C-6E6C621EA89B}"/>
    <hyperlink ref="E7" r:id="rId133" xr:uid="{6104045B-D40D-4FD3-B61C-23E206D7ACA5}"/>
    <hyperlink ref="E6" r:id="rId134" xr:uid="{87F4ECD5-0447-49E8-B18A-D289EAD6EB26}"/>
    <hyperlink ref="E86" r:id="rId135" xr:uid="{EAB4043D-9EF5-4B0B-AFF3-5E8949740571}"/>
    <hyperlink ref="E80" r:id="rId136" xr:uid="{072BDAEF-D263-4C61-9034-1B326DFBA6FD}"/>
    <hyperlink ref="E151" r:id="rId137" xr:uid="{4DBA7F95-2CE1-4EF8-A682-E8655566411C}"/>
    <hyperlink ref="E54" r:id="rId138" xr:uid="{6956437F-4471-4C4D-9D03-D645EDC68036}"/>
    <hyperlink ref="E14" r:id="rId139" xr:uid="{639AB184-CCA6-4DDF-91A3-1A442076B615}"/>
    <hyperlink ref="E72" r:id="rId140" xr:uid="{BDDF5F32-C5CB-49D9-BED5-28E45D33ECD3}"/>
    <hyperlink ref="E255" r:id="rId141" xr:uid="{60820EE8-323B-4648-BAE7-95F6973B6646}"/>
    <hyperlink ref="E256" r:id="rId142" xr:uid="{6934B108-9443-43EF-B1E9-929C61AA6773}"/>
    <hyperlink ref="E8" r:id="rId143" xr:uid="{6BAC415D-AD14-41ED-BCAA-2EF00D3642FD}"/>
    <hyperlink ref="E206" r:id="rId144" xr:uid="{CAAC9B02-2AC9-4451-BCC8-373ABA8571F3}"/>
    <hyperlink ref="E101" r:id="rId145" xr:uid="{C9BDF401-3863-4992-A79D-DAF73F1EBDF3}"/>
    <hyperlink ref="E46" r:id="rId146" xr:uid="{E1DC0B2A-5DF7-482F-A107-217DF6ECED43}"/>
    <hyperlink ref="E62" r:id="rId147" xr:uid="{4A44A7C3-E2D9-453A-B2B8-BB99AA09A6D8}"/>
    <hyperlink ref="E115" r:id="rId148" xr:uid="{28CF2EB5-A634-49F6-A5CC-9E306FA1F5C0}"/>
    <hyperlink ref="E99" r:id="rId149" xr:uid="{274AAB1B-AEBF-4DAD-855A-ECED3C5D16B5}"/>
    <hyperlink ref="E39" r:id="rId150" xr:uid="{CFAC4F14-30AE-49BD-80E1-BD029B6BE8C6}"/>
    <hyperlink ref="E100" r:id="rId151" xr:uid="{10BD8D20-B5CC-4DBB-8805-C4D3E781F297}"/>
    <hyperlink ref="E260" r:id="rId152" xr:uid="{64BA6D77-3E82-4EDB-A26D-59AC8BA0BAF5}"/>
    <hyperlink ref="E55" r:id="rId153" xr:uid="{2ED41838-5714-433C-83F0-636D158324F0}"/>
    <hyperlink ref="E129" r:id="rId154" display="../../../601531-84" xr:uid="{C7948058-1274-408B-90F2-E4A84F06E3B7}"/>
    <hyperlink ref="E82" r:id="rId155" display="http://bikube/Oppdrag/601531/78/default.aspx" xr:uid="{565916FC-330F-4BEE-8B31-7F8869D8B48C}"/>
    <hyperlink ref="E73" r:id="rId156" display="http://bikube/Oppdrag/601531/78/default.aspx" xr:uid="{E9A48F58-8847-4FB1-BCCA-25C0E15FDE31}"/>
    <hyperlink ref="E125" r:id="rId157" display="../../../601531-85" xr:uid="{11CF88B3-1C44-4789-ABB2-F4986FEA54C7}"/>
    <hyperlink ref="E121" r:id="rId158" display="../../../601531-86" xr:uid="{54F0AB5B-145F-4FE2-B37E-006554CCCDD1}"/>
    <hyperlink ref="E68" r:id="rId159" display="../../../601531-82" xr:uid="{25524F7C-BB94-4382-A6B1-12E09B0A7559}"/>
    <hyperlink ref="E76" r:id="rId160" display="../../../601531-87" xr:uid="{01A9CB30-3AD0-40D8-84F2-A77EE8481BB5}"/>
    <hyperlink ref="E157" r:id="rId161" display="../../../601531-83" xr:uid="{5FAE3D3F-8340-4AD7-8E19-F3B7D3D5FA45}"/>
    <hyperlink ref="E152" r:id="rId162" display="http://bikube/Oppdrag/631506/01/default.aspx" xr:uid="{788E4869-EEC4-4594-8897-1CF2CA65D2C9}"/>
    <hyperlink ref="E156" r:id="rId163" display="http://bikube/Oppdrag/631506/01/default.aspx" xr:uid="{E9222BA4-1C38-4076-8C2E-77AC6875C66D}"/>
    <hyperlink ref="E191" r:id="rId164" display="http://av-bkarkiv/Oppdrag/523731/default.aspx" xr:uid="{A4023E8B-E269-426F-A52B-6E7A5974451C}"/>
    <hyperlink ref="E175" r:id="rId165" xr:uid="{E680F19F-2786-48AD-99DC-9F335FC5ABB7}"/>
    <hyperlink ref="E102" r:id="rId166" display="../../../633112-01" xr:uid="{61E6F7C7-0EAC-4AF8-9D31-03A282DC8447}"/>
    <hyperlink ref="E215" r:id="rId167" xr:uid="{7E594215-70D0-4C84-8DB1-F13F00CD5EA8}"/>
    <hyperlink ref="E103" r:id="rId168" xr:uid="{058209D9-6450-4318-B303-5DE6C581DACC}"/>
    <hyperlink ref="E26" r:id="rId169" xr:uid="{46BD7BFC-6F8D-42EF-B64A-0C37E5D2AB7B}"/>
    <hyperlink ref="E199" r:id="rId170" xr:uid="{542449B8-82AB-4563-AA81-399BF820E854}"/>
    <hyperlink ref="E10" r:id="rId171" display="../../../601531-81" xr:uid="{06178334-584D-417E-B16C-453A76A730C2}"/>
    <hyperlink ref="E118" r:id="rId172" display="http://bikube/Oppdrag/630913/01/default.aspx" xr:uid="{A41DB7A2-04B9-4965-B713-D32A5DDC20F8}"/>
    <hyperlink ref="E143" r:id="rId173" display="../../../601531-89" xr:uid="{68B0578A-453D-4C70-967A-4E2CEDE27197}"/>
    <hyperlink ref="E59" r:id="rId174" display="../../../../601531-92" xr:uid="{95C1CC7B-AC14-428F-9488-B702BE110913}"/>
    <hyperlink ref="E75" r:id="rId175" display="../../../../../601531-95/Delte dokumenter/Forms/Alle dokumenter.aspx?RootFolder=%2Fsites%2F601531%2D95%2FDelte%20dokumenter%2FGeneral&amp;FolderCTID=0x012000F73220F01756624580BE5284F92EBAEC" xr:uid="{505C3E50-B246-45CC-BADF-43EA169E2ED1}"/>
    <hyperlink ref="E23" r:id="rId176" display="../../../../../601531-91/Delte dokumenter/Forms/Alle dokumenter.aspx?RootFolder=%2Fsites%2F601531%2D91%2FDelte%20dokumenter%2FOppdragsadministrasjon%2FGeneral&amp;FolderCTID=0x0120005337F0C23C0EBE4CAD8D126CA4A2FA0A" xr:uid="{5DAD2129-93C3-4BF0-8656-20827AB5900A}"/>
    <hyperlink ref="E63" r:id="rId177" display="../../../../../601531-93/Delte dokumenter/Forms/Alle dokumenter.aspx?RootFolder=%2Fsites%2F601531%2D93%2FDelte%20dokumenter%2FGeneral&amp;FolderCTID=0x012000F73220F01756624580BE5284F92EBAEC" xr:uid="{E86C1533-5018-430B-8A79-9A1CEBBF77FF}"/>
    <hyperlink ref="E247" r:id="rId178" xr:uid="{263AE54E-83C9-47C4-8F46-555FCC26A478}"/>
    <hyperlink ref="E238" r:id="rId179" display="http://bikube/Oppdrag/601531/01/default.aspx" xr:uid="{E81387AA-8FC8-4142-AFE7-B54EF0B05583}"/>
    <hyperlink ref="E257" r:id="rId180" display="http://bikube/Oppdrag/601531/51/default.aspx" xr:uid="{0779A687-8F56-4D5C-8E32-086A5B4D8E53}"/>
    <hyperlink ref="E222" r:id="rId181" display="http://av-bkarkiv/Oppdrag/535007/01/default.aspx" xr:uid="{AB641140-F4F3-430A-BDBA-016E844770AB}"/>
    <hyperlink ref="E213" r:id="rId182" xr:uid="{78D6E440-592F-4B24-B87B-38547751F7DC}"/>
    <hyperlink ref="E243" r:id="rId183" xr:uid="{8AEDB4BD-7403-4249-A229-548B349FD13B}"/>
    <hyperlink ref="E250" r:id="rId184" xr:uid="{E6E1796D-2CA1-438D-B46C-206A4C28A572}"/>
    <hyperlink ref="E268" r:id="rId185" display="../../../../635960-03/Delte dokumenter/Forms/Alle dokumenter.aspx" xr:uid="{41894C0A-DF50-40BE-8666-7F153419D071}"/>
    <hyperlink ref="E134" r:id="rId186" display="../../../../635960-05/Delte dokumenter/Forms/Alle dokumenter.aspx?RootFolder=%2Fsites%2F635960%2D05%2FDelte%20dokumenter%2FGeneral&amp;FolderCTID=0x0120001362D43917778041AAD7B279AE1F2C22" xr:uid="{74D366B4-CCD3-4BDD-855A-6491E093EDC0}"/>
    <hyperlink ref="E137" r:id="rId187" display="../../../../635960-06/Delte dokumenter/Forms/Alle dokumenter.aspx?RootFolder=%2Fsites%2F635960%2D06%2FDelte%20dokumenter%2FGeneral&amp;FolderCTID=0x0120001362D43917778041AAD7B279AE1F2C22" xr:uid="{CF304A53-1784-47B4-8167-5461773CE82A}"/>
    <hyperlink ref="E280" r:id="rId188" display="../../../../614487-02/Delte dokumenter/Forms/Alle dokumenter.aspx?FolderCTID=0x01200050495215AF8B234394B6106A6F4EB241&amp;viewid=b623ac3c%2D7f41%2D4348%2Dafe4%2Df290d1bc5021" xr:uid="{A2BFA181-C4A6-481C-9DB7-687018CC9B18}"/>
    <hyperlink ref="E281" r:id="rId189" display="../../../../614487-02/Delte dokumenter/Forms/Alle dokumenter.aspx?FolderCTID=0x01200050495215AF8B234394B6106A6F4EB241&amp;viewid=b623ac3c%2D7f41%2D4348%2Dafe4%2Df290d1bc5021" xr:uid="{77CF2E8A-8334-4FBD-8974-9DC1B033A1B6}"/>
    <hyperlink ref="E279" r:id="rId190" display="../../../../614487-02/Delte dokumenter/Forms/Alle dokumenter.aspx?FolderCTID=0x01200050495215AF8B234394B6106A6F4EB241&amp;viewid=b623ac3c%2D7f41%2D4348%2Dafe4%2Df290d1bc5021" xr:uid="{26584140-74C2-4871-8A1D-7C5556B5DA8C}"/>
    <hyperlink ref="E264" r:id="rId191" display="../../../../635960-11/Arkiverte Dokumenter/Forms/AllItems.aspx?FilterField1=DokumentKategori&amp;FilterValue1=Leveranser&amp;FilterType1=Text&amp;FilterDisplay1=Leveranser&amp;viewid=195f2eb5%2Ddd5f%2D4c23%2Db1fb%2D61dec7cf8c8f" xr:uid="{15191014-E16A-460E-93A6-2042C197B325}"/>
    <hyperlink ref="E269" r:id="rId192" display="../../../../635960-11/Arkiverte Dokumenter/Forms/AllItems.aspx?FilterField1=DokumentKategori&amp;FilterValue1=Leveranser&amp;FilterType1=Text&amp;FilterDisplay1=Leveranser&amp;viewid=195f2eb5%2Ddd5f%2D4c23%2Db1fb%2D61dec7cf8c8f" xr:uid="{55959C9D-21A3-430C-BB8E-D9B46B27036E}"/>
    <hyperlink ref="E271" r:id="rId193" xr:uid="{FA40C41A-BC11-4E6E-A65A-DFAB29207DFA}"/>
    <hyperlink ref="E265" r:id="rId194" xr:uid="{052716CA-AEEA-4DFF-A17D-D66B4E61D93C}"/>
    <hyperlink ref="E266" r:id="rId195" display="../../../../635960-07" xr:uid="{C5C8E1F3-151C-4A8D-AF9E-4E4DAF951206}"/>
    <hyperlink ref="E114" r:id="rId196" display="../../../../635960-08" xr:uid="{64022C5D-B0B1-47A6-86A9-696B8448A691}"/>
    <hyperlink ref="E262" r:id="rId197" display="../../../../635960-09" xr:uid="{92C15886-40C0-4DF8-9FFB-873EC1C9A15C}"/>
    <hyperlink ref="E263" r:id="rId198" display="../../../../635960-12" xr:uid="{B0DBDDB6-CBA3-40E7-816B-BF0FB8D32EE9}"/>
    <hyperlink ref="E261" r:id="rId199" display="../../../../634128-01/Delte dokumenter/Forms/Alle dokumenter.aspx?id=%2Fsites%2F634128%2D01%2FDelte%20dokumenter%2FRIV%2FGrunnvarme&amp;viewid=5c7ca573%2D38e1%2D4438%2D8a07%2De00c6970a3f4" xr:uid="{41EB2A1D-2623-47EE-A544-EE85C7F20760}"/>
    <hyperlink ref="E277" r:id="rId200" display="../../../../614487-03/Delte dokumenter/Forms/Alle dokumenter.aspx?RootFolder=%2Fsites%2F614487%2D03%2FDelte%20dokumenter%2FGeneral&amp;FolderCTID=0x012000CFCB4CC78A59D949B7F8B2A265C42442" xr:uid="{10572306-20AB-486B-A57E-D71623215D6F}"/>
    <hyperlink ref="E275" r:id="rId201" display="../../../../614487-03/Delte dokumenter/Forms/Alle dokumenter.aspx?RootFolder=%2Fsites%2F614487%2D03%2FDelte%20dokumenter%2FGeneral&amp;FolderCTID=0x012000CFCB4CC78A59D949B7F8B2A265C42442" xr:uid="{DCD6D6FA-347E-429E-9A29-B65409441658}"/>
    <hyperlink ref="E276" r:id="rId202" display="../../../../614487-03/Delte dokumenter/Forms/Alle dokumenter.aspx?RootFolder=%2Fsites%2F614487%2D03%2FDelte%20dokumenter%2FGeneral&amp;FolderCTID=0x012000CFCB4CC78A59D949B7F8B2A265C42442" xr:uid="{E0F4E35D-CC12-47A4-ACE9-7E0D0465EAF9}"/>
    <hyperlink ref="E190" r:id="rId203" display="../../../../635905-01/Delte dokumenter/Forms/Alle dokumenter.aspx?RootFolder=%2Fsites%2F635905%2D01%2FDelte%20dokumenter%2FGeneral%2FTermiske%20responstester&amp;FolderCTID=0x0120003E9397FE6EDEDC4E94CD30FB29D43AD8" xr:uid="{41D714FD-B9F7-46DF-85D8-5A8EC8821342}"/>
    <hyperlink ref="E123" r:id="rId204" display="../../../../635905-01/Delte dokumenter/Forms/Alle dokumenter.aspx?RootFolder=%2Fsites%2F635905%2D01%2FDelte%20dokumenter%2FGeneral%2FTermiske%20responstester&amp;FolderCTID=0x0120003E9397FE6EDEDC4E94CD30FB29D43AD8" xr:uid="{55FE9012-4B5C-42BB-B25C-08928BECFF10}"/>
    <hyperlink ref="E154" r:id="rId205" display="../../../../635905-01/Delte dokumenter/Forms/Alle dokumenter.aspx?RootFolder=%2Fsites%2F635905%2D01%2FDelte%20dokumenter%2FGeneral%2FTermiske%20responstester&amp;FolderCTID=0x0120003E9397FE6EDEDC4E94CD30FB29D43AD8" xr:uid="{7ADD8818-ECD6-4007-855B-96367420576B}"/>
    <hyperlink ref="E135" r:id="rId206" display="../../../../635905-01/Delte dokumenter/Forms/Alle dokumenter.aspx?RootFolder=%2Fsites%2F635905%2D01%2FDelte%20dokumenter%2FGeneral%2FTermiske%20responstester&amp;FolderCTID=0x0120003E9397FE6EDEDC4E94CD30FB29D43AD8" xr:uid="{CFAAADC5-BB82-4160-A495-14AB1D27CF0B}"/>
    <hyperlink ref="E203" r:id="rId207" display="../../../../635960-10/Delte dokumenter/Forms/Alle dokumenter.aspx?RootFolder=%2Fsites%2F635960%2D10%2FDelte%20dokumenter%2FGeneral&amp;FolderCTID=0x012000D7D9F10EFC157D4FA5A953478C14E07C" xr:uid="{30395BCF-D49B-47A8-A690-D7A66CB8F27D}"/>
    <hyperlink ref="E273" r:id="rId208" display="../../../../635960-13" xr:uid="{D507AC5A-4163-4887-B269-8143A2677FF1}"/>
    <hyperlink ref="E19" r:id="rId209" display="../../../../635960-14" xr:uid="{6171570F-6BBD-429C-866A-131458D05BA7}"/>
    <hyperlink ref="E267" r:id="rId210" display="../../../../635960-15" xr:uid="{D67D2F79-2F18-4E29-88DF-5EE8343F4229}"/>
    <hyperlink ref="E278" r:id="rId211" display="../../../../635960-16" xr:uid="{8D294D51-BB8D-43FC-9ACE-75EAE2798858}"/>
    <hyperlink ref="E160" r:id="rId212" display="../../../../635960-17" xr:uid="{27DC96A9-7C6D-4D2F-8A7C-9BF68D9E3673}"/>
    <hyperlink ref="E270" r:id="rId213" display="../../../../635960-18" xr:uid="{023F9BD7-DF0D-4369-9ACD-B07FC532EB66}"/>
    <hyperlink ref="E272" r:id="rId214" display="../../../../635960-19" xr:uid="{48C71EB2-26CF-4B62-BDB2-B83F527BC9D5}"/>
    <hyperlink ref="E119" r:id="rId215" display="../../../../635960-20" xr:uid="{F6A95DC2-9BBA-4A2F-AA14-59E75DE0EEFD}"/>
    <hyperlink ref="E252" r:id="rId216" display="../../../../635905-01/Delte dokumenter/Forms/Alle dokumenter.aspx?RootFolder=%2Fsites%2F635905%2D01%2FDelte%20dokumenter%2FGeneral%2FTermiske%20responstester&amp;FolderCTID=0x0120003E9397FE6EDEDC4E94CD30FB29D43AD8" xr:uid="{CBBF2373-8734-4A29-9DAF-D4AB5DDCC245}"/>
    <hyperlink ref="E253" r:id="rId217" display="../../../../635905-01/Delte dokumenter/Forms/Alle dokumenter.aspx?RootFolder=%2Fsites%2F635905%2D01%2FDelte%20dokumenter%2FGeneral%2FTermiske%20responstester&amp;FolderCTID=0x0120003E9397FE6EDEDC4E94CD30FB29D43AD8" xr:uid="{62103A37-78BF-4A33-9E64-134BA6C42A39}"/>
    <hyperlink ref="E70" r:id="rId218" location="InplviewHash00eec0ad-0c62-49c6-b946-0042f9677a0a=" display="http://av-bkarkiv/Oppdrag/530306/01/Dokumenter/Forms/AllItems.aspx - InplviewHash00eec0ad-0c62-49c6-b946-0042f9677a0a=" xr:uid="{4F2DDBAB-3AEF-4A28-8DB3-E1B2896AE0E1}"/>
    <hyperlink ref="E67" r:id="rId219" display="http://av-bkarkiv/Oppdrag/619518/01/default.aspx" xr:uid="{E4D70F16-B472-48CB-9D02-6BB59175CAF4}"/>
    <hyperlink ref="E258" r:id="rId220" display="http://bikube/Oppdrag/601531/62/default.aspx" xr:uid="{6611BA4C-24F6-45E2-80C5-9382D0B04FE9}"/>
    <hyperlink ref="E71" r:id="rId221" display="../../../../633595-01" xr:uid="{8F9EB4EC-A56A-4BA0-91CC-30842D323CB0}"/>
    <hyperlink ref="E61" r:id="rId222" display="http://av-bkarkiv/Oppdrag/622175/01/default.aspx" xr:uid="{4DBB07CE-7F8A-4321-9ECA-5E69B3A424B7}"/>
    <hyperlink ref="E155" r:id="rId223" display="../../../../601531-79" xr:uid="{C2A98117-E517-445E-AB74-9DD68107998D}"/>
    <hyperlink ref="E3" r:id="rId224" display="../../../../601531-80" xr:uid="{903BFF1F-3678-44B6-BECA-29620DCA521A}"/>
    <hyperlink ref="E48" r:id="rId225" display="../../../../635960-23" xr:uid="{C1B707E1-DFB1-4049-858C-80124A0A4D82}"/>
    <hyperlink ref="E81" r:id="rId226" display="../../../../635960-24" xr:uid="{E5A2F3FD-D87F-41CC-9E6F-85B145CC7D44}"/>
    <hyperlink ref="E11" r:id="rId227" display="../../../../635960-22" xr:uid="{3B3E1FAB-845C-4E73-8451-DA1D6C987427}"/>
    <hyperlink ref="E147" r:id="rId228" display="../../../../635960-25" xr:uid="{77C50153-C747-4B8E-840D-35D4D42805ED}"/>
    <hyperlink ref="E184" r:id="rId229" display="../../../../635960-21" xr:uid="{DF9A4C1A-BED8-4908-A318-B3A434A27DE2}"/>
    <hyperlink ref="E74" r:id="rId230" display="../../../../635960-26" xr:uid="{4DED4FDD-5EB0-415B-94A6-21881EEC528A}"/>
    <hyperlink ref="E208" r:id="rId231" display="../../../../635960-28/Delte dokumenter/Forms/Alle dokumenter.aspx" xr:uid="{861233B7-EB6D-4CBA-8650-1F4A97ED82FD}"/>
    <hyperlink ref="E5" r:id="rId232" display="../../../../635960-30/Delte dokumenter/Forms/Alle dokumenter.aspx?RootFolder=%2Fsites%2F635960%2D30%2FDelte%20dokumenter%2FGeneral&amp;FolderCTID=0x0120005DCA1F5F7F47EF48BD67C82B4943AD1B" xr:uid="{6EE3D386-FFFD-4B08-BE95-ECC143C50F26}"/>
    <hyperlink ref="E205" r:id="rId233" display="../../../../635960-27/Delte dokumenter/Forms/Alle dokumenter.aspx?RootFolder=%2Fsites%2F635960%2D27%2FDelte%20dokumenter%2FGeneral&amp;FolderCTID=0x0120005DCA1F5F7F47EF48BD67C82B4943AD1B" xr:uid="{82EA3D4A-1547-4B15-B61E-0F0249185EE4}"/>
    <hyperlink ref="E207" r:id="rId234" display="../../../../635960-29/Delte dokumenter/Forms/Alle dokumenter.aspx?RootFolder=%2Fsites%2F635960%2D29%2FDelte%20dokumenter%2FGeneral&amp;FolderCTID=0x0120005DCA1F5F7F47EF48BD67C82B4943AD1B" xr:uid="{97CCDE57-5085-490A-912D-967469E1F81F}"/>
    <hyperlink ref="E113" r:id="rId235" display="../../../../635960-31/Delte dokumenter/Forms/Alle dokumenter.aspx?RootFolder=%2Fsites%2F635960%2D31%2FDelte%20dokumenter%2FGeneral&amp;FolderCTID=0x0120003D8D5D799C516E46ACA08F1374B7881A" xr:uid="{F93C8149-612D-4CC2-B624-A2F23C0A3E87}"/>
    <hyperlink ref="E117" r:id="rId236" display="../../../../635960-34/Delte dokumenter/Forms/Alle dokumenter.aspx" xr:uid="{A89F73E0-868A-4C5C-B9C6-6FCCBB07226E}"/>
    <hyperlink ref="E120" r:id="rId237" display="../../../../635960-32/Delte dokumenter/Forms/Alle dokumenter.aspx" xr:uid="{5A75354E-0383-4437-837A-35B899D08BF9}"/>
    <hyperlink ref="E44" r:id="rId238" display="../../../../635960-36" xr:uid="{F7E48D08-6FD3-441B-9E04-BF40F45C307A}"/>
    <hyperlink ref="E16" r:id="rId239" display="../../../../635960-38" xr:uid="{162B66D5-D4E2-4202-AB50-33101938A46A}"/>
    <hyperlink ref="E283" r:id="rId240" display="../../../../638838-01" xr:uid="{CC9C50E0-2327-4EFA-A109-310827C32AD6}"/>
    <hyperlink ref="E209" r:id="rId241" display="../../../../635960-41/Delte dokumenter/Forms/Alle dokumenter.aspx?RootFolder=%2Fsites%2F635960%2D41%2FDelte%20dokumenter%2FGeneral&amp;FolderCTID=0x012000029B920B9682E545A7446827A62169F5" xr:uid="{39E30E77-7D15-497D-8776-E6233864B398}"/>
    <hyperlink ref="E192" r:id="rId242" display="../../../../635960-44/Delte dokumenter/Forms/Alle dokumenter.aspx?RootFolder=%2Fsites%2F635960%2D44%2FDelte%20dokumenter%2FGeneral&amp;FolderCTID=0x012000029B920B9682E545A7446827A62169F5" xr:uid="{F47CA0C8-79DA-4E09-AE74-38C9AD620339}"/>
    <hyperlink ref="E105" r:id="rId243" display="../../../../635960-43/Delte dokumenter/Forms/Alle dokumenter.aspx" xr:uid="{24B6C30F-E455-49AF-997E-1C717D391BD2}"/>
    <hyperlink ref="E140" r:id="rId244" display="../../../../635960-42/Delte dokumenter/Forms/Alle dokumenter.aspx?RootFolder=%2Fsites%2F635960%2D42%2FDelte%20dokumenter%2FGeneral&amp;FolderCTID=0x012000029B920B9682E545A7446827A62169F5" xr:uid="{DE2AC7B0-AA78-4A0D-8119-CA9148E773DD}"/>
    <hyperlink ref="E138" r:id="rId245" display="../../../../635960-45" xr:uid="{6B20C6A2-DFDA-488D-BB3B-A0B098E3E231}"/>
    <hyperlink ref="E139" r:id="rId246" display="../../../../639498-01" xr:uid="{4AE5D415-CD3D-4E36-8A8D-E97CB2B64A13}"/>
    <hyperlink ref="E148" r:id="rId247" display="../../../../635960-50/Delte dokumenter/Forms/Alle dokumenter.aspx" xr:uid="{7373D162-F993-472E-A801-EF7679AA7BEB}"/>
    <hyperlink ref="E31" r:id="rId248" display="../../../../640275-02" xr:uid="{A3001A63-EF8A-492D-87D0-FDB0CCA0C089}"/>
    <hyperlink ref="E285" r:id="rId249" display="../../../../635960-53/Delte dokumenter/Forms/Alle dokumenter.aspx?RootFolder=%2Fsites%2F635960%2D53%2FDelte%20dokumenter%2FGeneral&amp;FolderCTID=0x012000029B920B9682E545A7446827A62169F5" xr:uid="{EF2ED30E-6CA2-436F-B573-051B4D9AAA3A}"/>
    <hyperlink ref="E284" r:id="rId250" display="../../../../635960-52/Delte dokumenter/Forms/Alle dokumenter.aspx?RootFolder=%2Fsites%2F635960%2D52%2FDelte%20dokumenter%2FGeneral&amp;FolderCTID=0x012000029B920B9682E545A7446827A62169F5" xr:uid="{7433CA65-986B-44F9-9013-9D5A7F786786}"/>
    <hyperlink ref="E109" r:id="rId251" display="../../../../635960-51/Delte dokumenter/Forms/Alle dokumenter.aspx?RootFolder=%2Fsites%2F635960%2D51%2FDelte%20dokumenter%2FGeneral&amp;FolderCTID=0x012000029B920B9682E545A7446827A62169F5" xr:uid="{12A3C379-4F02-4A60-A8D0-7A73A6B3CABC}"/>
    <hyperlink ref="E163" r:id="rId252" display="../../../../635960-48" xr:uid="{378536BB-7A84-484A-8E7B-1351D4AE3955}"/>
    <hyperlink ref="E12" r:id="rId253" display="../../../../635960-49" xr:uid="{1E66D8BA-B99D-417F-98E8-49061910F60F}"/>
    <hyperlink ref="E17" r:id="rId254" display="../../../../635960-49" xr:uid="{C8DAA37E-4189-4416-A2C7-CA2838C56BEF}"/>
    <hyperlink ref="E194" r:id="rId255" display="../../../../635960-56" xr:uid="{2CA027DF-E925-4FD7-838E-B66385E4A86B}"/>
    <hyperlink ref="E288" r:id="rId256" display="../../../../639087-01/Delte dokumenter/Forms/Alle dokumenter.aspx?FolderCTID=0x012000029B920B9682E545A7446827A62169F5&amp;id=%2Fsites%2F639087%2D01%2FDelte%20dokumenter%2FGeneral&amp;viewid=977ee861%2D299f%2D455f%2Dbb41%2D837157058155" xr:uid="{358D529E-0AFA-4EED-B4B4-069BF6108CFC}"/>
    <hyperlink ref="E106" r:id="rId257" display="../../../../639087-01/Delte dokumenter/Forms/Alle dokumenter.aspx?FolderCTID=0x012000029B920B9682E545A7446827A62169F5&amp;id=%2Fsites%2F639087%2D01%2FDelte%20dokumenter%2FGeneral&amp;viewid=977ee861%2D299f%2D455f%2Dbb41%2D837157058155" xr:uid="{732398F7-CB88-4AE8-A826-9FBA5D38E943}"/>
    <hyperlink ref="E188" r:id="rId258" display="../../../../640275-05/Delte dokumenter/Forms/Alle dokumenter.aspx?RootFolder=%2Fsites%2F640275%2D05%2FDelte%20dokumenter%2FGeneral&amp;FolderCTID=0x0120008300CD9FFB1E3B46A9C041F963094A58" xr:uid="{D33D285D-3218-43A5-B0E2-21C0596EF1EB}"/>
    <hyperlink ref="E286" r:id="rId259" display="../../../../640275-04" xr:uid="{3C350A81-5320-4063-8FE1-B08CEA7E3FAD}"/>
    <hyperlink ref="E183" r:id="rId260" display="../../../../635960-60" xr:uid="{D34597C1-9A9C-417F-983D-E4B805934AA8}"/>
    <hyperlink ref="E126" r:id="rId261" display="../../../../635960-33" xr:uid="{81CFB2EA-1498-4762-A5B1-DCCB6C61C171}"/>
    <hyperlink ref="E158" r:id="rId262" display="../../../../635960-57" xr:uid="{B9BAE9C6-179A-4E01-B603-5264680A9C73}"/>
    <hyperlink ref="E34" r:id="rId263" display="../../../../634069-01/Delte dokumenter/Forms/Alle dokumenter.aspx?FolderCTID=0x012000391C0DF30525FF4294CE4F04B420D96F&amp;id=%2Fsites%2F634069%2D01%2FDelte%20dokumenter%2FProsjektdokumenter%2FGrunnvarme&amp;viewid=b14917cb%2D0fbd%2D404d%2Db5d0%2D95a736148ca0" xr:uid="{25601134-A7BD-4F64-BD75-DD1E7EAFA955}"/>
    <hyperlink ref="E141" r:id="rId264" display="../../../../635960-63/Arkiverte Dokumenter/Forms/AllItems.aspx" xr:uid="{A37A717C-0A34-43F4-99F0-795D92CB0914}"/>
    <hyperlink ref="E181" r:id="rId265" display="../../../../635960-64" xr:uid="{066D203D-C8AB-47D2-9803-6816CE5D78ED}"/>
    <hyperlink ref="E289" r:id="rId266" display="../../../../628065-08/Delte dokumenter/Forms/Alle dokumenter.aspx?id=%2Fsites%2F628065%2D08%2FDelte%20dokumenter%2FRIV%2FGrunnvarme%2FTermisk%20responstest&amp;viewid=d5a41474%2D7d3a%2D430a%2Db83a%2D8e95d639bb1e" xr:uid="{B2C8CA24-4A2A-40FC-B698-3EDD2225E969}"/>
    <hyperlink ref="E52" r:id="rId267" display="../../../../635960-62" xr:uid="{1F721D20-BEE4-4737-98E3-57ABBB19AEB7}"/>
    <hyperlink ref="E197" r:id="rId268" display="../../../../635960-61" xr:uid="{E03CB89B-4876-4593-BF42-2FE493C5FBA2}"/>
    <hyperlink ref="E164" r:id="rId269" display="../../../../639147-04/Arkiverte Dokumenter/Forms/AllItems.aspx" xr:uid="{A1B003EB-EE48-4F18-A75D-2B980593EA11}"/>
    <hyperlink ref="E182" r:id="rId270" display="../../../../640978-01/Delte dokumenter/Forms/Alle dokumenter.aspx" xr:uid="{5BD3EBF9-74C5-4A08-8B5A-31359CD4BD3F}"/>
    <hyperlink ref="E287:E288" r:id="rId271" display="../../../../640978-01/Delte dokumenter/Forms/Alle dokumenter.aspx" xr:uid="{D56AA317-E01A-442A-B3BD-7BC96A2E6804}"/>
    <hyperlink ref="E40" r:id="rId272" display="../../../../634787-01" xr:uid="{FDDE50D9-2BD1-437B-9B0B-D7561814726D}"/>
    <hyperlink ref="E131" r:id="rId273" display="../../../../635960-67" xr:uid="{E51442E1-6612-4BCB-A1EA-8DDA029F4727}"/>
    <hyperlink ref="E291" r:id="rId274" display="../../../../640237-07/Delte dokumenter/Forms/Alle dokumenter.aspx?RootFolder=%2Fsites%2F640237%2D07%2FDelte%20dokumenter%2FGeneral&amp;FolderCTID=0x0120007EDAF65634BAA14EBCBB2723D0551887" xr:uid="{B0CD49D9-E50F-41F4-8B76-B6D95B386AE2}"/>
    <hyperlink ref="E292" r:id="rId275" display="../../../../640237-07/Delte dokumenter/Forms/Alle dokumenter.aspx?RootFolder=%2Fsites%2F640237%2D07%2FDelte%20dokumenter%2FGeneral&amp;FolderCTID=0x0120007EDAF65634BAA14EBCBB2723D0551887" xr:uid="{F8221ABF-77F3-41FE-B04E-D0406F8AF981}"/>
    <hyperlink ref="F291" r:id="rId276" display="../../../../640237-07/Delte dokumenter/Forms/Alle dokumenter.aspx?RootFolder=%2Fsites%2F640237%2D07%2FDelte%20dokumenter%2FGeneral&amp;FolderCTID=0x0120007EDAF65634BAA14EBCBB2723D0551887" xr:uid="{EC314C5D-08FA-47F3-9CA5-6566BD7BB51D}"/>
    <hyperlink ref="F292" r:id="rId277" display="https://asplanviak.sharepoint.com/sites/640237-07/Delte dokumenter/Forms/Alle dokumenter.aspx?RootFolder=%2Fsites%2F640237%2D07%2FDelte%20dokumenter%2FGeneral&amp;FolderCTID=0x0120007EDAF65634BAA14EBCBB2723D0551887" xr:uid="{CBF71C68-E83D-40B5-9EE8-57B3F51EDAAC}"/>
    <hyperlink ref="E294" r:id="rId278" display="../../../../638016-01/Delte dokumenter/Forms/Alle dokumenter.aspx?id=%2Fsites%2F638016%2D01%2FDelte%20dokumenter%2FRIV%2FEnergibr%C3%B8nner&amp;viewid=0e07bbda%2De873%2D43da%2D9fd9%2D30a60ab66209" xr:uid="{7A88EE08-83E6-43A2-9BBD-E11528BD4E6D}"/>
    <hyperlink ref="E287" r:id="rId279" display="../../../../635960-68" xr:uid="{02200C3F-998D-4DA7-B130-6836F256FB9C}"/>
    <hyperlink ref="E295" r:id="rId280" display="../../../../640275-08/Delte dokumenter/Forms/Alle dokumenter.aspx?id=%2Fsites%2F640275%2D08%2FDelte%20dokumenter%2FGeneral&amp;viewid=5e778039%2D20cf%2D4df9%2Db0ff%2D2677993266e2" xr:uid="{FA6646CB-8288-4B75-8957-EC1CE2257E1D}"/>
    <hyperlink ref="E293" r:id="rId281" display="../../../../635960-65/Arkiverte Dokumenter/Forms/AllItems.aspx" xr:uid="{7FF23252-7D79-4CB5-AE6E-7B1A7B6F1465}"/>
    <hyperlink ref="E290" r:id="rId282" display="../../../../640237-06/Arkiverte Dokumenter/Forms/AllItems.aspx" xr:uid="{7680FC1F-4802-45EB-BE01-4081B1F964A6}"/>
    <hyperlink ref="E32" r:id="rId283" display="../../../../640275-07/Arkiverte Dokumenter/Forms/AllItems.aspx" xr:uid="{D2B06B3B-FB63-4063-AE6B-438434B6CD8F}"/>
    <hyperlink ref="E296" r:id="rId284" display="../../../../640237-08" xr:uid="{CFED43D7-540C-4B44-A5C3-9214BBD041B5}"/>
    <hyperlink ref="E297" r:id="rId285" display="../../../../640237-09" xr:uid="{0E457CFE-BF98-42D6-A55E-FC7D4AACE1F3}"/>
    <hyperlink ref="E13" r:id="rId286" display="../../../../641947-01" xr:uid="{A6167544-ECF3-4B44-84DD-54D43EA469DA}"/>
    <hyperlink ref="E299" r:id="rId287" display="../../../../640275-09" xr:uid="{1813C968-FF1B-4EE8-B410-2B44F205A470}"/>
    <hyperlink ref="E282" r:id="rId288" display="../../../../636989-03/Delte dokumenter/Forms/Alle dokumenter.aspx?id=%2Fsites%2F636989%2D03%2FDelte%20dokumenter%2FGeneral&amp;viewid=900c9d82%2Daa09%2D485a%2Db244%2Dc70da8e36414" xr:uid="{715EAC52-E1E1-4180-8190-8EC8FC7B8A86}"/>
    <hyperlink ref="E301" r:id="rId289" display="../../../../637381-02/Delte dokumenter/Forms/Alle dokumenter.aspx?id=%2Fsites%2F637381%2D02%2FDelte%20dokumenter%2FAP1%20Br%C3%B8nntester%2FTermiske%20responstester&amp;viewid=076a4e40%2Dc0bc%2D46cc%2Da72b%2D8566c58a2808" xr:uid="{C9FA9862-597F-4DE4-9A9B-FD0C41610101}"/>
    <hyperlink ref="E302" r:id="rId290" display="../../../../637381-02/Delte dokumenter/Forms/Alle dokumenter.aspx?id=%2Fsites%2F637381%2D02%2FDelte%20dokumenter%2FAP1%20Br%C3%B8nntester%2FTermiske%20responstester&amp;viewid=076a4e40%2Dc0bc%2D46cc%2Da72b%2D8566c58a2808" xr:uid="{5822F0EB-0D1C-4D95-8F0D-6952B3B1A3A4}"/>
    <hyperlink ref="E303:E304" r:id="rId291" display="../../../../637381-02/Delte dokumenter/Forms/Alle dokumenter.aspx?id=%2Fsites%2F637381%2D02%2FDelte%20dokumenter%2FAP1%20Br%C3%B8nntester%2FTermiske%20responstester&amp;viewid=076a4e40%2Dc0bc%2D46cc%2Da72b%2D8566c58a2808" xr:uid="{11B4C2CB-A6B7-419B-8C2D-65831D10D8E4}"/>
    <hyperlink ref="E305" r:id="rId292" display="../../../../637381-02/Delte dokumenter/Forms/Alle dokumenter.aspx?id=%2Fsites%2F637381%2D02%2FDelte%20dokumenter%2FAP1%20Br%C3%B8nntester%2FTermiske%20responstester&amp;viewid=076a4e40%2Dc0bc%2D46cc%2Da72b%2D8566c58a2808" xr:uid="{B25F182C-F3E4-4EDB-91DD-BB8FCC55D2F0}"/>
    <hyperlink ref="E300" r:id="rId293" display="../../../../640237-10" xr:uid="{D7797E47-633D-44FD-A3CF-1F541F075E4A}"/>
    <hyperlink ref="E298" r:id="rId294" display="../../../../640275-11" xr:uid="{D9C4E489-05FB-41B9-AD8B-AF7E922F8B33}"/>
    <hyperlink ref="E306" r:id="rId295" display="../../../../640275-10" xr:uid="{848607C6-D427-4FA2-97FD-8304A7525F0C}"/>
    <hyperlink ref="E309" r:id="rId296" display="../../../../640275-13" xr:uid="{D91CE9AA-84F1-404A-BF13-4F2A8AAAE34A}"/>
    <hyperlink ref="E310" r:id="rId297" display="../../../../640237-12/Arkiverte Dokumenter/Forms/AllItems.aspx" xr:uid="{2CB7FE15-DA8C-491F-8B5C-5C4AF8D3823F}"/>
    <hyperlink ref="E259" r:id="rId298" display="../../../../bikube-612657-47/Arkiverte Dokumenter/Forms/AllItems.aspx" xr:uid="{0D28AA04-255D-40BE-AC2C-280B548D5224}"/>
    <hyperlink ref="E307" r:id="rId299" display="../../../../640275-12/Arkiverte Dokumenter/Forms/AllItems.aspx" xr:uid="{99A56BA0-5A16-4933-A51A-0048FF461BD3}"/>
    <hyperlink ref="E308" r:id="rId300" display="../../../../640237-11/Delte dokumenter/Forms/Alle dokumenter.aspx?id=%2Fsites%2F640237%2D11%2FDelte%20dokumenter%2FGeneral&amp;viewid=caa61fd7%2Ddf69%2D49da%2Dac0f%2D247a669d6dc3" xr:uid="{333E99EB-2715-4C88-A2D8-2FCB24BCE064}"/>
    <hyperlink ref="E311" r:id="rId301" display="../../../../640275-14/Delte dokumenter/Forms/Alle dokumenter.aspx?id=%2Fsites%2F640275%2D14%2FDelte%20dokumenter%2FGeneral&amp;viewid=71f4b8ef%2D0701%2D4690%2D95d1%2D47b95658edf3" xr:uid="{237EC014-0889-4941-83BF-6568EA10B359}"/>
    <hyperlink ref="E312" r:id="rId302" display="../../../../640237-15/Delte dokumenter/Forms/Alle dokumenter.aspx?id=%2Fsites%2F640237%2D15%2FDelte%20dokumenter%2FGeneral&amp;viewid=5fd7a66d%2Df035%2D4be1%2D87a3%2Da9d8de0d9146" xr:uid="{C9D9F186-7B19-4557-9705-9C5F43893105}"/>
  </hyperlinks>
  <pageMargins left="0.7" right="0.7" top="0.75" bottom="0.75" header="0.3" footer="0.3"/>
  <pageSetup paperSize="9" orientation="portrait" verticalDpi="0" r:id="rId303"/>
  <legacyDrawing r:id="rId3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2024-04-16T08:11:22Z</dcterms:created>
  <dcterms:modified xsi:type="dcterms:W3CDTF">2024-04-16T13:56:04Z</dcterms:modified>
</cp:coreProperties>
</file>