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orden\surfdrive\Papers\WODES 2020\GitRepository\WODES2020\"/>
    </mc:Choice>
  </mc:AlternateContent>
  <bookViews>
    <workbookView xWindow="0" yWindow="0" windowWidth="28800" windowHeight="12435"/>
  </bookViews>
  <sheets>
    <sheet name="Summary" sheetId="1" r:id="rId1"/>
    <sheet name="1" sheetId="6" r:id="rId2"/>
    <sheet name="2" sheetId="4" r:id="rId3"/>
    <sheet name="3" sheetId="8" r:id="rId4"/>
    <sheet name="4" sheetId="5" r:id="rId5"/>
    <sheet name="5" sheetId="9" r:id="rId6"/>
    <sheet name="6" sheetId="10" r:id="rId7"/>
    <sheet name="7" sheetId="11" r:id="rId8"/>
    <sheet name="8" sheetId="12" r:id="rId9"/>
    <sheet name="9" sheetId="13" r:id="rId10"/>
  </sheets>
  <definedNames>
    <definedName name="FrankRequirements" localSheetId="6">'6'!$B$4:$P$17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2" l="1"/>
  <c r="C3" i="11"/>
  <c r="F19" i="5"/>
  <c r="C3" i="6" l="1"/>
  <c r="C4" i="12" l="1"/>
  <c r="F6" i="12"/>
  <c r="F5" i="12"/>
  <c r="F4" i="12"/>
  <c r="C5" i="12"/>
  <c r="C10" i="1"/>
  <c r="C3" i="8"/>
  <c r="C6" i="1" s="1"/>
  <c r="C4" i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D9" i="4"/>
  <c r="D10" i="4"/>
  <c r="D11" i="4"/>
  <c r="D12" i="4"/>
  <c r="D13" i="4"/>
  <c r="D14" i="4"/>
  <c r="D15" i="4"/>
  <c r="D16" i="4"/>
  <c r="D17" i="4"/>
  <c r="D18" i="4"/>
  <c r="D19" i="4"/>
  <c r="D20" i="4"/>
  <c r="D8" i="4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F21" i="5"/>
  <c r="F20" i="5"/>
  <c r="F18" i="5"/>
  <c r="F17" i="5"/>
  <c r="F16" i="5"/>
  <c r="F15" i="5"/>
  <c r="F14" i="5"/>
  <c r="F13" i="5"/>
  <c r="F12" i="5"/>
  <c r="F11" i="5"/>
  <c r="F10" i="5"/>
  <c r="F9" i="5"/>
  <c r="F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8" i="5"/>
  <c r="G5" i="5" l="1"/>
  <c r="G4" i="5"/>
  <c r="G3" i="5"/>
  <c r="E5" i="5"/>
  <c r="E4" i="5"/>
  <c r="E3" i="5"/>
  <c r="C5" i="5"/>
  <c r="C3" i="5"/>
  <c r="C4" i="5"/>
  <c r="G4" i="4"/>
  <c r="G3" i="4"/>
  <c r="G5" i="4"/>
  <c r="E5" i="4"/>
  <c r="E3" i="4"/>
  <c r="E4" i="4"/>
  <c r="C3" i="4"/>
  <c r="C5" i="4"/>
  <c r="C4" i="4"/>
</calcChain>
</file>

<file path=xl/connections.xml><?xml version="1.0" encoding="utf-8"?>
<connections xmlns="http://schemas.openxmlformats.org/spreadsheetml/2006/main">
  <connection id="1" name="FrankRequirements" type="6" refreshedVersion="5" background="1" saveData="1">
    <textPr codePage="437" sourceFile="C:\Users\mgoorden\surfdrive\Shared\2018-2019 Assignment\Group 03\4CM30 - Assignment\CIF script Simulation\FrankRequirement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<sst xmlns="http://schemas.openxmlformats.org/spreadsheetml/2006/main" count="294" uniqueCount="154">
  <si>
    <t>Group number:</t>
  </si>
  <si>
    <t>Modeling aspect</t>
  </si>
  <si>
    <t>Is each component model an elementary part of the system?</t>
  </si>
  <si>
    <t>How strong is the interdependency between component models?</t>
  </si>
  <si>
    <t>Are requirement models elementary, i.e., can it not be split any further?</t>
  </si>
  <si>
    <t>Are there references in requirements to other requirements?</t>
  </si>
  <si>
    <t>Are there independent subsystems modeled?</t>
  </si>
  <si>
    <t>Are uncontrollable events not unnecessarily blocked in automata-based requirements?</t>
  </si>
  <si>
    <t>What is the length of the guards in the synthesized supervisors, with and without forward reachability analysis?</t>
  </si>
  <si>
    <t>How many component models, requirement models, event declarations, and variable declarations are provided with comments describing their meaning?</t>
  </si>
  <si>
    <t>Are templates used?</t>
  </si>
  <si>
    <t>Are groups used to structure the model?</t>
  </si>
  <si>
    <t>Final qualification</t>
  </si>
  <si>
    <t>Total number of component models</t>
  </si>
  <si>
    <t>Component model name</t>
  </si>
  <si>
    <t>Level-1</t>
  </si>
  <si>
    <t>Level-2</t>
  </si>
  <si>
    <t>Level-3</t>
  </si>
  <si>
    <t>Min d</t>
  </si>
  <si>
    <t>Avg d</t>
  </si>
  <si>
    <t>Max d</t>
  </si>
  <si>
    <t>Total number of requirement models</t>
  </si>
  <si>
    <t>Requirement model name</t>
  </si>
  <si>
    <t>M1</t>
  </si>
  <si>
    <t>M2</t>
  </si>
  <si>
    <t>M5</t>
  </si>
  <si>
    <t>M6</t>
  </si>
  <si>
    <t>P1</t>
  </si>
  <si>
    <t>P2</t>
  </si>
  <si>
    <t>L1</t>
  </si>
  <si>
    <t>L2</t>
  </si>
  <si>
    <t>L4</t>
  </si>
  <si>
    <t>Has dependency with</t>
  </si>
  <si>
    <t>-</t>
  </si>
  <si>
    <t>Do requirement models introduce new events or variables?</t>
  </si>
  <si>
    <t>Elementary?</t>
  </si>
  <si>
    <t>Relative number of elementary components</t>
  </si>
  <si>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</si>
  <si>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</si>
  <si>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</si>
  <si>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</si>
  <si>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</si>
  <si>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</si>
  <si>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</si>
  <si>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</si>
  <si>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</si>
  <si>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</si>
  <si>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</si>
  <si>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</si>
  <si>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</si>
  <si>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Blocking uncontrollable events?</t>
  </si>
  <si>
    <t>Controllable event and guard without forward</t>
  </si>
  <si>
    <t>Bin ops</t>
  </si>
  <si>
    <t>Controllable event and guard with forward</t>
  </si>
  <si>
    <t>Total number of controllable events</t>
  </si>
  <si>
    <t>Without forward</t>
  </si>
  <si>
    <t>With forward</t>
  </si>
  <si>
    <t>min</t>
  </si>
  <si>
    <t>max</t>
  </si>
  <si>
    <t>avg</t>
  </si>
  <si>
    <t>Component models</t>
  </si>
  <si>
    <t>Comments</t>
  </si>
  <si>
    <t>Requirement models</t>
  </si>
  <si>
    <t>Events</t>
  </si>
  <si>
    <t>Variables</t>
  </si>
  <si>
    <t>Relative commented</t>
  </si>
  <si>
    <t>Drive</t>
  </si>
  <si>
    <t>Special_Action</t>
  </si>
  <si>
    <t>Picking</t>
  </si>
  <si>
    <t>Scan_Up</t>
  </si>
  <si>
    <t>Scan_Down</t>
  </si>
  <si>
    <t>Lifting</t>
  </si>
  <si>
    <t>Touch_Sensitive_Bumper</t>
  </si>
  <si>
    <t>Infrared_Sensor</t>
  </si>
  <si>
    <t>Battery</t>
  </si>
  <si>
    <t>RAC</t>
  </si>
  <si>
    <t>PPC_Calc</t>
  </si>
  <si>
    <t>PPC_Exec</t>
  </si>
  <si>
    <t>Human_Assistance</t>
  </si>
  <si>
    <t>M_3_AND_4</t>
  </si>
  <si>
    <t>O1</t>
  </si>
  <si>
    <t>O2</t>
  </si>
  <si>
    <t>P3_L5</t>
  </si>
  <si>
    <t>L3</t>
  </si>
  <si>
    <t>2,4,10,14</t>
  </si>
  <si>
    <t>1,3,6,7,10,14</t>
  </si>
  <si>
    <t>2,6,7,14</t>
  </si>
  <si>
    <t>1,14</t>
  </si>
  <si>
    <t>8,10,14</t>
  </si>
  <si>
    <t>2,3,7,14</t>
  </si>
  <si>
    <t>2,6,11,12,13,14</t>
  </si>
  <si>
    <t>10,13,14</t>
  </si>
  <si>
    <t>10,14</t>
  </si>
  <si>
    <t>1,2,5,13,14</t>
  </si>
  <si>
    <t>7,12,13,14</t>
  </si>
  <si>
    <t>7,11,13</t>
  </si>
  <si>
    <t>7,8,10,11,12,14</t>
  </si>
  <si>
    <t>1,2,3,4,5,6,7,8,9,10,11,13</t>
  </si>
  <si>
    <t>avg-1 = 0</t>
  </si>
  <si>
    <t>avg-1 = 0,35, avg-2 = 0,95, avg-3 = 1</t>
  </si>
  <si>
    <t>No.</t>
  </si>
  <si>
    <t>G13</t>
  </si>
  <si>
    <t>The DMM reveils no independent subsystems.</t>
  </si>
  <si>
    <t xml:space="preserve">    edge Battery.Start_Charge_CL when M6.Idle or M6.Three;</t>
  </si>
  <si>
    <t xml:space="preserve">    edge Battery.Start_Charge_L when false;</t>
  </si>
  <si>
    <t xml:space="preserve">    edge Drive.Forward_Drive when false;</t>
  </si>
  <si>
    <t xml:space="preserve">    edge Drive.Stop when true;</t>
  </si>
  <si>
    <t xml:space="preserve">    edge Human_Assistance.AGV_Pick when true;</t>
  </si>
  <si>
    <t xml:space="preserve">    edge Lifting.Lower when false;</t>
  </si>
  <si>
    <t xml:space="preserve">    edge Lifting.Raise when false;</t>
  </si>
  <si>
    <t xml:space="preserve">    edge Picking.Pick_One when false;</t>
  </si>
  <si>
    <t xml:space="preserve">    edge PPC_Calc.Start_Calc when false;</t>
  </si>
  <si>
    <t xml:space="preserve">    edge PPC_Exec.Start_Exec when false;</t>
  </si>
  <si>
    <t xml:space="preserve">    edge RAC.Req_Charging when false;</t>
  </si>
  <si>
    <t xml:space="preserve">    edge RAC.Req_Picking when false;</t>
  </si>
  <si>
    <t xml:space="preserve">    edge RAC.Req_Pickup when false;</t>
  </si>
  <si>
    <t xml:space="preserve">    edge RAC.Req_Store when false;</t>
  </si>
  <si>
    <t xml:space="preserve">    edge Scan_Up.Scan_Upwards_Ok when false;</t>
  </si>
  <si>
    <t xml:space="preserve">    edge Special_Action.Turn_Left when false;</t>
  </si>
  <si>
    <t xml:space="preserve">    edge Special_Action.Turn_Right when false;</t>
  </si>
  <si>
    <t xml:space="preserve">    edge Battery.Start_Charge_CL when M6.Three;</t>
  </si>
  <si>
    <t>0,059 , 0</t>
  </si>
  <si>
    <t xml:space="preserve"> Drive_Forward_Drive;</t>
  </si>
  <si>
    <t xml:space="preserve"> Drive_Stop;</t>
  </si>
  <si>
    <t xml:space="preserve"> Special_Action_Turn_Left;</t>
  </si>
  <si>
    <t xml:space="preserve"> Special_Action_Turn_Right;</t>
  </si>
  <si>
    <t xml:space="preserve"> Picking_Pick_One;</t>
  </si>
  <si>
    <t xml:space="preserve"> Scan_Up_Scan_Upwards_Ok;</t>
  </si>
  <si>
    <t xml:space="preserve"> Scan_Down_Scan_Downwards_Activated;</t>
  </si>
  <si>
    <t xml:space="preserve"> Lifting_Raise;</t>
  </si>
  <si>
    <t xml:space="preserve"> Lifting_Lower;</t>
  </si>
  <si>
    <t xml:space="preserve"> Lifting_Sensor_Up;</t>
  </si>
  <si>
    <t xml:space="preserve"> Lifting_Sensor_Down;</t>
  </si>
  <si>
    <t xml:space="preserve"> Touch_Sensitive_Bumper_Activate_Touch;</t>
  </si>
  <si>
    <t xml:space="preserve"> Infrared_Sensor_Scan_Infrared_Activated;</t>
  </si>
  <si>
    <t xml:space="preserve"> Battery_Start_Charge_L;</t>
  </si>
  <si>
    <t xml:space="preserve"> Battery_Start_Charge_CL;</t>
  </si>
  <si>
    <t xml:space="preserve"> Battery_Fully_Charged;</t>
  </si>
  <si>
    <t xml:space="preserve"> Battery_Low_Charged;</t>
  </si>
  <si>
    <t xml:space="preserve"> Battery_Critically_Low_Charged;</t>
  </si>
  <si>
    <t xml:space="preserve"> RAC_Req_Pickup;</t>
  </si>
  <si>
    <t xml:space="preserve"> RAC_Req_Picking;</t>
  </si>
  <si>
    <t xml:space="preserve"> RAC_Req_Store;</t>
  </si>
  <si>
    <t xml:space="preserve"> RAC_Req_Charging;</t>
  </si>
  <si>
    <t xml:space="preserve"> RAC_Provide_Location;</t>
  </si>
  <si>
    <t xml:space="preserve"> RAC_Nothing;</t>
  </si>
  <si>
    <t xml:space="preserve"> PPC_Calc_Start_Calc;</t>
  </si>
  <si>
    <t xml:space="preserve"> PPC_Calc_Finish_Calc;</t>
  </si>
  <si>
    <t xml:space="preserve"> PPC_Calc_Overrule_Calc;</t>
  </si>
  <si>
    <t xml:space="preserve"> PPC_Exec_Start_Exec;</t>
  </si>
  <si>
    <t xml:space="preserve"> PPC_Exec_Finish_Exec;</t>
  </si>
  <si>
    <t xml:space="preserve"> PPC_Exec_Overrule_Exec;</t>
  </si>
  <si>
    <t xml:space="preserve"> Human_Assistance_AGV_Pick;</t>
  </si>
  <si>
    <t>0,0,0,-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</si>
</sst>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rankRequire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31.7109375" customWidth="1"/>
    <col min="3" max="3" width="17" bestFit="1" customWidth="1"/>
    <col min="4" max="4" width="1.5703125" customWidth="1"/>
  </cols>
  <sheetData>
    <row r="1" spans="1:3" x14ac:dyDescent="0.25">
      <c r="A1" s="9" t="s">
        <v>0</v>
      </c>
      <c r="B1" s="9"/>
      <c r="C1" s="3">
        <v>4</v>
      </c>
    </row>
    <row r="3" spans="1:3" x14ac:dyDescent="0.25">
      <c r="A3" s="10" t="s">
        <v>1</v>
      </c>
      <c r="B3" s="10"/>
      <c r="C3" t="s">
        <v>12</v>
      </c>
    </row>
    <row r="4" spans="1:3" ht="30" x14ac:dyDescent="0.25">
      <c r="A4">
        <v>1</v>
      </c>
      <c r="B4" s="1" t="s">
        <v>2</v>
      </c>
      <c r="C4">
        <f>'1'!C3</f>
        <v>0.84615384615384615</v>
      </c>
    </row>
    <row r="5" spans="1:3" ht="32.25" customHeight="1" x14ac:dyDescent="0.25">
      <c r="A5">
        <v>2</v>
      </c>
      <c r="B5" s="1" t="s">
        <v>3</v>
      </c>
      <c r="C5" t="s">
        <v>98</v>
      </c>
    </row>
    <row r="6" spans="1:3" ht="45" x14ac:dyDescent="0.25">
      <c r="A6">
        <v>3</v>
      </c>
      <c r="B6" s="1" t="s">
        <v>4</v>
      </c>
      <c r="C6">
        <f>'3'!C3</f>
        <v>0.2857142857142857</v>
      </c>
    </row>
    <row r="7" spans="1:3" ht="45" x14ac:dyDescent="0.25">
      <c r="A7">
        <v>4</v>
      </c>
      <c r="B7" s="1" t="s">
        <v>5</v>
      </c>
      <c r="C7" t="s">
        <v>99</v>
      </c>
    </row>
    <row r="8" spans="1:3" ht="27.75" customHeight="1" x14ac:dyDescent="0.25">
      <c r="A8">
        <v>5</v>
      </c>
      <c r="B8" s="1" t="s">
        <v>34</v>
      </c>
      <c r="C8" t="s">
        <v>37</v>
      </c>
    </row>
    <row r="9" spans="1:3" ht="30" x14ac:dyDescent="0.25">
      <c r="A9">
        <v>6</v>
      </c>
      <c r="B9" s="1" t="s">
        <v>6</v>
      </c>
      <c r="C9" t="s">
        <v>37</v>
      </c>
    </row>
    <row r="10" spans="1:3" ht="45" x14ac:dyDescent="0.25">
      <c r="A10">
        <v>7</v>
      </c>
      <c r="B10" s="1" t="s">
        <v>7</v>
      </c>
      <c r="C10">
        <f>'7'!C3</f>
        <v>0.5714285714285714</v>
      </c>
    </row>
    <row r="11" spans="1:3" ht="60" x14ac:dyDescent="0.25">
      <c r="A11">
        <v>8</v>
      </c>
      <c r="B11" s="1" t="s">
        <v>8</v>
      </c>
      <c r="C11" t="s">
        <v>121</v>
      </c>
    </row>
    <row r="12" spans="1:3" ht="90" x14ac:dyDescent="0.25">
      <c r="A12">
        <v>9</v>
      </c>
      <c r="B12" s="1" t="s">
        <v>9</v>
      </c>
      <c r="C12" t="s">
        <v>153</v>
      </c>
    </row>
    <row r="13" spans="1:3" x14ac:dyDescent="0.25">
      <c r="A13">
        <v>10</v>
      </c>
      <c r="B13" s="1" t="s">
        <v>10</v>
      </c>
      <c r="C13" t="s">
        <v>37</v>
      </c>
    </row>
    <row r="14" spans="1:3" ht="30" x14ac:dyDescent="0.25">
      <c r="A14">
        <v>11</v>
      </c>
      <c r="B14" s="1" t="s">
        <v>11</v>
      </c>
      <c r="C14" t="s">
        <v>37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:B18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13</v>
      </c>
    </row>
    <row r="3" spans="1:3" x14ac:dyDescent="0.25">
      <c r="B3" t="s">
        <v>36</v>
      </c>
      <c r="C3">
        <f>SUM(C6:C18)/C1</f>
        <v>0.84615384615384615</v>
      </c>
    </row>
    <row r="5" spans="1:3" x14ac:dyDescent="0.25">
      <c r="B5" s="4" t="s">
        <v>14</v>
      </c>
      <c r="C5" s="4" t="s">
        <v>35</v>
      </c>
    </row>
    <row r="6" spans="1:3" x14ac:dyDescent="0.25">
      <c r="A6">
        <v>1</v>
      </c>
      <c r="B6" t="s">
        <v>66</v>
      </c>
      <c r="C6">
        <v>0</v>
      </c>
    </row>
    <row r="7" spans="1:3" x14ac:dyDescent="0.25">
      <c r="A7">
        <v>2</v>
      </c>
      <c r="B7" t="s">
        <v>67</v>
      </c>
      <c r="C7">
        <v>0</v>
      </c>
    </row>
    <row r="8" spans="1:3" x14ac:dyDescent="0.25">
      <c r="A8">
        <v>3</v>
      </c>
      <c r="B8" t="s">
        <v>68</v>
      </c>
      <c r="C8">
        <v>1</v>
      </c>
    </row>
    <row r="9" spans="1:3" x14ac:dyDescent="0.25">
      <c r="A9">
        <v>4</v>
      </c>
      <c r="B9" t="s">
        <v>69</v>
      </c>
      <c r="C9">
        <v>1</v>
      </c>
    </row>
    <row r="10" spans="1:3" x14ac:dyDescent="0.25">
      <c r="A10">
        <v>5</v>
      </c>
      <c r="B10" t="s">
        <v>70</v>
      </c>
      <c r="C10">
        <v>1</v>
      </c>
    </row>
    <row r="11" spans="1:3" x14ac:dyDescent="0.25">
      <c r="A11">
        <v>6</v>
      </c>
      <c r="B11" t="s">
        <v>71</v>
      </c>
      <c r="C11">
        <v>1</v>
      </c>
    </row>
    <row r="12" spans="1:3" x14ac:dyDescent="0.25">
      <c r="A12">
        <v>7</v>
      </c>
      <c r="B12" t="s">
        <v>72</v>
      </c>
      <c r="C12">
        <v>1</v>
      </c>
    </row>
    <row r="13" spans="1:3" x14ac:dyDescent="0.25">
      <c r="A13">
        <v>8</v>
      </c>
      <c r="B13" t="s">
        <v>73</v>
      </c>
      <c r="C13">
        <v>1</v>
      </c>
    </row>
    <row r="14" spans="1:3" x14ac:dyDescent="0.25">
      <c r="A14">
        <v>9</v>
      </c>
      <c r="B14" t="s">
        <v>74</v>
      </c>
      <c r="C14">
        <v>1</v>
      </c>
    </row>
    <row r="15" spans="1:3" x14ac:dyDescent="0.25">
      <c r="A15">
        <v>10</v>
      </c>
      <c r="B15" t="s">
        <v>75</v>
      </c>
      <c r="C15">
        <v>1</v>
      </c>
    </row>
    <row r="16" spans="1:3" x14ac:dyDescent="0.25">
      <c r="A16">
        <v>11</v>
      </c>
      <c r="B16" t="s">
        <v>76</v>
      </c>
      <c r="C16">
        <v>1</v>
      </c>
    </row>
    <row r="17" spans="1:3" x14ac:dyDescent="0.25">
      <c r="A17">
        <v>12</v>
      </c>
      <c r="B17" t="s">
        <v>77</v>
      </c>
      <c r="C17">
        <v>1</v>
      </c>
    </row>
    <row r="18" spans="1:3" x14ac:dyDescent="0.25">
      <c r="A18">
        <v>13</v>
      </c>
      <c r="B18" t="s">
        <v>78</v>
      </c>
      <c r="C18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J13" sqref="J13"/>
    </sheetView>
  </sheetViews>
  <sheetFormatPr defaultRowHeight="15" x14ac:dyDescent="0.25"/>
  <cols>
    <col min="2" max="2" width="3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x14ac:dyDescent="0.25">
      <c r="B1" s="1" t="s">
        <v>13</v>
      </c>
      <c r="C1">
        <v>13</v>
      </c>
    </row>
    <row r="3" spans="1:9" x14ac:dyDescent="0.25">
      <c r="B3" t="s">
        <v>18</v>
      </c>
      <c r="C3">
        <f>MIN(D:D)</f>
        <v>0</v>
      </c>
      <c r="E3">
        <f>MIN(F:F)</f>
        <v>0</v>
      </c>
      <c r="G3">
        <f>MIN(H:H)</f>
        <v>0</v>
      </c>
    </row>
    <row r="4" spans="1:9" x14ac:dyDescent="0.25">
      <c r="B4" t="s">
        <v>20</v>
      </c>
      <c r="C4">
        <f>MAX(D:D)</f>
        <v>0</v>
      </c>
      <c r="E4">
        <f>MAX(F:F)</f>
        <v>0</v>
      </c>
      <c r="G4">
        <f>MAX(H:H)</f>
        <v>0</v>
      </c>
    </row>
    <row r="5" spans="1:9" x14ac:dyDescent="0.25">
      <c r="B5" t="s">
        <v>19</v>
      </c>
      <c r="C5">
        <f>AVERAGE(D:D)</f>
        <v>0</v>
      </c>
      <c r="E5">
        <f>AVERAGE(F:F)</f>
        <v>0</v>
      </c>
      <c r="G5">
        <f>AVERAGE(H:H)</f>
        <v>0</v>
      </c>
    </row>
    <row r="7" spans="1:9" x14ac:dyDescent="0.25">
      <c r="B7" s="4" t="s">
        <v>14</v>
      </c>
      <c r="C7" t="s">
        <v>15</v>
      </c>
      <c r="E7" t="s">
        <v>16</v>
      </c>
      <c r="G7" t="s">
        <v>17</v>
      </c>
      <c r="I7" t="s">
        <v>32</v>
      </c>
    </row>
    <row r="8" spans="1:9" x14ac:dyDescent="0.25">
      <c r="A8">
        <v>1</v>
      </c>
      <c r="B8" t="s">
        <v>66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7" t="s">
        <v>33</v>
      </c>
    </row>
    <row r="9" spans="1:9" x14ac:dyDescent="0.25">
      <c r="A9">
        <v>2</v>
      </c>
      <c r="B9" t="s">
        <v>67</v>
      </c>
      <c r="C9">
        <v>1</v>
      </c>
      <c r="D9">
        <f t="shared" ref="D9:F20" si="0">(C9-1)/($C$1-1)</f>
        <v>0</v>
      </c>
      <c r="E9">
        <v>1</v>
      </c>
      <c r="F9">
        <f t="shared" si="0"/>
        <v>0</v>
      </c>
      <c r="G9">
        <v>1</v>
      </c>
      <c r="H9">
        <f t="shared" ref="H9" si="1">(G9-1)/($C$1-1)</f>
        <v>0</v>
      </c>
      <c r="I9" s="7" t="s">
        <v>33</v>
      </c>
    </row>
    <row r="10" spans="1:9" x14ac:dyDescent="0.25">
      <c r="A10">
        <v>3</v>
      </c>
      <c r="B10" t="s">
        <v>68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ref="H10" si="2">(G10-1)/($C$1-1)</f>
        <v>0</v>
      </c>
      <c r="I10" s="7" t="s">
        <v>33</v>
      </c>
    </row>
    <row r="11" spans="1:9" x14ac:dyDescent="0.25">
      <c r="A11">
        <v>4</v>
      </c>
      <c r="B11" t="s">
        <v>69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7" t="s">
        <v>33</v>
      </c>
    </row>
    <row r="12" spans="1:9" x14ac:dyDescent="0.25">
      <c r="A12">
        <v>5</v>
      </c>
      <c r="B12" t="s">
        <v>70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7" t="s">
        <v>33</v>
      </c>
    </row>
    <row r="13" spans="1:9" x14ac:dyDescent="0.25">
      <c r="A13">
        <v>6</v>
      </c>
      <c r="B13" t="s">
        <v>71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7" t="s">
        <v>33</v>
      </c>
    </row>
    <row r="14" spans="1:9" x14ac:dyDescent="0.25">
      <c r="A14">
        <v>7</v>
      </c>
      <c r="B14" t="s">
        <v>72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7" t="s">
        <v>33</v>
      </c>
    </row>
    <row r="15" spans="1:9" x14ac:dyDescent="0.25">
      <c r="A15">
        <v>8</v>
      </c>
      <c r="B15" t="s">
        <v>73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7" t="s">
        <v>33</v>
      </c>
    </row>
    <row r="16" spans="1:9" x14ac:dyDescent="0.25">
      <c r="A16">
        <v>9</v>
      </c>
      <c r="B16" t="s">
        <v>74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7" t="s">
        <v>33</v>
      </c>
    </row>
    <row r="17" spans="1:9" x14ac:dyDescent="0.25">
      <c r="A17">
        <v>10</v>
      </c>
      <c r="B17" t="s">
        <v>75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7" t="s">
        <v>33</v>
      </c>
    </row>
    <row r="18" spans="1:9" x14ac:dyDescent="0.25">
      <c r="A18">
        <v>11</v>
      </c>
      <c r="B18" t="s">
        <v>76</v>
      </c>
      <c r="C18">
        <v>1</v>
      </c>
      <c r="D18">
        <f t="shared" si="0"/>
        <v>0</v>
      </c>
      <c r="E18">
        <v>1</v>
      </c>
      <c r="F18">
        <f t="shared" si="0"/>
        <v>0</v>
      </c>
      <c r="G18">
        <v>1</v>
      </c>
      <c r="H18">
        <f t="shared" ref="H18" si="10">(G18-1)/($C$1-1)</f>
        <v>0</v>
      </c>
      <c r="I18" s="7" t="s">
        <v>33</v>
      </c>
    </row>
    <row r="19" spans="1:9" x14ac:dyDescent="0.25">
      <c r="A19">
        <v>12</v>
      </c>
      <c r="B19" t="s">
        <v>77</v>
      </c>
      <c r="C19">
        <v>1</v>
      </c>
      <c r="D19">
        <f t="shared" si="0"/>
        <v>0</v>
      </c>
      <c r="E19">
        <v>1</v>
      </c>
      <c r="F19">
        <f t="shared" si="0"/>
        <v>0</v>
      </c>
      <c r="G19">
        <v>1</v>
      </c>
      <c r="H19">
        <f t="shared" ref="H19" si="11">(G19-1)/($C$1-1)</f>
        <v>0</v>
      </c>
      <c r="I19" s="7" t="s">
        <v>33</v>
      </c>
    </row>
    <row r="20" spans="1:9" x14ac:dyDescent="0.25">
      <c r="A20">
        <v>13</v>
      </c>
      <c r="B20" t="s">
        <v>78</v>
      </c>
      <c r="C20">
        <v>1</v>
      </c>
      <c r="D20">
        <f t="shared" si="0"/>
        <v>0</v>
      </c>
      <c r="E20">
        <v>1</v>
      </c>
      <c r="F20">
        <f t="shared" si="0"/>
        <v>0</v>
      </c>
      <c r="G20">
        <v>1</v>
      </c>
      <c r="H20">
        <f t="shared" ref="H20" si="12">(G20-1)/($C$1-1)</f>
        <v>0</v>
      </c>
      <c r="I20" s="7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:B19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14</v>
      </c>
    </row>
    <row r="3" spans="1:3" x14ac:dyDescent="0.25">
      <c r="B3" t="s">
        <v>36</v>
      </c>
      <c r="C3">
        <f>SUM(C6:C19)/C1</f>
        <v>0.2857142857142857</v>
      </c>
    </row>
    <row r="5" spans="1:3" x14ac:dyDescent="0.25">
      <c r="B5" s="4" t="s">
        <v>22</v>
      </c>
      <c r="C5" s="4" t="s">
        <v>35</v>
      </c>
    </row>
    <row r="6" spans="1:3" x14ac:dyDescent="0.25">
      <c r="A6">
        <v>1</v>
      </c>
      <c r="B6" t="s">
        <v>23</v>
      </c>
      <c r="C6">
        <v>0</v>
      </c>
    </row>
    <row r="7" spans="1:3" x14ac:dyDescent="0.25">
      <c r="A7">
        <v>2</v>
      </c>
      <c r="B7" t="s">
        <v>24</v>
      </c>
      <c r="C7">
        <v>0</v>
      </c>
    </row>
    <row r="8" spans="1:3" x14ac:dyDescent="0.25">
      <c r="A8">
        <v>3</v>
      </c>
      <c r="B8" t="s">
        <v>79</v>
      </c>
      <c r="C8">
        <v>0</v>
      </c>
    </row>
    <row r="9" spans="1:3" x14ac:dyDescent="0.25">
      <c r="A9">
        <v>4</v>
      </c>
      <c r="B9" t="s">
        <v>80</v>
      </c>
      <c r="C9">
        <v>1</v>
      </c>
    </row>
    <row r="10" spans="1:3" x14ac:dyDescent="0.25">
      <c r="A10">
        <v>5</v>
      </c>
      <c r="B10" t="s">
        <v>81</v>
      </c>
      <c r="C10">
        <v>0</v>
      </c>
    </row>
    <row r="11" spans="1:3" x14ac:dyDescent="0.25">
      <c r="A11">
        <v>6</v>
      </c>
      <c r="B11" t="s">
        <v>25</v>
      </c>
      <c r="C11">
        <v>1</v>
      </c>
    </row>
    <row r="12" spans="1:3" x14ac:dyDescent="0.25">
      <c r="A12">
        <v>7</v>
      </c>
      <c r="B12" t="s">
        <v>26</v>
      </c>
      <c r="C12">
        <v>0</v>
      </c>
    </row>
    <row r="13" spans="1:3" x14ac:dyDescent="0.25">
      <c r="A13">
        <v>8</v>
      </c>
      <c r="B13" t="s">
        <v>27</v>
      </c>
      <c r="C13">
        <v>0</v>
      </c>
    </row>
    <row r="14" spans="1:3" x14ac:dyDescent="0.25">
      <c r="A14">
        <v>9</v>
      </c>
      <c r="B14" t="s">
        <v>28</v>
      </c>
      <c r="C14">
        <v>1</v>
      </c>
    </row>
    <row r="15" spans="1:3" x14ac:dyDescent="0.25">
      <c r="A15">
        <v>10</v>
      </c>
      <c r="B15" t="s">
        <v>82</v>
      </c>
      <c r="C15">
        <v>0</v>
      </c>
    </row>
    <row r="16" spans="1:3" x14ac:dyDescent="0.25">
      <c r="A16">
        <v>11</v>
      </c>
      <c r="B16" t="s">
        <v>29</v>
      </c>
      <c r="C16">
        <v>0</v>
      </c>
    </row>
    <row r="17" spans="1:3" x14ac:dyDescent="0.25">
      <c r="A17">
        <v>12</v>
      </c>
      <c r="B17" t="s">
        <v>30</v>
      </c>
      <c r="C17">
        <v>0</v>
      </c>
    </row>
    <row r="18" spans="1:3" x14ac:dyDescent="0.25">
      <c r="A18">
        <v>13</v>
      </c>
      <c r="B18" t="s">
        <v>83</v>
      </c>
      <c r="C18">
        <v>1</v>
      </c>
    </row>
    <row r="19" spans="1:3" x14ac:dyDescent="0.25">
      <c r="A19">
        <v>14</v>
      </c>
      <c r="B19" t="s">
        <v>31</v>
      </c>
      <c r="C1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3" sqref="K13"/>
    </sheetView>
  </sheetViews>
  <sheetFormatPr defaultRowHeight="15" x14ac:dyDescent="0.25"/>
  <cols>
    <col min="2" max="2" width="34.7109375" bestFit="1" customWidth="1"/>
    <col min="4" max="4" width="9.140625" hidden="1" customWidth="1"/>
    <col min="6" max="6" width="9.140625" hidden="1" customWidth="1"/>
    <col min="8" max="8" width="9.140625" hidden="1" customWidth="1"/>
    <col min="9" max="9" width="19.85546875" customWidth="1"/>
  </cols>
  <sheetData>
    <row r="1" spans="1:9" ht="14.25" customHeight="1" x14ac:dyDescent="0.25">
      <c r="B1" s="2" t="s">
        <v>21</v>
      </c>
      <c r="C1">
        <v>14</v>
      </c>
    </row>
    <row r="3" spans="1:9" x14ac:dyDescent="0.25">
      <c r="B3" t="s">
        <v>18</v>
      </c>
      <c r="C3">
        <f>MIN(D:D)</f>
        <v>0.15384615384615385</v>
      </c>
      <c r="E3">
        <f>MIN(F:F)</f>
        <v>0.61538461538461542</v>
      </c>
      <c r="G3">
        <f>MIN(H:H)</f>
        <v>1</v>
      </c>
    </row>
    <row r="4" spans="1:9" x14ac:dyDescent="0.25">
      <c r="B4" t="s">
        <v>20</v>
      </c>
      <c r="C4">
        <f>MAX(D:D)</f>
        <v>0.84615384615384615</v>
      </c>
      <c r="E4">
        <f>MAX(F:F)</f>
        <v>1</v>
      </c>
      <c r="G4">
        <f>MAX(H:H)</f>
        <v>1</v>
      </c>
    </row>
    <row r="5" spans="1:9" x14ac:dyDescent="0.25">
      <c r="B5" t="s">
        <v>19</v>
      </c>
      <c r="C5">
        <f>AVERAGE(D:D)</f>
        <v>0.34615384615384615</v>
      </c>
      <c r="E5">
        <f>AVERAGE(F:F)</f>
        <v>0.95054945054945061</v>
      </c>
      <c r="G5">
        <f>AVERAGE(H:H)</f>
        <v>1</v>
      </c>
    </row>
    <row r="7" spans="1:9" x14ac:dyDescent="0.25">
      <c r="B7" s="4" t="s">
        <v>22</v>
      </c>
      <c r="C7" t="s">
        <v>15</v>
      </c>
      <c r="E7" t="s">
        <v>16</v>
      </c>
      <c r="G7" t="s">
        <v>17</v>
      </c>
      <c r="I7" t="s">
        <v>32</v>
      </c>
    </row>
    <row r="8" spans="1:9" x14ac:dyDescent="0.25">
      <c r="A8">
        <v>1</v>
      </c>
      <c r="B8" t="s">
        <v>23</v>
      </c>
      <c r="C8">
        <v>5</v>
      </c>
      <c r="D8">
        <f>(C8-1)/($C$1-1)</f>
        <v>0.30769230769230771</v>
      </c>
      <c r="E8">
        <v>13</v>
      </c>
      <c r="F8">
        <f>(E8-1)/($C$1-1)</f>
        <v>0.92307692307692313</v>
      </c>
      <c r="G8">
        <v>14</v>
      </c>
      <c r="H8">
        <f>(G8-1)/($C$1-1)</f>
        <v>1</v>
      </c>
      <c r="I8" s="6" t="s">
        <v>84</v>
      </c>
    </row>
    <row r="9" spans="1:9" x14ac:dyDescent="0.25">
      <c r="A9">
        <v>2</v>
      </c>
      <c r="B9" t="s">
        <v>24</v>
      </c>
      <c r="C9">
        <v>7</v>
      </c>
      <c r="D9">
        <f t="shared" ref="D9:F21" si="0">(C9-1)/($C$1-1)</f>
        <v>0.46153846153846156</v>
      </c>
      <c r="E9">
        <v>14</v>
      </c>
      <c r="F9">
        <f t="shared" si="0"/>
        <v>1</v>
      </c>
      <c r="G9">
        <v>14</v>
      </c>
      <c r="H9">
        <f t="shared" ref="H9" si="1">(G9-1)/($C$1-1)</f>
        <v>1</v>
      </c>
      <c r="I9" s="6" t="s">
        <v>85</v>
      </c>
    </row>
    <row r="10" spans="1:9" x14ac:dyDescent="0.25">
      <c r="A10">
        <v>3</v>
      </c>
      <c r="B10" t="s">
        <v>79</v>
      </c>
      <c r="C10">
        <v>5</v>
      </c>
      <c r="D10">
        <f t="shared" si="0"/>
        <v>0.30769230769230771</v>
      </c>
      <c r="E10">
        <v>14</v>
      </c>
      <c r="F10">
        <f t="shared" si="0"/>
        <v>1</v>
      </c>
      <c r="G10">
        <v>14</v>
      </c>
      <c r="H10">
        <f t="shared" ref="H10" si="2">(G10-1)/($C$1-1)</f>
        <v>1</v>
      </c>
      <c r="I10" s="6" t="s">
        <v>86</v>
      </c>
    </row>
    <row r="11" spans="1:9" x14ac:dyDescent="0.25">
      <c r="A11">
        <v>4</v>
      </c>
      <c r="B11" t="s">
        <v>80</v>
      </c>
      <c r="C11">
        <v>3</v>
      </c>
      <c r="D11">
        <f t="shared" si="0"/>
        <v>0.15384615384615385</v>
      </c>
      <c r="E11">
        <v>13</v>
      </c>
      <c r="F11">
        <f t="shared" si="0"/>
        <v>0.92307692307692313</v>
      </c>
      <c r="G11">
        <v>14</v>
      </c>
      <c r="H11">
        <f t="shared" ref="H11" si="3">(G11-1)/($C$1-1)</f>
        <v>1</v>
      </c>
      <c r="I11" s="6" t="s">
        <v>87</v>
      </c>
    </row>
    <row r="12" spans="1:9" x14ac:dyDescent="0.25">
      <c r="A12">
        <v>5</v>
      </c>
      <c r="B12" t="s">
        <v>81</v>
      </c>
      <c r="C12">
        <v>4</v>
      </c>
      <c r="D12">
        <f t="shared" si="0"/>
        <v>0.23076923076923078</v>
      </c>
      <c r="E12">
        <v>13</v>
      </c>
      <c r="F12">
        <f t="shared" si="0"/>
        <v>0.92307692307692313</v>
      </c>
      <c r="G12">
        <v>14</v>
      </c>
      <c r="H12">
        <f t="shared" ref="H12" si="4">(G12-1)/($C$1-1)</f>
        <v>1</v>
      </c>
      <c r="I12" s="6" t="s">
        <v>88</v>
      </c>
    </row>
    <row r="13" spans="1:9" x14ac:dyDescent="0.25">
      <c r="A13">
        <v>6</v>
      </c>
      <c r="B13" t="s">
        <v>25</v>
      </c>
      <c r="C13">
        <v>5</v>
      </c>
      <c r="D13">
        <f t="shared" si="0"/>
        <v>0.30769230769230771</v>
      </c>
      <c r="E13">
        <v>14</v>
      </c>
      <c r="F13">
        <f t="shared" si="0"/>
        <v>1</v>
      </c>
      <c r="G13">
        <v>14</v>
      </c>
      <c r="H13">
        <f t="shared" ref="H13" si="5">(G13-1)/($C$1-1)</f>
        <v>1</v>
      </c>
      <c r="I13" s="6" t="s">
        <v>89</v>
      </c>
    </row>
    <row r="14" spans="1:9" x14ac:dyDescent="0.25">
      <c r="A14">
        <v>7</v>
      </c>
      <c r="B14" t="s">
        <v>26</v>
      </c>
      <c r="C14">
        <v>7</v>
      </c>
      <c r="D14">
        <f t="shared" si="0"/>
        <v>0.46153846153846156</v>
      </c>
      <c r="E14">
        <v>14</v>
      </c>
      <c r="F14">
        <f t="shared" si="0"/>
        <v>1</v>
      </c>
      <c r="G14">
        <v>14</v>
      </c>
      <c r="H14">
        <f t="shared" ref="H14" si="6">(G14-1)/($C$1-1)</f>
        <v>1</v>
      </c>
      <c r="I14" s="6" t="s">
        <v>90</v>
      </c>
    </row>
    <row r="15" spans="1:9" x14ac:dyDescent="0.25">
      <c r="A15">
        <v>8</v>
      </c>
      <c r="B15" t="s">
        <v>27</v>
      </c>
      <c r="C15">
        <v>4</v>
      </c>
      <c r="D15">
        <f t="shared" si="0"/>
        <v>0.23076923076923078</v>
      </c>
      <c r="E15">
        <v>14</v>
      </c>
      <c r="F15">
        <f t="shared" si="0"/>
        <v>1</v>
      </c>
      <c r="G15">
        <v>14</v>
      </c>
      <c r="H15">
        <f t="shared" ref="H15" si="7">(G15-1)/($C$1-1)</f>
        <v>1</v>
      </c>
      <c r="I15" s="6" t="s">
        <v>91</v>
      </c>
    </row>
    <row r="16" spans="1:9" x14ac:dyDescent="0.25">
      <c r="A16">
        <v>9</v>
      </c>
      <c r="B16" t="s">
        <v>28</v>
      </c>
      <c r="C16">
        <v>3</v>
      </c>
      <c r="D16">
        <f t="shared" si="0"/>
        <v>0.15384615384615385</v>
      </c>
      <c r="E16">
        <v>13</v>
      </c>
      <c r="F16">
        <f t="shared" si="0"/>
        <v>0.92307692307692313</v>
      </c>
      <c r="G16">
        <v>14</v>
      </c>
      <c r="H16">
        <f t="shared" ref="H16" si="8">(G16-1)/($C$1-1)</f>
        <v>1</v>
      </c>
      <c r="I16" s="6" t="s">
        <v>92</v>
      </c>
    </row>
    <row r="17" spans="1:9" x14ac:dyDescent="0.25">
      <c r="A17">
        <v>10</v>
      </c>
      <c r="B17" t="s">
        <v>82</v>
      </c>
      <c r="C17">
        <v>6</v>
      </c>
      <c r="D17">
        <f t="shared" si="0"/>
        <v>0.38461538461538464</v>
      </c>
      <c r="E17">
        <v>14</v>
      </c>
      <c r="F17">
        <f t="shared" si="0"/>
        <v>1</v>
      </c>
      <c r="G17">
        <v>14</v>
      </c>
      <c r="H17">
        <f t="shared" ref="H17" si="9">(G17-1)/($C$1-1)</f>
        <v>1</v>
      </c>
      <c r="I17" s="6" t="s">
        <v>93</v>
      </c>
    </row>
    <row r="18" spans="1:9" x14ac:dyDescent="0.25">
      <c r="A18">
        <v>11</v>
      </c>
      <c r="B18" t="s">
        <v>29</v>
      </c>
      <c r="C18">
        <v>5</v>
      </c>
      <c r="D18">
        <f t="shared" si="0"/>
        <v>0.30769230769230771</v>
      </c>
      <c r="E18">
        <v>14</v>
      </c>
      <c r="F18">
        <f t="shared" si="0"/>
        <v>1</v>
      </c>
      <c r="G18">
        <v>14</v>
      </c>
      <c r="H18">
        <f t="shared" ref="H18" si="10">(G18-1)/($C$1-1)</f>
        <v>1</v>
      </c>
      <c r="I18" s="6" t="s">
        <v>94</v>
      </c>
    </row>
    <row r="19" spans="1:9" x14ac:dyDescent="0.25">
      <c r="A19">
        <v>12</v>
      </c>
      <c r="B19" t="s">
        <v>30</v>
      </c>
      <c r="C19">
        <v>4</v>
      </c>
      <c r="D19">
        <f t="shared" si="0"/>
        <v>0.23076923076923078</v>
      </c>
      <c r="E19">
        <v>9</v>
      </c>
      <c r="F19">
        <f t="shared" si="0"/>
        <v>0.61538461538461542</v>
      </c>
      <c r="G19">
        <v>14</v>
      </c>
      <c r="H19">
        <f t="shared" ref="H19" si="11">(G19-1)/($C$1-1)</f>
        <v>1</v>
      </c>
      <c r="I19" s="6" t="s">
        <v>95</v>
      </c>
    </row>
    <row r="20" spans="1:9" x14ac:dyDescent="0.25">
      <c r="A20">
        <v>13</v>
      </c>
      <c r="B20" t="s">
        <v>83</v>
      </c>
      <c r="C20">
        <v>7</v>
      </c>
      <c r="D20">
        <f t="shared" si="0"/>
        <v>0.46153846153846156</v>
      </c>
      <c r="E20">
        <v>14</v>
      </c>
      <c r="F20">
        <f t="shared" si="0"/>
        <v>1</v>
      </c>
      <c r="G20">
        <v>14</v>
      </c>
      <c r="H20">
        <f t="shared" ref="H20" si="12">(G20-1)/($C$1-1)</f>
        <v>1</v>
      </c>
      <c r="I20" s="6" t="s">
        <v>96</v>
      </c>
    </row>
    <row r="21" spans="1:9" x14ac:dyDescent="0.25">
      <c r="A21">
        <v>14</v>
      </c>
      <c r="B21" t="s">
        <v>31</v>
      </c>
      <c r="C21">
        <v>12</v>
      </c>
      <c r="D21">
        <f t="shared" si="0"/>
        <v>0.84615384615384615</v>
      </c>
      <c r="E21">
        <v>14</v>
      </c>
      <c r="F21">
        <f t="shared" si="0"/>
        <v>1</v>
      </c>
      <c r="G21">
        <v>14</v>
      </c>
      <c r="H21">
        <f t="shared" ref="H21" si="13">(G21-1)/($C$1-1)</f>
        <v>1</v>
      </c>
      <c r="I21" s="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V4" sqref="V4"/>
    </sheetView>
  </sheetViews>
  <sheetFormatPr defaultRowHeight="15" x14ac:dyDescent="0.25"/>
  <cols>
    <col min="2" max="2" width="4.28515625" bestFit="1" customWidth="1"/>
    <col min="3" max="4" width="3.7109375" bestFit="1" customWidth="1"/>
    <col min="5" max="5" width="11.7109375" customWidth="1"/>
    <col min="6" max="7" width="3.42578125" customWidth="1"/>
    <col min="8" max="9" width="3.7109375" customWidth="1"/>
    <col min="10" max="11" width="3.140625" customWidth="1"/>
    <col min="12" max="12" width="6" customWidth="1"/>
    <col min="13" max="16" width="2.85546875" customWidth="1"/>
    <col min="17" max="21" width="3.7109375" customWidth="1"/>
  </cols>
  <sheetData>
    <row r="1" spans="1:17" x14ac:dyDescent="0.25">
      <c r="A1" s="11" t="s">
        <v>102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x14ac:dyDescent="0.25">
      <c r="C4" t="s">
        <v>23</v>
      </c>
      <c r="D4" t="s">
        <v>24</v>
      </c>
      <c r="E4" t="s">
        <v>79</v>
      </c>
      <c r="F4" t="s">
        <v>80</v>
      </c>
      <c r="G4" t="s">
        <v>81</v>
      </c>
      <c r="H4" t="s">
        <v>25</v>
      </c>
      <c r="I4" t="s">
        <v>26</v>
      </c>
      <c r="J4" t="s">
        <v>27</v>
      </c>
      <c r="K4" t="s">
        <v>28</v>
      </c>
      <c r="L4" t="s">
        <v>82</v>
      </c>
      <c r="M4" t="s">
        <v>29</v>
      </c>
      <c r="N4" t="s">
        <v>30</v>
      </c>
      <c r="O4" t="s">
        <v>83</v>
      </c>
      <c r="P4" t="s">
        <v>31</v>
      </c>
    </row>
    <row r="5" spans="1:17" x14ac:dyDescent="0.25">
      <c r="B5" t="s">
        <v>38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7" x14ac:dyDescent="0.25">
      <c r="B6" t="s">
        <v>39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7" x14ac:dyDescent="0.25"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7" x14ac:dyDescent="0.25">
      <c r="B8" t="s">
        <v>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x14ac:dyDescent="0.25">
      <c r="B9" t="s">
        <v>42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 x14ac:dyDescent="0.25">
      <c r="B10" t="s">
        <v>43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7" x14ac:dyDescent="0.25"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7" x14ac:dyDescent="0.25">
      <c r="B12" t="s">
        <v>45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7" x14ac:dyDescent="0.25">
      <c r="B13" t="s">
        <v>46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7" x14ac:dyDescent="0.25">
      <c r="B14" t="s">
        <v>47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7" x14ac:dyDescent="0.25">
      <c r="B15" t="s">
        <v>48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7" x14ac:dyDescent="0.25">
      <c r="B16" t="s">
        <v>49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  <row r="17" spans="2:16" x14ac:dyDescent="0.25"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mergeCells count="1">
    <mergeCell ref="A1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4" sqref="C4"/>
    </sheetView>
  </sheetViews>
  <sheetFormatPr defaultRowHeight="15" x14ac:dyDescent="0.25"/>
  <cols>
    <col min="2" max="2" width="34.7109375" bestFit="1" customWidth="1"/>
    <col min="4" max="4" width="9.140625" customWidth="1"/>
    <col min="6" max="6" width="9.140625" customWidth="1"/>
    <col min="8" max="8" width="9.140625" customWidth="1"/>
  </cols>
  <sheetData>
    <row r="1" spans="1:9" ht="14.25" customHeight="1" x14ac:dyDescent="0.25">
      <c r="B1" s="2" t="s">
        <v>21</v>
      </c>
      <c r="C1">
        <v>14</v>
      </c>
    </row>
    <row r="3" spans="1:9" x14ac:dyDescent="0.25">
      <c r="B3" t="s">
        <v>36</v>
      </c>
      <c r="C3">
        <f>SUM(C6:C19)/C1</f>
        <v>0.5714285714285714</v>
      </c>
    </row>
    <row r="5" spans="1:9" x14ac:dyDescent="0.25">
      <c r="B5" s="4" t="s">
        <v>22</v>
      </c>
      <c r="C5" s="4" t="s">
        <v>50</v>
      </c>
    </row>
    <row r="6" spans="1:9" x14ac:dyDescent="0.25">
      <c r="A6">
        <v>1</v>
      </c>
      <c r="B6" t="s">
        <v>23</v>
      </c>
      <c r="C6">
        <v>0</v>
      </c>
      <c r="I6" s="6"/>
    </row>
    <row r="7" spans="1:9" x14ac:dyDescent="0.25">
      <c r="A7">
        <v>2</v>
      </c>
      <c r="B7" t="s">
        <v>24</v>
      </c>
      <c r="C7">
        <v>0</v>
      </c>
      <c r="I7" s="6"/>
    </row>
    <row r="8" spans="1:9" x14ac:dyDescent="0.25">
      <c r="A8">
        <v>3</v>
      </c>
      <c r="B8" t="s">
        <v>79</v>
      </c>
      <c r="C8">
        <v>0</v>
      </c>
      <c r="I8" s="6"/>
    </row>
    <row r="9" spans="1:9" x14ac:dyDescent="0.25">
      <c r="A9">
        <v>4</v>
      </c>
      <c r="B9" t="s">
        <v>80</v>
      </c>
      <c r="C9">
        <v>0</v>
      </c>
      <c r="I9" s="6"/>
    </row>
    <row r="10" spans="1:9" x14ac:dyDescent="0.25">
      <c r="A10">
        <v>5</v>
      </c>
      <c r="B10" t="s">
        <v>81</v>
      </c>
      <c r="C10">
        <v>1</v>
      </c>
      <c r="I10" s="6"/>
    </row>
    <row r="11" spans="1:9" x14ac:dyDescent="0.25">
      <c r="A11">
        <v>6</v>
      </c>
      <c r="B11" t="s">
        <v>25</v>
      </c>
      <c r="C11">
        <v>0</v>
      </c>
      <c r="I11" s="6"/>
    </row>
    <row r="12" spans="1:9" x14ac:dyDescent="0.25">
      <c r="A12">
        <v>7</v>
      </c>
      <c r="B12" t="s">
        <v>26</v>
      </c>
      <c r="C12">
        <v>1</v>
      </c>
      <c r="I12" s="6"/>
    </row>
    <row r="13" spans="1:9" x14ac:dyDescent="0.25">
      <c r="A13">
        <v>8</v>
      </c>
      <c r="B13" t="s">
        <v>27</v>
      </c>
      <c r="C13">
        <v>1</v>
      </c>
      <c r="I13" s="6"/>
    </row>
    <row r="14" spans="1:9" x14ac:dyDescent="0.25">
      <c r="A14">
        <v>9</v>
      </c>
      <c r="B14" t="s">
        <v>28</v>
      </c>
      <c r="C14">
        <v>1</v>
      </c>
      <c r="I14" s="6"/>
    </row>
    <row r="15" spans="1:9" x14ac:dyDescent="0.25">
      <c r="A15">
        <v>10</v>
      </c>
      <c r="B15" t="s">
        <v>82</v>
      </c>
      <c r="C15">
        <v>1</v>
      </c>
      <c r="I15" s="6"/>
    </row>
    <row r="16" spans="1:9" x14ac:dyDescent="0.25">
      <c r="A16">
        <v>11</v>
      </c>
      <c r="B16" t="s">
        <v>29</v>
      </c>
      <c r="C16">
        <v>0</v>
      </c>
      <c r="I16" s="6"/>
    </row>
    <row r="17" spans="1:9" x14ac:dyDescent="0.25">
      <c r="A17">
        <v>12</v>
      </c>
      <c r="B17" t="s">
        <v>30</v>
      </c>
      <c r="C17">
        <v>1</v>
      </c>
      <c r="I17" s="6"/>
    </row>
    <row r="18" spans="1:9" x14ac:dyDescent="0.25">
      <c r="A18">
        <v>13</v>
      </c>
      <c r="B18" t="s">
        <v>83</v>
      </c>
      <c r="C18">
        <v>1</v>
      </c>
      <c r="I18" s="6"/>
    </row>
    <row r="19" spans="1:9" x14ac:dyDescent="0.25">
      <c r="A19">
        <v>14</v>
      </c>
      <c r="B19" t="s">
        <v>31</v>
      </c>
      <c r="C19">
        <v>1</v>
      </c>
      <c r="I1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B29" sqref="B29"/>
    </sheetView>
  </sheetViews>
  <sheetFormatPr defaultRowHeight="15" x14ac:dyDescent="0.25"/>
  <cols>
    <col min="2" max="2" width="54.85546875" bestFit="1" customWidth="1"/>
    <col min="5" max="5" width="48.28515625" bestFit="1" customWidth="1"/>
  </cols>
  <sheetData>
    <row r="1" spans="2:6" x14ac:dyDescent="0.25">
      <c r="B1" t="s">
        <v>54</v>
      </c>
      <c r="C1">
        <v>17</v>
      </c>
    </row>
    <row r="3" spans="2:6" x14ac:dyDescent="0.25">
      <c r="B3" s="8" t="s">
        <v>55</v>
      </c>
      <c r="E3" s="8" t="s">
        <v>56</v>
      </c>
    </row>
    <row r="4" spans="2:6" x14ac:dyDescent="0.25">
      <c r="B4" s="8" t="s">
        <v>57</v>
      </c>
      <c r="C4">
        <f>MIN(C9:C25)</f>
        <v>0</v>
      </c>
      <c r="E4" s="8" t="s">
        <v>57</v>
      </c>
      <c r="F4">
        <f>MIN(F9:F25)</f>
        <v>0</v>
      </c>
    </row>
    <row r="5" spans="2:6" x14ac:dyDescent="0.25">
      <c r="B5" s="8" t="s">
        <v>58</v>
      </c>
      <c r="C5">
        <f>MAX(C9:C25)</f>
        <v>1</v>
      </c>
      <c r="E5" s="8" t="s">
        <v>58</v>
      </c>
      <c r="F5">
        <f>MAX(F9:F25)</f>
        <v>0</v>
      </c>
    </row>
    <row r="6" spans="2:6" x14ac:dyDescent="0.25">
      <c r="B6" s="8" t="s">
        <v>59</v>
      </c>
      <c r="C6">
        <f>AVERAGE(C9:C25)</f>
        <v>5.8823529411764705E-2</v>
      </c>
      <c r="E6" s="8" t="s">
        <v>59</v>
      </c>
      <c r="F6">
        <f>AVERAGE(F9:F25)</f>
        <v>0</v>
      </c>
    </row>
    <row r="8" spans="2:6" x14ac:dyDescent="0.25">
      <c r="B8" s="4" t="s">
        <v>51</v>
      </c>
      <c r="C8" s="4" t="s">
        <v>52</v>
      </c>
      <c r="E8" s="4" t="s">
        <v>53</v>
      </c>
      <c r="F8" s="4" t="s">
        <v>52</v>
      </c>
    </row>
    <row r="9" spans="2:6" x14ac:dyDescent="0.25">
      <c r="B9" t="s">
        <v>103</v>
      </c>
      <c r="C9">
        <v>1</v>
      </c>
      <c r="E9" t="s">
        <v>120</v>
      </c>
      <c r="F9">
        <v>0</v>
      </c>
    </row>
    <row r="10" spans="2:6" x14ac:dyDescent="0.25">
      <c r="B10" t="s">
        <v>104</v>
      </c>
      <c r="C10">
        <v>0</v>
      </c>
      <c r="E10" t="s">
        <v>104</v>
      </c>
      <c r="F10">
        <v>0</v>
      </c>
    </row>
    <row r="11" spans="2:6" x14ac:dyDescent="0.25">
      <c r="B11" t="s">
        <v>105</v>
      </c>
      <c r="C11">
        <v>0</v>
      </c>
      <c r="E11" t="s">
        <v>105</v>
      </c>
      <c r="F11">
        <v>0</v>
      </c>
    </row>
    <row r="12" spans="2:6" x14ac:dyDescent="0.25">
      <c r="B12" t="s">
        <v>106</v>
      </c>
      <c r="C12">
        <v>0</v>
      </c>
      <c r="E12" t="s">
        <v>106</v>
      </c>
      <c r="F12">
        <v>0</v>
      </c>
    </row>
    <row r="13" spans="2:6" x14ac:dyDescent="0.25">
      <c r="B13" t="s">
        <v>107</v>
      </c>
      <c r="C13">
        <v>0</v>
      </c>
      <c r="E13" t="s">
        <v>107</v>
      </c>
      <c r="F13">
        <v>0</v>
      </c>
    </row>
    <row r="14" spans="2:6" x14ac:dyDescent="0.25">
      <c r="B14" t="s">
        <v>108</v>
      </c>
      <c r="C14">
        <v>0</v>
      </c>
      <c r="E14" t="s">
        <v>108</v>
      </c>
      <c r="F14">
        <v>0</v>
      </c>
    </row>
    <row r="15" spans="2:6" x14ac:dyDescent="0.25">
      <c r="B15" t="s">
        <v>109</v>
      </c>
      <c r="C15">
        <v>0</v>
      </c>
      <c r="E15" t="s">
        <v>109</v>
      </c>
      <c r="F15">
        <v>0</v>
      </c>
    </row>
    <row r="16" spans="2:6" x14ac:dyDescent="0.25">
      <c r="B16" t="s">
        <v>110</v>
      </c>
      <c r="C16">
        <v>0</v>
      </c>
      <c r="E16" t="s">
        <v>110</v>
      </c>
      <c r="F16">
        <v>0</v>
      </c>
    </row>
    <row r="17" spans="2:6" x14ac:dyDescent="0.25">
      <c r="B17" t="s">
        <v>111</v>
      </c>
      <c r="C17">
        <v>0</v>
      </c>
      <c r="E17" t="s">
        <v>111</v>
      </c>
      <c r="F17">
        <v>0</v>
      </c>
    </row>
    <row r="18" spans="2:6" x14ac:dyDescent="0.25">
      <c r="B18" t="s">
        <v>112</v>
      </c>
      <c r="C18">
        <v>0</v>
      </c>
      <c r="E18" t="s">
        <v>112</v>
      </c>
      <c r="F18">
        <v>0</v>
      </c>
    </row>
    <row r="19" spans="2:6" x14ac:dyDescent="0.25">
      <c r="B19" t="s">
        <v>113</v>
      </c>
      <c r="C19">
        <v>0</v>
      </c>
      <c r="E19" t="s">
        <v>113</v>
      </c>
      <c r="F19">
        <v>0</v>
      </c>
    </row>
    <row r="20" spans="2:6" x14ac:dyDescent="0.25">
      <c r="B20" t="s">
        <v>114</v>
      </c>
      <c r="C20">
        <v>0</v>
      </c>
      <c r="E20" t="s">
        <v>114</v>
      </c>
      <c r="F20">
        <v>0</v>
      </c>
    </row>
    <row r="21" spans="2:6" x14ac:dyDescent="0.25">
      <c r="B21" t="s">
        <v>115</v>
      </c>
      <c r="C21">
        <v>0</v>
      </c>
      <c r="E21" t="s">
        <v>115</v>
      </c>
      <c r="F21">
        <v>0</v>
      </c>
    </row>
    <row r="22" spans="2:6" x14ac:dyDescent="0.25">
      <c r="B22" t="s">
        <v>116</v>
      </c>
      <c r="C22">
        <v>0</v>
      </c>
      <c r="E22" t="s">
        <v>116</v>
      </c>
      <c r="F22">
        <v>0</v>
      </c>
    </row>
    <row r="23" spans="2:6" x14ac:dyDescent="0.25">
      <c r="B23" t="s">
        <v>117</v>
      </c>
      <c r="C23">
        <v>0</v>
      </c>
      <c r="E23" t="s">
        <v>117</v>
      </c>
      <c r="F23">
        <v>0</v>
      </c>
    </row>
    <row r="24" spans="2:6" x14ac:dyDescent="0.25">
      <c r="B24" t="s">
        <v>118</v>
      </c>
      <c r="C24">
        <v>0</v>
      </c>
      <c r="E24" t="s">
        <v>118</v>
      </c>
      <c r="F24">
        <v>0</v>
      </c>
    </row>
    <row r="25" spans="2:6" x14ac:dyDescent="0.25">
      <c r="B25" t="s">
        <v>119</v>
      </c>
      <c r="C25">
        <v>0</v>
      </c>
      <c r="E25" t="s">
        <v>119</v>
      </c>
      <c r="F2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D26" sqref="D26"/>
    </sheetView>
  </sheetViews>
  <sheetFormatPr defaultRowHeight="15" x14ac:dyDescent="0.25"/>
  <cols>
    <col min="2" max="2" width="35" bestFit="1" customWidth="1"/>
    <col min="3" max="3" width="10.5703125" bestFit="1" customWidth="1"/>
    <col min="5" max="5" width="27.85546875" bestFit="1" customWidth="1"/>
    <col min="6" max="6" width="10.5703125" bestFit="1" customWidth="1"/>
    <col min="8" max="8" width="32" bestFit="1" customWidth="1"/>
    <col min="9" max="9" width="10.5703125" bestFit="1" customWidth="1"/>
    <col min="11" max="11" width="19.7109375" bestFit="1" customWidth="1"/>
    <col min="12" max="12" width="10.5703125" bestFit="1" customWidth="1"/>
  </cols>
  <sheetData>
    <row r="2" spans="2:12" x14ac:dyDescent="0.25">
      <c r="B2" t="s">
        <v>65</v>
      </c>
      <c r="C2">
        <v>0</v>
      </c>
      <c r="E2" t="s">
        <v>65</v>
      </c>
      <c r="F2">
        <v>0</v>
      </c>
      <c r="H2" t="s">
        <v>65</v>
      </c>
      <c r="I2">
        <v>0</v>
      </c>
      <c r="K2" t="s">
        <v>65</v>
      </c>
      <c r="L2">
        <v>0</v>
      </c>
    </row>
    <row r="4" spans="2:12" x14ac:dyDescent="0.25">
      <c r="B4" s="4" t="s">
        <v>60</v>
      </c>
      <c r="C4" s="4" t="s">
        <v>61</v>
      </c>
      <c r="E4" s="4" t="s">
        <v>62</v>
      </c>
      <c r="F4" s="4" t="s">
        <v>61</v>
      </c>
      <c r="G4" s="4"/>
      <c r="H4" s="4" t="s">
        <v>63</v>
      </c>
      <c r="I4" s="4" t="s">
        <v>61</v>
      </c>
      <c r="J4" s="4"/>
      <c r="K4" s="4" t="s">
        <v>64</v>
      </c>
      <c r="L4" s="4" t="s">
        <v>61</v>
      </c>
    </row>
    <row r="5" spans="2:12" x14ac:dyDescent="0.25">
      <c r="B5" t="s">
        <v>66</v>
      </c>
      <c r="C5">
        <v>0</v>
      </c>
      <c r="E5" t="s">
        <v>23</v>
      </c>
      <c r="F5">
        <v>0</v>
      </c>
      <c r="H5" t="s">
        <v>122</v>
      </c>
      <c r="I5">
        <v>0</v>
      </c>
      <c r="K5" s="5" t="s">
        <v>33</v>
      </c>
    </row>
    <row r="6" spans="2:12" x14ac:dyDescent="0.25">
      <c r="B6" t="s">
        <v>67</v>
      </c>
      <c r="C6">
        <v>0</v>
      </c>
      <c r="E6" t="s">
        <v>24</v>
      </c>
      <c r="F6">
        <v>0</v>
      </c>
      <c r="H6" t="s">
        <v>123</v>
      </c>
      <c r="I6">
        <v>0</v>
      </c>
    </row>
    <row r="7" spans="2:12" x14ac:dyDescent="0.25">
      <c r="B7" t="s">
        <v>68</v>
      </c>
      <c r="C7">
        <v>0</v>
      </c>
      <c r="E7" t="s">
        <v>79</v>
      </c>
      <c r="F7">
        <v>0</v>
      </c>
      <c r="H7" t="s">
        <v>124</v>
      </c>
      <c r="I7">
        <v>0</v>
      </c>
    </row>
    <row r="8" spans="2:12" x14ac:dyDescent="0.25">
      <c r="B8" t="s">
        <v>69</v>
      </c>
      <c r="C8">
        <v>0</v>
      </c>
      <c r="E8" t="s">
        <v>80</v>
      </c>
      <c r="F8">
        <v>0</v>
      </c>
      <c r="H8" t="s">
        <v>125</v>
      </c>
      <c r="I8">
        <v>0</v>
      </c>
    </row>
    <row r="9" spans="2:12" x14ac:dyDescent="0.25">
      <c r="B9" t="s">
        <v>70</v>
      </c>
      <c r="C9">
        <v>0</v>
      </c>
      <c r="E9" t="s">
        <v>81</v>
      </c>
      <c r="F9">
        <v>0</v>
      </c>
      <c r="H9" t="s">
        <v>126</v>
      </c>
      <c r="I9">
        <v>0</v>
      </c>
    </row>
    <row r="10" spans="2:12" x14ac:dyDescent="0.25">
      <c r="B10" t="s">
        <v>71</v>
      </c>
      <c r="C10">
        <v>0</v>
      </c>
      <c r="E10" t="s">
        <v>25</v>
      </c>
      <c r="F10">
        <v>0</v>
      </c>
      <c r="H10" t="s">
        <v>127</v>
      </c>
      <c r="I10">
        <v>0</v>
      </c>
    </row>
    <row r="11" spans="2:12" x14ac:dyDescent="0.25">
      <c r="B11" t="s">
        <v>72</v>
      </c>
      <c r="C11">
        <v>0</v>
      </c>
      <c r="E11" t="s">
        <v>26</v>
      </c>
      <c r="F11">
        <v>0</v>
      </c>
      <c r="H11" t="s">
        <v>128</v>
      </c>
      <c r="I11">
        <v>0</v>
      </c>
    </row>
    <row r="12" spans="2:12" x14ac:dyDescent="0.25">
      <c r="B12" t="s">
        <v>73</v>
      </c>
      <c r="C12">
        <v>0</v>
      </c>
      <c r="E12" t="s">
        <v>27</v>
      </c>
      <c r="F12">
        <v>0</v>
      </c>
      <c r="H12" t="s">
        <v>129</v>
      </c>
      <c r="I12">
        <v>0</v>
      </c>
    </row>
    <row r="13" spans="2:12" x14ac:dyDescent="0.25">
      <c r="B13" t="s">
        <v>74</v>
      </c>
      <c r="C13">
        <v>0</v>
      </c>
      <c r="E13" t="s">
        <v>28</v>
      </c>
      <c r="F13">
        <v>0</v>
      </c>
      <c r="H13" t="s">
        <v>130</v>
      </c>
      <c r="I13">
        <v>0</v>
      </c>
    </row>
    <row r="14" spans="2:12" x14ac:dyDescent="0.25">
      <c r="B14" t="s">
        <v>75</v>
      </c>
      <c r="C14">
        <v>0</v>
      </c>
      <c r="E14" t="s">
        <v>82</v>
      </c>
      <c r="F14">
        <v>0</v>
      </c>
      <c r="H14" t="s">
        <v>131</v>
      </c>
      <c r="I14">
        <v>0</v>
      </c>
    </row>
    <row r="15" spans="2:12" x14ac:dyDescent="0.25">
      <c r="B15" t="s">
        <v>76</v>
      </c>
      <c r="C15">
        <v>0</v>
      </c>
      <c r="E15" t="s">
        <v>29</v>
      </c>
      <c r="F15">
        <v>0</v>
      </c>
      <c r="H15" t="s">
        <v>132</v>
      </c>
      <c r="I15">
        <v>0</v>
      </c>
    </row>
    <row r="16" spans="2:12" x14ac:dyDescent="0.25">
      <c r="B16" t="s">
        <v>77</v>
      </c>
      <c r="C16">
        <v>0</v>
      </c>
      <c r="E16" t="s">
        <v>30</v>
      </c>
      <c r="F16">
        <v>0</v>
      </c>
      <c r="H16" t="s">
        <v>133</v>
      </c>
      <c r="I16">
        <v>0</v>
      </c>
    </row>
    <row r="17" spans="2:9" x14ac:dyDescent="0.25">
      <c r="B17" t="s">
        <v>78</v>
      </c>
      <c r="C17">
        <v>0</v>
      </c>
      <c r="E17" t="s">
        <v>83</v>
      </c>
      <c r="F17">
        <v>0</v>
      </c>
      <c r="H17" t="s">
        <v>134</v>
      </c>
      <c r="I17">
        <v>0</v>
      </c>
    </row>
    <row r="18" spans="2:9" x14ac:dyDescent="0.25">
      <c r="E18" t="s">
        <v>31</v>
      </c>
      <c r="H18" t="s">
        <v>135</v>
      </c>
      <c r="I18">
        <v>0</v>
      </c>
    </row>
    <row r="19" spans="2:9" x14ac:dyDescent="0.25">
      <c r="H19" t="s">
        <v>136</v>
      </c>
      <c r="I19">
        <v>0</v>
      </c>
    </row>
    <row r="20" spans="2:9" x14ac:dyDescent="0.25">
      <c r="H20" t="s">
        <v>137</v>
      </c>
      <c r="I20">
        <v>0</v>
      </c>
    </row>
    <row r="21" spans="2:9" x14ac:dyDescent="0.25">
      <c r="H21" t="s">
        <v>138</v>
      </c>
      <c r="I21">
        <v>0</v>
      </c>
    </row>
    <row r="22" spans="2:9" x14ac:dyDescent="0.25">
      <c r="H22" t="s">
        <v>139</v>
      </c>
      <c r="I22">
        <v>0</v>
      </c>
    </row>
    <row r="23" spans="2:9" x14ac:dyDescent="0.25">
      <c r="H23" t="s">
        <v>140</v>
      </c>
      <c r="I23">
        <v>0</v>
      </c>
    </row>
    <row r="24" spans="2:9" x14ac:dyDescent="0.25">
      <c r="H24" t="s">
        <v>141</v>
      </c>
      <c r="I24">
        <v>0</v>
      </c>
    </row>
    <row r="25" spans="2:9" x14ac:dyDescent="0.25">
      <c r="H25" t="s">
        <v>142</v>
      </c>
      <c r="I25">
        <v>0</v>
      </c>
    </row>
    <row r="26" spans="2:9" x14ac:dyDescent="0.25">
      <c r="H26" t="s">
        <v>143</v>
      </c>
      <c r="I26">
        <v>0</v>
      </c>
    </row>
    <row r="27" spans="2:9" x14ac:dyDescent="0.25">
      <c r="H27" t="s">
        <v>144</v>
      </c>
      <c r="I27">
        <v>0</v>
      </c>
    </row>
    <row r="28" spans="2:9" x14ac:dyDescent="0.25">
      <c r="H28" t="s">
        <v>145</v>
      </c>
      <c r="I28">
        <v>0</v>
      </c>
    </row>
    <row r="29" spans="2:9" x14ac:dyDescent="0.25">
      <c r="H29" t="s">
        <v>146</v>
      </c>
      <c r="I29">
        <v>0</v>
      </c>
    </row>
    <row r="30" spans="2:9" x14ac:dyDescent="0.25">
      <c r="H30" t="s">
        <v>147</v>
      </c>
      <c r="I30">
        <v>0</v>
      </c>
    </row>
    <row r="31" spans="2:9" x14ac:dyDescent="0.25">
      <c r="H31" t="s">
        <v>148</v>
      </c>
      <c r="I31">
        <v>0</v>
      </c>
    </row>
    <row r="32" spans="2:9" x14ac:dyDescent="0.25">
      <c r="H32" t="s">
        <v>149</v>
      </c>
      <c r="I32">
        <v>0</v>
      </c>
    </row>
    <row r="33" spans="8:9" x14ac:dyDescent="0.25">
      <c r="H33" t="s">
        <v>150</v>
      </c>
      <c r="I33">
        <v>0</v>
      </c>
    </row>
    <row r="34" spans="8:9" x14ac:dyDescent="0.25">
      <c r="H34" t="s">
        <v>151</v>
      </c>
      <c r="I34">
        <v>0</v>
      </c>
    </row>
    <row r="35" spans="8:9" x14ac:dyDescent="0.25">
      <c r="H35" t="s">
        <v>152</v>
      </c>
      <c r="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'6'!FrankRequirements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Goorden, M.A.</dc:creator>
  <cp:lastModifiedBy>Goorden, M.A.</cp:lastModifiedBy>
  <dcterms:created xsi:type="dcterms:W3CDTF">2019-10-11T09:47:51Z</dcterms:created>
  <dcterms:modified xsi:type="dcterms:W3CDTF">2019-12-17T12:45:30Z</dcterms:modified>
</cp:coreProperties>
</file>