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goorden\surfdrive\Papers\WODES 2020\GitRepository\WODES2020\"/>
    </mc:Choice>
  </mc:AlternateContent>
  <bookViews>
    <workbookView xWindow="0" yWindow="0" windowWidth="28800" windowHeight="12435"/>
  </bookViews>
  <sheets>
    <sheet name="Summary" sheetId="1" r:id="rId1"/>
    <sheet name="1" sheetId="6" r:id="rId2"/>
    <sheet name="2" sheetId="4" r:id="rId3"/>
    <sheet name="3" sheetId="8" r:id="rId4"/>
    <sheet name="4" sheetId="5" r:id="rId5"/>
    <sheet name="5" sheetId="9" r:id="rId6"/>
    <sheet name="6" sheetId="10" r:id="rId7"/>
    <sheet name="7" sheetId="11" r:id="rId8"/>
    <sheet name="8" sheetId="12" r:id="rId9"/>
    <sheet name="9" sheetId="13" r:id="rId10"/>
  </sheets>
  <definedNames>
    <definedName name="Plant" localSheetId="6">'6'!$C$4:$Z$18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5" l="1"/>
  <c r="G4" i="5"/>
  <c r="G3" i="5"/>
  <c r="E5" i="5"/>
  <c r="E4" i="5"/>
  <c r="E3" i="5"/>
  <c r="C5" i="5"/>
  <c r="C4" i="5"/>
  <c r="C3" i="5"/>
  <c r="H31" i="5"/>
  <c r="H30" i="5"/>
  <c r="F30" i="5"/>
  <c r="F31" i="5"/>
  <c r="D31" i="5"/>
  <c r="C3" i="11" l="1"/>
  <c r="F29" i="5"/>
  <c r="H29" i="5"/>
  <c r="H28" i="5"/>
  <c r="F28" i="5"/>
  <c r="F27" i="5"/>
  <c r="H27" i="5"/>
  <c r="D30" i="5"/>
  <c r="D29" i="5"/>
  <c r="D28" i="5"/>
  <c r="D27" i="5"/>
  <c r="C3" i="8" l="1"/>
  <c r="C5" i="4"/>
  <c r="C4" i="4"/>
  <c r="C3" i="4"/>
  <c r="H22" i="4"/>
  <c r="F22" i="4"/>
  <c r="D22" i="4"/>
  <c r="C4" i="12" l="1"/>
  <c r="F6" i="12"/>
  <c r="F5" i="12"/>
  <c r="F4" i="12"/>
  <c r="C6" i="12"/>
  <c r="C5" i="12"/>
  <c r="C10" i="1"/>
  <c r="C6" i="1"/>
  <c r="C3" i="6"/>
  <c r="C4" i="1" s="1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8" i="4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8" i="5"/>
  <c r="G5" i="4" l="1"/>
  <c r="G4" i="4"/>
  <c r="G3" i="4"/>
  <c r="E4" i="4"/>
  <c r="E5" i="4"/>
  <c r="E3" i="4"/>
</calcChain>
</file>

<file path=xl/connections.xml><?xml version="1.0" encoding="utf-8"?>
<connections xmlns="http://schemas.openxmlformats.org/spreadsheetml/2006/main">
  <connection id="1" name="Plant" type="6" refreshedVersion="5" background="1" saveData="1">
    <textPr codePage="437" sourceFile="C:\Users\mgoorden\surfdrive\Shared\2018-2019 Assignment\Group 05\CIF_Files_Amazon Robots\Plant.txt" decimal="," thousands=".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<sst xmlns="http://schemas.openxmlformats.org/spreadsheetml/2006/main" count="382" uniqueCount="237">
  <si>
    <t>Group number:</t>
  </si>
  <si>
    <t>Modeling aspect</t>
  </si>
  <si>
    <t>Is each component model an elementary part of the system?</t>
  </si>
  <si>
    <t>How strong is the interdependency between component models?</t>
  </si>
  <si>
    <t>Are requirement models elementary, i.e., can it not be split any further?</t>
  </si>
  <si>
    <t>Are there references in requirements to other requirements?</t>
  </si>
  <si>
    <t>Are there independent subsystems modeled?</t>
  </si>
  <si>
    <t>Are uncontrollable events not unnecessarily blocked in automata-based requirements?</t>
  </si>
  <si>
    <t>What is the length of the guards in the synthesized supervisors, with and without forward reachability analysis?</t>
  </si>
  <si>
    <t>How many component models, requirement models, event declarations, and variable declarations are provided with comments describing their meaning?</t>
  </si>
  <si>
    <t>Are templates used?</t>
  </si>
  <si>
    <t>Are groups used to structure the model?</t>
  </si>
  <si>
    <t>Final qualification</t>
  </si>
  <si>
    <t>Total number of component models</t>
  </si>
  <si>
    <t>AGV</t>
  </si>
  <si>
    <t>CD_motors</t>
  </si>
  <si>
    <t>PSL</t>
  </si>
  <si>
    <t>Switch_Sensor</t>
  </si>
  <si>
    <t>Battery_Controller</t>
  </si>
  <si>
    <t>Resource_Allocation_Controller</t>
  </si>
  <si>
    <t>Path_Planning_Controller</t>
  </si>
  <si>
    <t>Path_Planning_Controller_Supervisor</t>
  </si>
  <si>
    <t>location_Barcode_Camera</t>
  </si>
  <si>
    <t>Product_Stack_Camera</t>
  </si>
  <si>
    <t>Infra_Red_Sensor</t>
  </si>
  <si>
    <t>Touch_Sensitive_Sensor</t>
  </si>
  <si>
    <t>Encoders</t>
  </si>
  <si>
    <t>Location</t>
  </si>
  <si>
    <t>Component model name</t>
  </si>
  <si>
    <t>Level-1</t>
  </si>
  <si>
    <t>Level-2</t>
  </si>
  <si>
    <t>Level-3</t>
  </si>
  <si>
    <t>Min d</t>
  </si>
  <si>
    <t>Avg d</t>
  </si>
  <si>
    <t>Max d</t>
  </si>
  <si>
    <t>Total number of requirement models</t>
  </si>
  <si>
    <t>Requirement model name</t>
  </si>
  <si>
    <t>M1</t>
  </si>
  <si>
    <t>M2</t>
  </si>
  <si>
    <t>M2Continue</t>
  </si>
  <si>
    <t>M3</t>
  </si>
  <si>
    <t>M4</t>
  </si>
  <si>
    <t>M5</t>
  </si>
  <si>
    <t>M6</t>
  </si>
  <si>
    <t>M7</t>
  </si>
  <si>
    <t>P1</t>
  </si>
  <si>
    <t>P2</t>
  </si>
  <si>
    <t>P3</t>
  </si>
  <si>
    <t>L1</t>
  </si>
  <si>
    <t>L2</t>
  </si>
  <si>
    <t>L4</t>
  </si>
  <si>
    <t>L5</t>
  </si>
  <si>
    <t>Charge_Only_When_Able</t>
  </si>
  <si>
    <t>Requires_Loc</t>
  </si>
  <si>
    <t>Movement_During_Execution</t>
  </si>
  <si>
    <t>Overruling</t>
  </si>
  <si>
    <t>Has dependency with</t>
  </si>
  <si>
    <t>-</t>
  </si>
  <si>
    <t>Do requirement models introduce new events or variables?</t>
  </si>
  <si>
    <t>Elementary?</t>
  </si>
  <si>
    <t>Relative number of elementary components</t>
  </si>
  <si>
    <t>Yes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</si>
  <si>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</si>
  <si>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</si>
  <si>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</si>
  <si>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</si>
  <si>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</si>
  <si>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</si>
  <si>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</si>
  <si>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</si>
  <si>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</si>
  <si>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</si>
  <si>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</si>
  <si>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</si>
  <si>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Blocking uncontrollable events?</t>
  </si>
  <si>
    <t>Controllable event and guard without forward</t>
  </si>
  <si>
    <t>Bin ops</t>
  </si>
  <si>
    <t>Controllable event and guard with forward</t>
  </si>
  <si>
    <t>Total number of controllable events</t>
  </si>
  <si>
    <t>Without forward</t>
  </si>
  <si>
    <t>With forward</t>
  </si>
  <si>
    <t>min</t>
  </si>
  <si>
    <t>max</t>
  </si>
  <si>
    <t>avg</t>
  </si>
  <si>
    <t>Component models</t>
  </si>
  <si>
    <t>Comments</t>
  </si>
  <si>
    <t>Requirement models</t>
  </si>
  <si>
    <t>Events</t>
  </si>
  <si>
    <t>Variables</t>
  </si>
  <si>
    <t xml:space="preserve"> go_Forward;</t>
  </si>
  <si>
    <t xml:space="preserve"> go_Stop;</t>
  </si>
  <si>
    <t xml:space="preserve"> go_Turn_Counterclockwise;</t>
  </si>
  <si>
    <t xml:space="preserve"> go_Turn_Clockwise;</t>
  </si>
  <si>
    <t xml:space="preserve"> stop_UpDown;</t>
  </si>
  <si>
    <t xml:space="preserve"> start_Lowering;</t>
  </si>
  <si>
    <t xml:space="preserve"> start_Raising;</t>
  </si>
  <si>
    <t xml:space="preserve"> bottom_Switch_Off;</t>
  </si>
  <si>
    <t xml:space="preserve"> top_Switch_Off;</t>
  </si>
  <si>
    <t xml:space="preserve"> bottom_Switch_On;</t>
  </si>
  <si>
    <t xml:space="preserve"> top_Switch_On;</t>
  </si>
  <si>
    <t xml:space="preserve"> signal_Full_Battery;</t>
  </si>
  <si>
    <t xml:space="preserve"> signal_No_Charge_Needed;</t>
  </si>
  <si>
    <t xml:space="preserve"> signal_Low_Battery;</t>
  </si>
  <si>
    <t xml:space="preserve"> signal_Critically_Low;</t>
  </si>
  <si>
    <t xml:space="preserve"> request_Ask_Pick;</t>
  </si>
  <si>
    <t xml:space="preserve"> request_Ask_Storage_Pick_Up;</t>
  </si>
  <si>
    <t xml:space="preserve"> request_Ask_Storage_Drop;</t>
  </si>
  <si>
    <t xml:space="preserve"> loc_Provided;</t>
  </si>
  <si>
    <t xml:space="preserve"> no_Pick;</t>
  </si>
  <si>
    <t xml:space="preserve"> start_Planning;</t>
  </si>
  <si>
    <t xml:space="preserve"> start_Path_Execution;</t>
  </si>
  <si>
    <t xml:space="preserve"> stop_Executing;</t>
  </si>
  <si>
    <t xml:space="preserve"> planning_Finished;</t>
  </si>
  <si>
    <t xml:space="preserve"> destination_Reached;</t>
  </si>
  <si>
    <t xml:space="preserve"> send_Planning_Message;</t>
  </si>
  <si>
    <t xml:space="preserve"> send_Execution_Message;</t>
  </si>
  <si>
    <t xml:space="preserve"> scan_No_Grid_Barcode;</t>
  </si>
  <si>
    <t xml:space="preserve"> scan_Grid_Barcode;</t>
  </si>
  <si>
    <t xml:space="preserve"> scan_No_Product_Barcode;</t>
  </si>
  <si>
    <t xml:space="preserve"> scan_Product_Barcode;</t>
  </si>
  <si>
    <t xml:space="preserve"> Vehicle_Detected;</t>
  </si>
  <si>
    <t xml:space="preserve"> No_Vehicle_Detected;</t>
  </si>
  <si>
    <t xml:space="preserve"> Getting_Touch;</t>
  </si>
  <si>
    <t xml:space="preserve"> Not_Getting_Touch;</t>
  </si>
  <si>
    <t xml:space="preserve"> signal_Rotating_Finished;</t>
  </si>
  <si>
    <t xml:space="preserve"> signal_Moving;</t>
  </si>
  <si>
    <t xml:space="preserve"> sginal_Not_Moving;</t>
  </si>
  <si>
    <t xml:space="preserve"> scan_Pick;</t>
  </si>
  <si>
    <t xml:space="preserve"> scan_Storage;</t>
  </si>
  <si>
    <t xml:space="preserve"> scan_Charge;</t>
  </si>
  <si>
    <t xml:space="preserve"> scan_Driving;</t>
  </si>
  <si>
    <t xml:space="preserve"> send_Charging_Message;</t>
  </si>
  <si>
    <t xml:space="preserve"> send_Pick_Message;</t>
  </si>
  <si>
    <t xml:space="preserve"> send_Storage_Message;</t>
  </si>
  <si>
    <t xml:space="preserve"> send_Driving_Message;</t>
  </si>
  <si>
    <t xml:space="preserve"> call_Human_Assistance;</t>
  </si>
  <si>
    <t xml:space="preserve"> start_Charging;</t>
  </si>
  <si>
    <t xml:space="preserve"> start_Calculating;</t>
  </si>
  <si>
    <t xml:space="preserve"> request_Charge;</t>
  </si>
  <si>
    <t xml:space="preserve"> overrule;</t>
  </si>
  <si>
    <t xml:space="preserve"> stop_Overrule;</t>
  </si>
  <si>
    <t xml:space="preserve"> overrule_Forward;</t>
  </si>
  <si>
    <t xml:space="preserve"> overrule_Stop;</t>
  </si>
  <si>
    <t xml:space="preserve"> overrule_Turn_Counterclockwise;</t>
  </si>
  <si>
    <t xml:space="preserve"> overrule_Turn_Clockwise;</t>
  </si>
  <si>
    <t>Relative commented</t>
  </si>
  <si>
    <t>Mov</t>
  </si>
  <si>
    <t>Task</t>
  </si>
  <si>
    <t>Charge_Module</t>
  </si>
  <si>
    <t>Lifting</t>
  </si>
  <si>
    <t>RA</t>
  </si>
  <si>
    <t>S_Bat_critical_low</t>
  </si>
  <si>
    <t>S_Bat_need_recharge</t>
  </si>
  <si>
    <t>S_infrared</t>
  </si>
  <si>
    <t>S_touch</t>
  </si>
  <si>
    <t>S_product_stack</t>
  </si>
  <si>
    <t>S_lift_upper</t>
  </si>
  <si>
    <t>S_lift_lower</t>
  </si>
  <si>
    <t>S_Barcode</t>
  </si>
  <si>
    <t>S_Moving_forward</t>
  </si>
  <si>
    <t>S_Rotating</t>
  </si>
  <si>
    <t>5</t>
  </si>
  <si>
    <t>2</t>
  </si>
  <si>
    <t>avg-1 = 0,010</t>
  </si>
  <si>
    <t>W1</t>
  </si>
  <si>
    <t>M1_1</t>
  </si>
  <si>
    <t>M1_2</t>
  </si>
  <si>
    <t>M1_3</t>
  </si>
  <si>
    <t>M2_1</t>
  </si>
  <si>
    <t>M2_2</t>
  </si>
  <si>
    <t>M3_1</t>
  </si>
  <si>
    <t>M3_2</t>
  </si>
  <si>
    <t>M4_5</t>
  </si>
  <si>
    <t>L1_2</t>
  </si>
  <si>
    <t>L1_1</t>
  </si>
  <si>
    <t>L3</t>
  </si>
  <si>
    <t>Yes. Requirement L1_2 introduces variable pickup_received, which is used by requirement L1_1. Requirement W1 introduces variable L, yet this one is not used anywhere else.</t>
  </si>
  <si>
    <t>Comment: Requirements derived from templates R1p, R2p, and R3p are treated as state-event invariant requirements.</t>
  </si>
  <si>
    <t>11,13,14,18,20,21,22,23</t>
  </si>
  <si>
    <t>4,12,13,14,15,18,19,20,21,22,23</t>
  </si>
  <si>
    <t>11,13,14,18,19,20,21,22,23</t>
  </si>
  <si>
    <t>4,11,12,14,15,18,19,20,21,22,23</t>
  </si>
  <si>
    <t>4,11,12,13,15,18,19,20,21,22,23</t>
  </si>
  <si>
    <t>11,13,14,18,23</t>
  </si>
  <si>
    <t>4,11,12,13,14,15,19,20,21,22,23</t>
  </si>
  <si>
    <t>11,12,13,14,18,20,21,22,23</t>
  </si>
  <si>
    <t>4,11,12,13,14,18,19,21,22,23</t>
  </si>
  <si>
    <t>4,11,12,13,14,18,19,20,22,23</t>
  </si>
  <si>
    <t>4,11,12,13,14,18,19,20,21,23</t>
  </si>
  <si>
    <t>4,11,12,13,14,15,18,19,20,21,22</t>
  </si>
  <si>
    <t>Robot1_G1</t>
  </si>
  <si>
    <t>Robot1_G2</t>
  </si>
  <si>
    <t>Robot1_G3</t>
  </si>
  <si>
    <t>Robot1_W1</t>
  </si>
  <si>
    <t>Robot1_M1_1</t>
  </si>
  <si>
    <t>Robot1_M1_2</t>
  </si>
  <si>
    <t>Robot1_M1_3</t>
  </si>
  <si>
    <t>Robot1_M2_1</t>
  </si>
  <si>
    <t>Robot1_M2_2</t>
  </si>
  <si>
    <t>Robot1_M3_1</t>
  </si>
  <si>
    <t>Robot1_M3_2</t>
  </si>
  <si>
    <t>Robot1_M4</t>
  </si>
  <si>
    <t>Robot1_M4_5</t>
  </si>
  <si>
    <t>Robot1_M6</t>
  </si>
  <si>
    <t>Robot1_M7</t>
  </si>
  <si>
    <t>Robot1_P1</t>
  </si>
  <si>
    <t>Robot1_P2</t>
  </si>
  <si>
    <t>Robot1_P3</t>
  </si>
  <si>
    <t>Robot1_L1_2</t>
  </si>
  <si>
    <t>Robot1_L2</t>
  </si>
  <si>
    <t>Robot1_L3</t>
  </si>
  <si>
    <t>Robot1_L4</t>
  </si>
  <si>
    <t>Robot1_L5</t>
  </si>
  <si>
    <t>G13</t>
  </si>
  <si>
    <t>G14</t>
  </si>
  <si>
    <t>The DSM below does not contain requirement Robot1_L1_1, as this one uses a variable from requirement Robot1_L1_2 and the Cif2Matrix tooling can't handle this. Without this requirement, plants G9, G13, and G14 are independent. Requirement Robot1_L1_1 has no relationship with any of these plants. So yes, there are independent subsystems modeled.</t>
  </si>
  <si>
    <t xml:space="preserve">    edge Robot1.c_ask_battery when true;</t>
  </si>
  <si>
    <t xml:space="preserve">    edge Robot1.c_ask_loc when true;</t>
  </si>
  <si>
    <t xml:space="preserve">    edge Robot1.c_ask_picking when true;</t>
  </si>
  <si>
    <t xml:space="preserve">    edge Robot1.c_ask_pickup when true;</t>
  </si>
  <si>
    <t xml:space="preserve">    edge Robot1.c_ask_storage when true;</t>
  </si>
  <si>
    <t xml:space="preserve">    edge Robot1.c_erase_task when true;</t>
  </si>
  <si>
    <t xml:space="preserve">    edge Robot1.c_execute_task when true;</t>
  </si>
  <si>
    <t xml:space="preserve">    edge Robot1.c_forward when true;</t>
  </si>
  <si>
    <t xml:space="preserve">    edge Robot1.c_lower when true;</t>
  </si>
  <si>
    <t xml:space="preserve">    edge Robot1.c_pause_task when true;</t>
  </si>
  <si>
    <t xml:space="preserve">    edge Robot1.c_raise when true;</t>
  </si>
  <si>
    <t xml:space="preserve">    edge Robot1.c_rotate_ccw when true;</t>
  </si>
  <si>
    <t xml:space="preserve">    edge Robot1.c_rotate_cw when true;</t>
  </si>
  <si>
    <t xml:space="preserve">    edge Robot1.c_start_charge when true;</t>
  </si>
  <si>
    <t xml:space="preserve">    edge Robot1.c_stop_charge when true;</t>
  </si>
  <si>
    <t xml:space="preserve">    edge Robot1.c_stop_lift when true;</t>
  </si>
  <si>
    <t xml:space="preserve">    edge Robot1.c_stop_moving when (not Robot1.Lifting.Idle or Robot1.Charge_Module.L = 0 or (Robot1.Charge_Module.Not_Charging or (Robot1.S_Bat_need_recharge.L = 0 or Robot1.P3.Erase_task))) and ((not Robot1.Lifting.Lower or (Robot1.S_Bat_need_recharge.L = 0 or Robot1.P3.Erase_task)) and (not Robot1.Lifting.Raise or (Robot1.S_Bat_need_recharge.L = 0 or Robot1.P3.Erase_task)));</t>
  </si>
  <si>
    <t xml:space="preserve">    edge Robot1.c_stop_moving when (not Robot1.Mov.Idle or Robot1.S_Bat_need_recharge.Off or (not Robot1.Lifting.Idle or (Robot1.Charge_Module.L = 0 or Robot1.P3.Erase_task))) and (not Robot1.Mov.Idle or Robot1.S_Bat_need_recharge.Off or (not Robot1.Lifting.Lower or Robot1.P3.Erase_task)) and ((not Robot1.Mov.Idle or Robot1.S_Bat_need_recharge.Off or (not Robot1.Lifting.Raise or Robot1.P3.Erase_task)) and ((not Robot1.Mov.Rotating_cw or Robot1.S_Bat_need_recharge.Off or (Robot1.Charge_Module.L = 0 or Robot1.P3.Erase_task)) and (Robot1.Mov.Idle or Robot1.Mov.Rotating_cw or (Robot1.S_Bat_need_recharge.Off or (Robot1.Charge_Module.L = 0 or Robot1.P3.Erase_task)))));</t>
  </si>
  <si>
    <t>0,59 , 1,24</t>
  </si>
  <si>
    <t>0, 0, 0, 0</t>
  </si>
  <si>
    <t>avg-1 = 0,210, avg-2 = 0,239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</si>
</sst>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Plan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2" sqref="C2"/>
    </sheetView>
  </sheetViews>
  <sheetFormatPr defaultRowHeight="15" x14ac:dyDescent="0.25"/>
  <cols>
    <col min="1" max="1" width="14.5703125" bestFit="1" customWidth="1"/>
    <col min="2" max="2" width="31.7109375" customWidth="1"/>
    <col min="3" max="3" width="17" bestFit="1" customWidth="1"/>
    <col min="4" max="4" width="1.5703125" customWidth="1"/>
  </cols>
  <sheetData>
    <row r="1" spans="1:3" x14ac:dyDescent="0.25">
      <c r="A1" s="9" t="s">
        <v>0</v>
      </c>
      <c r="B1" s="9"/>
      <c r="C1" s="3">
        <v>6</v>
      </c>
    </row>
    <row r="3" spans="1:3" x14ac:dyDescent="0.25">
      <c r="A3" s="10" t="s">
        <v>1</v>
      </c>
      <c r="B3" s="10"/>
      <c r="C3" t="s">
        <v>12</v>
      </c>
    </row>
    <row r="4" spans="1:3" ht="30" x14ac:dyDescent="0.25">
      <c r="A4">
        <v>1</v>
      </c>
      <c r="B4" s="1" t="s">
        <v>2</v>
      </c>
      <c r="C4">
        <f>'1'!C3</f>
        <v>0.9285714285714286</v>
      </c>
    </row>
    <row r="5" spans="1:3" ht="32.25" customHeight="1" x14ac:dyDescent="0.25">
      <c r="A5">
        <v>2</v>
      </c>
      <c r="B5" s="1" t="s">
        <v>3</v>
      </c>
      <c r="C5" t="s">
        <v>163</v>
      </c>
    </row>
    <row r="6" spans="1:3" ht="45" x14ac:dyDescent="0.25">
      <c r="A6">
        <v>3</v>
      </c>
      <c r="B6" s="1" t="s">
        <v>4</v>
      </c>
      <c r="C6">
        <f>'3'!C3</f>
        <v>0.33333333333333331</v>
      </c>
    </row>
    <row r="7" spans="1:3" ht="45" x14ac:dyDescent="0.25">
      <c r="A7">
        <v>4</v>
      </c>
      <c r="B7" s="1" t="s">
        <v>5</v>
      </c>
      <c r="C7" t="s">
        <v>236</v>
      </c>
    </row>
    <row r="8" spans="1:3" ht="27.75" customHeight="1" x14ac:dyDescent="0.25">
      <c r="A8">
        <v>5</v>
      </c>
      <c r="B8" s="1" t="s">
        <v>58</v>
      </c>
      <c r="C8" t="s">
        <v>61</v>
      </c>
    </row>
    <row r="9" spans="1:3" ht="30" x14ac:dyDescent="0.25">
      <c r="A9">
        <v>6</v>
      </c>
      <c r="B9" s="1" t="s">
        <v>6</v>
      </c>
      <c r="C9" t="s">
        <v>61</v>
      </c>
    </row>
    <row r="10" spans="1:3" ht="45" x14ac:dyDescent="0.25">
      <c r="A10">
        <v>7</v>
      </c>
      <c r="B10" s="1" t="s">
        <v>7</v>
      </c>
      <c r="C10">
        <f>'7'!C3</f>
        <v>0</v>
      </c>
    </row>
    <row r="11" spans="1:3" ht="60" x14ac:dyDescent="0.25">
      <c r="A11">
        <v>8</v>
      </c>
      <c r="B11" s="1" t="s">
        <v>8</v>
      </c>
      <c r="C11" t="s">
        <v>234</v>
      </c>
    </row>
    <row r="12" spans="1:3" ht="90" x14ac:dyDescent="0.25">
      <c r="A12">
        <v>9</v>
      </c>
      <c r="B12" s="1" t="s">
        <v>9</v>
      </c>
      <c r="C12" t="s">
        <v>235</v>
      </c>
    </row>
    <row r="13" spans="1:3" x14ac:dyDescent="0.25">
      <c r="A13">
        <v>10</v>
      </c>
      <c r="B13" s="1" t="s">
        <v>10</v>
      </c>
      <c r="C13" t="s">
        <v>61</v>
      </c>
    </row>
    <row r="14" spans="1:3" ht="30" x14ac:dyDescent="0.25">
      <c r="A14">
        <v>11</v>
      </c>
      <c r="B14" s="1" t="s">
        <v>11</v>
      </c>
      <c r="C14" t="s">
        <v>61</v>
      </c>
    </row>
  </sheetData>
  <mergeCells count="2">
    <mergeCell ref="A1:B1"/>
    <mergeCell ref="A3:B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D1" workbookViewId="0">
      <selection activeCell="K10" sqref="K10"/>
    </sheetView>
  </sheetViews>
  <sheetFormatPr defaultRowHeight="15" x14ac:dyDescent="0.25"/>
  <cols>
    <col min="2" max="2" width="35" bestFit="1" customWidth="1"/>
    <col min="3" max="3" width="10.5703125" bestFit="1" customWidth="1"/>
    <col min="5" max="5" width="27.85546875" bestFit="1" customWidth="1"/>
    <col min="6" max="6" width="10.5703125" bestFit="1" customWidth="1"/>
    <col min="8" max="8" width="32" bestFit="1" customWidth="1"/>
    <col min="9" max="9" width="10.5703125" bestFit="1" customWidth="1"/>
    <col min="11" max="11" width="19.7109375" bestFit="1" customWidth="1"/>
    <col min="12" max="12" width="10.5703125" bestFit="1" customWidth="1"/>
  </cols>
  <sheetData>
    <row r="2" spans="2:12" x14ac:dyDescent="0.25">
      <c r="B2" t="s">
        <v>145</v>
      </c>
      <c r="C2">
        <v>0</v>
      </c>
      <c r="E2" t="s">
        <v>145</v>
      </c>
      <c r="F2">
        <v>0</v>
      </c>
      <c r="H2" t="s">
        <v>145</v>
      </c>
      <c r="I2">
        <v>0</v>
      </c>
      <c r="K2" t="s">
        <v>145</v>
      </c>
      <c r="L2">
        <v>0</v>
      </c>
    </row>
    <row r="4" spans="2:12" x14ac:dyDescent="0.25">
      <c r="B4" s="4" t="s">
        <v>84</v>
      </c>
      <c r="C4" s="4" t="s">
        <v>85</v>
      </c>
      <c r="E4" s="4" t="s">
        <v>86</v>
      </c>
      <c r="F4" s="4" t="s">
        <v>85</v>
      </c>
      <c r="G4" s="4"/>
      <c r="H4" s="4" t="s">
        <v>87</v>
      </c>
      <c r="I4" s="4" t="s">
        <v>85</v>
      </c>
      <c r="J4" s="4"/>
      <c r="K4" s="4" t="s">
        <v>88</v>
      </c>
      <c r="L4" s="4" t="s">
        <v>85</v>
      </c>
    </row>
    <row r="5" spans="2:12" x14ac:dyDescent="0.25">
      <c r="B5" t="s">
        <v>14</v>
      </c>
      <c r="C5">
        <v>0</v>
      </c>
      <c r="E5" t="s">
        <v>37</v>
      </c>
      <c r="F5">
        <v>0</v>
      </c>
      <c r="H5" t="s">
        <v>89</v>
      </c>
      <c r="I5">
        <v>0</v>
      </c>
      <c r="K5" s="5" t="s">
        <v>57</v>
      </c>
    </row>
    <row r="6" spans="2:12" x14ac:dyDescent="0.25">
      <c r="B6" t="s">
        <v>15</v>
      </c>
      <c r="C6">
        <v>0</v>
      </c>
      <c r="E6" t="s">
        <v>38</v>
      </c>
      <c r="F6">
        <v>0</v>
      </c>
      <c r="H6" t="s">
        <v>90</v>
      </c>
      <c r="I6">
        <v>0</v>
      </c>
    </row>
    <row r="7" spans="2:12" x14ac:dyDescent="0.25">
      <c r="B7" t="s">
        <v>16</v>
      </c>
      <c r="C7">
        <v>0</v>
      </c>
      <c r="E7" t="s">
        <v>39</v>
      </c>
      <c r="F7">
        <v>0</v>
      </c>
      <c r="H7" t="s">
        <v>91</v>
      </c>
      <c r="I7">
        <v>0</v>
      </c>
    </row>
    <row r="8" spans="2:12" x14ac:dyDescent="0.25">
      <c r="B8" t="s">
        <v>17</v>
      </c>
      <c r="C8">
        <v>0</v>
      </c>
      <c r="E8" t="s">
        <v>40</v>
      </c>
      <c r="F8">
        <v>0</v>
      </c>
      <c r="H8" t="s">
        <v>92</v>
      </c>
      <c r="I8">
        <v>0</v>
      </c>
    </row>
    <row r="9" spans="2:12" x14ac:dyDescent="0.25">
      <c r="B9" t="s">
        <v>18</v>
      </c>
      <c r="C9">
        <v>0</v>
      </c>
      <c r="E9" t="s">
        <v>41</v>
      </c>
      <c r="F9">
        <v>0</v>
      </c>
      <c r="H9" t="s">
        <v>93</v>
      </c>
      <c r="I9">
        <v>0</v>
      </c>
    </row>
    <row r="10" spans="2:12" x14ac:dyDescent="0.25">
      <c r="B10" t="s">
        <v>19</v>
      </c>
      <c r="C10">
        <v>0</v>
      </c>
      <c r="E10" t="s">
        <v>42</v>
      </c>
      <c r="F10">
        <v>0</v>
      </c>
      <c r="H10" t="s">
        <v>94</v>
      </c>
      <c r="I10">
        <v>0</v>
      </c>
    </row>
    <row r="11" spans="2:12" x14ac:dyDescent="0.25">
      <c r="B11" t="s">
        <v>20</v>
      </c>
      <c r="C11">
        <v>0</v>
      </c>
      <c r="E11" t="s">
        <v>43</v>
      </c>
      <c r="F11">
        <v>0</v>
      </c>
      <c r="H11" t="s">
        <v>95</v>
      </c>
      <c r="I11">
        <v>0</v>
      </c>
    </row>
    <row r="12" spans="2:12" x14ac:dyDescent="0.25">
      <c r="B12" t="s">
        <v>21</v>
      </c>
      <c r="C12">
        <v>0</v>
      </c>
      <c r="E12" t="s">
        <v>44</v>
      </c>
      <c r="F12">
        <v>0</v>
      </c>
      <c r="H12" t="s">
        <v>96</v>
      </c>
      <c r="I12">
        <v>0</v>
      </c>
    </row>
    <row r="13" spans="2:12" x14ac:dyDescent="0.25">
      <c r="B13" t="s">
        <v>22</v>
      </c>
      <c r="C13">
        <v>0</v>
      </c>
      <c r="E13" t="s">
        <v>45</v>
      </c>
      <c r="F13">
        <v>0</v>
      </c>
      <c r="H13" t="s">
        <v>97</v>
      </c>
      <c r="I13">
        <v>0</v>
      </c>
    </row>
    <row r="14" spans="2:12" x14ac:dyDescent="0.25">
      <c r="B14" t="s">
        <v>23</v>
      </c>
      <c r="C14">
        <v>0</v>
      </c>
      <c r="E14" t="s">
        <v>46</v>
      </c>
      <c r="F14">
        <v>0</v>
      </c>
      <c r="H14" t="s">
        <v>98</v>
      </c>
      <c r="I14">
        <v>0</v>
      </c>
    </row>
    <row r="15" spans="2:12" x14ac:dyDescent="0.25">
      <c r="B15" t="s">
        <v>24</v>
      </c>
      <c r="C15">
        <v>0</v>
      </c>
      <c r="E15" t="s">
        <v>47</v>
      </c>
      <c r="F15">
        <v>0</v>
      </c>
      <c r="H15" t="s">
        <v>99</v>
      </c>
      <c r="I15">
        <v>0</v>
      </c>
    </row>
    <row r="16" spans="2:12" x14ac:dyDescent="0.25">
      <c r="B16" t="s">
        <v>25</v>
      </c>
      <c r="C16">
        <v>0</v>
      </c>
      <c r="E16" t="s">
        <v>48</v>
      </c>
      <c r="F16">
        <v>0</v>
      </c>
      <c r="H16" t="s">
        <v>100</v>
      </c>
      <c r="I16">
        <v>0</v>
      </c>
    </row>
    <row r="17" spans="2:9" x14ac:dyDescent="0.25">
      <c r="B17" t="s">
        <v>26</v>
      </c>
      <c r="C17">
        <v>0</v>
      </c>
      <c r="E17" t="s">
        <v>49</v>
      </c>
      <c r="F17">
        <v>0</v>
      </c>
      <c r="H17" t="s">
        <v>101</v>
      </c>
      <c r="I17">
        <v>0</v>
      </c>
    </row>
    <row r="18" spans="2:9" x14ac:dyDescent="0.25">
      <c r="B18" t="s">
        <v>27</v>
      </c>
      <c r="C18">
        <v>0</v>
      </c>
      <c r="E18" t="s">
        <v>50</v>
      </c>
      <c r="F18">
        <v>0</v>
      </c>
      <c r="H18" t="s">
        <v>102</v>
      </c>
      <c r="I18">
        <v>0</v>
      </c>
    </row>
    <row r="19" spans="2:9" x14ac:dyDescent="0.25">
      <c r="E19" t="s">
        <v>51</v>
      </c>
      <c r="F19">
        <v>0</v>
      </c>
      <c r="H19" t="s">
        <v>103</v>
      </c>
      <c r="I19">
        <v>0</v>
      </c>
    </row>
    <row r="20" spans="2:9" x14ac:dyDescent="0.25">
      <c r="E20" t="s">
        <v>52</v>
      </c>
      <c r="F20">
        <v>0</v>
      </c>
      <c r="H20" t="s">
        <v>104</v>
      </c>
      <c r="I20">
        <v>0</v>
      </c>
    </row>
    <row r="21" spans="2:9" x14ac:dyDescent="0.25">
      <c r="E21" t="s">
        <v>53</v>
      </c>
      <c r="F21">
        <v>0</v>
      </c>
      <c r="H21" t="s">
        <v>105</v>
      </c>
      <c r="I21">
        <v>0</v>
      </c>
    </row>
    <row r="22" spans="2:9" x14ac:dyDescent="0.25">
      <c r="E22" t="s">
        <v>54</v>
      </c>
      <c r="F22">
        <v>0</v>
      </c>
      <c r="H22" t="s">
        <v>106</v>
      </c>
      <c r="I22">
        <v>0</v>
      </c>
    </row>
    <row r="23" spans="2:9" x14ac:dyDescent="0.25">
      <c r="E23" t="s">
        <v>55</v>
      </c>
      <c r="F23">
        <v>0</v>
      </c>
      <c r="H23" t="s">
        <v>107</v>
      </c>
      <c r="I23">
        <v>0</v>
      </c>
    </row>
    <row r="24" spans="2:9" x14ac:dyDescent="0.25">
      <c r="H24" t="s">
        <v>108</v>
      </c>
      <c r="I24">
        <v>0</v>
      </c>
    </row>
    <row r="25" spans="2:9" x14ac:dyDescent="0.25">
      <c r="H25" t="s">
        <v>109</v>
      </c>
      <c r="I25">
        <v>0</v>
      </c>
    </row>
    <row r="26" spans="2:9" x14ac:dyDescent="0.25">
      <c r="H26" t="s">
        <v>110</v>
      </c>
      <c r="I26">
        <v>0</v>
      </c>
    </row>
    <row r="27" spans="2:9" x14ac:dyDescent="0.25">
      <c r="H27" t="s">
        <v>111</v>
      </c>
      <c r="I27">
        <v>0</v>
      </c>
    </row>
    <row r="28" spans="2:9" x14ac:dyDescent="0.25">
      <c r="H28" t="s">
        <v>112</v>
      </c>
      <c r="I28">
        <v>0</v>
      </c>
    </row>
    <row r="29" spans="2:9" x14ac:dyDescent="0.25">
      <c r="H29" t="s">
        <v>113</v>
      </c>
      <c r="I29">
        <v>0</v>
      </c>
    </row>
    <row r="30" spans="2:9" x14ac:dyDescent="0.25">
      <c r="H30" t="s">
        <v>114</v>
      </c>
      <c r="I30">
        <v>0</v>
      </c>
    </row>
    <row r="31" spans="2:9" x14ac:dyDescent="0.25">
      <c r="H31" t="s">
        <v>115</v>
      </c>
      <c r="I31">
        <v>0</v>
      </c>
    </row>
    <row r="32" spans="2:9" x14ac:dyDescent="0.25">
      <c r="H32" t="s">
        <v>116</v>
      </c>
      <c r="I32">
        <v>0</v>
      </c>
    </row>
    <row r="33" spans="8:9" x14ac:dyDescent="0.25">
      <c r="H33" t="s">
        <v>117</v>
      </c>
      <c r="I33">
        <v>0</v>
      </c>
    </row>
    <row r="34" spans="8:9" x14ac:dyDescent="0.25">
      <c r="H34" t="s">
        <v>118</v>
      </c>
      <c r="I34">
        <v>0</v>
      </c>
    </row>
    <row r="35" spans="8:9" x14ac:dyDescent="0.25">
      <c r="H35" t="s">
        <v>119</v>
      </c>
      <c r="I35">
        <v>0</v>
      </c>
    </row>
    <row r="36" spans="8:9" x14ac:dyDescent="0.25">
      <c r="H36" t="s">
        <v>120</v>
      </c>
      <c r="I36">
        <v>0</v>
      </c>
    </row>
    <row r="37" spans="8:9" x14ac:dyDescent="0.25">
      <c r="H37" t="s">
        <v>121</v>
      </c>
      <c r="I37">
        <v>0</v>
      </c>
    </row>
    <row r="38" spans="8:9" x14ac:dyDescent="0.25">
      <c r="H38" t="s">
        <v>122</v>
      </c>
      <c r="I38">
        <v>0</v>
      </c>
    </row>
    <row r="39" spans="8:9" x14ac:dyDescent="0.25">
      <c r="H39" t="s">
        <v>123</v>
      </c>
      <c r="I39">
        <v>0</v>
      </c>
    </row>
    <row r="40" spans="8:9" x14ac:dyDescent="0.25">
      <c r="H40" t="s">
        <v>124</v>
      </c>
      <c r="I40">
        <v>0</v>
      </c>
    </row>
    <row r="41" spans="8:9" x14ac:dyDescent="0.25">
      <c r="H41" t="s">
        <v>125</v>
      </c>
      <c r="I41">
        <v>0</v>
      </c>
    </row>
    <row r="42" spans="8:9" x14ac:dyDescent="0.25">
      <c r="H42" t="s">
        <v>126</v>
      </c>
      <c r="I42">
        <v>0</v>
      </c>
    </row>
    <row r="43" spans="8:9" x14ac:dyDescent="0.25">
      <c r="H43" t="s">
        <v>127</v>
      </c>
      <c r="I43">
        <v>0</v>
      </c>
    </row>
    <row r="44" spans="8:9" x14ac:dyDescent="0.25">
      <c r="H44" t="s">
        <v>128</v>
      </c>
      <c r="I44">
        <v>0</v>
      </c>
    </row>
    <row r="45" spans="8:9" x14ac:dyDescent="0.25">
      <c r="H45" t="s">
        <v>129</v>
      </c>
      <c r="I45">
        <v>0</v>
      </c>
    </row>
    <row r="46" spans="8:9" x14ac:dyDescent="0.25">
      <c r="H46" t="s">
        <v>130</v>
      </c>
      <c r="I46">
        <v>0</v>
      </c>
    </row>
    <row r="47" spans="8:9" x14ac:dyDescent="0.25">
      <c r="H47" t="s">
        <v>131</v>
      </c>
      <c r="I47">
        <v>0</v>
      </c>
    </row>
    <row r="48" spans="8:9" x14ac:dyDescent="0.25">
      <c r="H48" t="s">
        <v>132</v>
      </c>
      <c r="I48">
        <v>0</v>
      </c>
    </row>
    <row r="49" spans="8:9" x14ac:dyDescent="0.25">
      <c r="H49" t="s">
        <v>133</v>
      </c>
      <c r="I49">
        <v>0</v>
      </c>
    </row>
    <row r="50" spans="8:9" x14ac:dyDescent="0.25">
      <c r="H50" t="s">
        <v>134</v>
      </c>
      <c r="I50">
        <v>0</v>
      </c>
    </row>
    <row r="51" spans="8:9" x14ac:dyDescent="0.25">
      <c r="H51" t="s">
        <v>135</v>
      </c>
      <c r="I51">
        <v>0</v>
      </c>
    </row>
    <row r="52" spans="8:9" x14ac:dyDescent="0.25">
      <c r="H52" t="s">
        <v>136</v>
      </c>
      <c r="I52">
        <v>0</v>
      </c>
    </row>
    <row r="53" spans="8:9" x14ac:dyDescent="0.25">
      <c r="H53" t="s">
        <v>137</v>
      </c>
      <c r="I53">
        <v>0</v>
      </c>
    </row>
    <row r="54" spans="8:9" x14ac:dyDescent="0.25">
      <c r="H54" t="s">
        <v>138</v>
      </c>
      <c r="I54">
        <v>0</v>
      </c>
    </row>
    <row r="55" spans="8:9" x14ac:dyDescent="0.25">
      <c r="H55" t="s">
        <v>139</v>
      </c>
      <c r="I55">
        <v>0</v>
      </c>
    </row>
    <row r="56" spans="8:9" x14ac:dyDescent="0.25">
      <c r="H56" t="s">
        <v>140</v>
      </c>
      <c r="I56">
        <v>0</v>
      </c>
    </row>
    <row r="57" spans="8:9" x14ac:dyDescent="0.25">
      <c r="H57" t="s">
        <v>141</v>
      </c>
      <c r="I57">
        <v>0</v>
      </c>
    </row>
    <row r="58" spans="8:9" x14ac:dyDescent="0.25">
      <c r="H58" t="s">
        <v>142</v>
      </c>
      <c r="I58">
        <v>0</v>
      </c>
    </row>
    <row r="59" spans="8:9" x14ac:dyDescent="0.25">
      <c r="H59" t="s">
        <v>143</v>
      </c>
      <c r="I59">
        <v>0</v>
      </c>
    </row>
    <row r="60" spans="8:9" x14ac:dyDescent="0.25">
      <c r="H60" t="s">
        <v>144</v>
      </c>
      <c r="I6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8" sqref="C8"/>
    </sheetView>
  </sheetViews>
  <sheetFormatPr defaultRowHeight="15" x14ac:dyDescent="0.25"/>
  <cols>
    <col min="2" max="2" width="41.140625" bestFit="1" customWidth="1"/>
    <col min="3" max="3" width="12.140625" bestFit="1" customWidth="1"/>
  </cols>
  <sheetData>
    <row r="1" spans="1:3" x14ac:dyDescent="0.25">
      <c r="B1" s="1" t="s">
        <v>13</v>
      </c>
      <c r="C1">
        <v>14</v>
      </c>
    </row>
    <row r="3" spans="1:3" x14ac:dyDescent="0.25">
      <c r="B3" t="s">
        <v>60</v>
      </c>
      <c r="C3">
        <f>SUM(C6:C19)/C1</f>
        <v>0.9285714285714286</v>
      </c>
    </row>
    <row r="5" spans="1:3" x14ac:dyDescent="0.25">
      <c r="B5" s="4" t="s">
        <v>28</v>
      </c>
      <c r="C5" s="4" t="s">
        <v>59</v>
      </c>
    </row>
    <row r="6" spans="1:3" x14ac:dyDescent="0.25">
      <c r="A6">
        <v>1</v>
      </c>
      <c r="B6" t="s">
        <v>146</v>
      </c>
      <c r="C6">
        <v>1</v>
      </c>
    </row>
    <row r="7" spans="1:3" x14ac:dyDescent="0.25">
      <c r="A7">
        <v>2</v>
      </c>
      <c r="B7" t="s">
        <v>147</v>
      </c>
      <c r="C7">
        <v>0</v>
      </c>
    </row>
    <row r="8" spans="1:3" x14ac:dyDescent="0.25">
      <c r="A8">
        <v>3</v>
      </c>
      <c r="B8" t="s">
        <v>148</v>
      </c>
      <c r="C8">
        <v>1</v>
      </c>
    </row>
    <row r="9" spans="1:3" x14ac:dyDescent="0.25">
      <c r="A9">
        <v>4</v>
      </c>
      <c r="B9" t="s">
        <v>149</v>
      </c>
      <c r="C9">
        <v>1</v>
      </c>
    </row>
    <row r="10" spans="1:3" x14ac:dyDescent="0.25">
      <c r="A10">
        <v>5</v>
      </c>
      <c r="B10" t="s">
        <v>150</v>
      </c>
      <c r="C10">
        <v>1</v>
      </c>
    </row>
    <row r="11" spans="1:3" x14ac:dyDescent="0.25">
      <c r="A11">
        <v>6</v>
      </c>
      <c r="B11" t="s">
        <v>151</v>
      </c>
      <c r="C11">
        <v>1</v>
      </c>
    </row>
    <row r="12" spans="1:3" x14ac:dyDescent="0.25">
      <c r="A12">
        <v>7</v>
      </c>
      <c r="B12" t="s">
        <v>152</v>
      </c>
      <c r="C12">
        <v>1</v>
      </c>
    </row>
    <row r="13" spans="1:3" x14ac:dyDescent="0.25">
      <c r="A13">
        <v>8</v>
      </c>
      <c r="B13" t="s">
        <v>153</v>
      </c>
      <c r="C13">
        <v>1</v>
      </c>
    </row>
    <row r="14" spans="1:3" x14ac:dyDescent="0.25">
      <c r="A14">
        <v>9</v>
      </c>
      <c r="B14" t="s">
        <v>154</v>
      </c>
      <c r="C14">
        <v>1</v>
      </c>
    </row>
    <row r="15" spans="1:3" x14ac:dyDescent="0.25">
      <c r="A15">
        <v>10</v>
      </c>
      <c r="B15" t="s">
        <v>155</v>
      </c>
      <c r="C15">
        <v>1</v>
      </c>
    </row>
    <row r="16" spans="1:3" x14ac:dyDescent="0.25">
      <c r="A16">
        <v>11</v>
      </c>
      <c r="B16" t="s">
        <v>156</v>
      </c>
      <c r="C16">
        <v>1</v>
      </c>
    </row>
    <row r="17" spans="1:3" x14ac:dyDescent="0.25">
      <c r="A17">
        <v>12</v>
      </c>
      <c r="B17" t="s">
        <v>157</v>
      </c>
      <c r="C17">
        <v>1</v>
      </c>
    </row>
    <row r="18" spans="1:3" x14ac:dyDescent="0.25">
      <c r="A18">
        <v>13</v>
      </c>
      <c r="B18" t="s">
        <v>158</v>
      </c>
      <c r="C18">
        <v>1</v>
      </c>
    </row>
    <row r="19" spans="1:3" x14ac:dyDescent="0.25">
      <c r="A19">
        <v>14</v>
      </c>
      <c r="B19" t="s">
        <v>159</v>
      </c>
      <c r="C19">
        <v>1</v>
      </c>
    </row>
    <row r="20" spans="1:3" x14ac:dyDescent="0.25">
      <c r="A20">
        <v>15</v>
      </c>
      <c r="B20" t="s">
        <v>160</v>
      </c>
      <c r="C20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H1" activeCellId="2" sqref="D1:D1048576 F1:F1048576 H1:H1048576"/>
    </sheetView>
  </sheetViews>
  <sheetFormatPr defaultRowHeight="15" x14ac:dyDescent="0.25"/>
  <cols>
    <col min="2" max="2" width="35" bestFit="1" customWidth="1"/>
    <col min="4" max="4" width="9.140625" hidden="1" customWidth="1"/>
    <col min="6" max="6" width="9.140625" hidden="1" customWidth="1"/>
    <col min="8" max="8" width="9.140625" hidden="1" customWidth="1"/>
  </cols>
  <sheetData>
    <row r="1" spans="1:9" x14ac:dyDescent="0.25">
      <c r="B1" s="1" t="s">
        <v>13</v>
      </c>
      <c r="C1">
        <v>15</v>
      </c>
    </row>
    <row r="3" spans="1:9" x14ac:dyDescent="0.25">
      <c r="B3" t="s">
        <v>32</v>
      </c>
      <c r="C3">
        <f>MIN(D:D)</f>
        <v>0</v>
      </c>
      <c r="E3">
        <f>MIN(F:F)</f>
        <v>0</v>
      </c>
      <c r="G3">
        <f>MIN(H:H)</f>
        <v>0</v>
      </c>
    </row>
    <row r="4" spans="1:9" x14ac:dyDescent="0.25">
      <c r="B4" t="s">
        <v>34</v>
      </c>
      <c r="C4">
        <f>MAX(D:D)</f>
        <v>7.1428571428571425E-2</v>
      </c>
      <c r="E4">
        <f>MAX(F:F)</f>
        <v>7.1428571428571425E-2</v>
      </c>
      <c r="G4">
        <f>MAX(H:H)</f>
        <v>7.1428571428571425E-2</v>
      </c>
    </row>
    <row r="5" spans="1:9" x14ac:dyDescent="0.25">
      <c r="B5" t="s">
        <v>33</v>
      </c>
      <c r="C5">
        <f>AVERAGE(D:D)</f>
        <v>9.5238095238095229E-3</v>
      </c>
      <c r="E5">
        <f>AVERAGE(F:F)</f>
        <v>9.5238095238095229E-3</v>
      </c>
      <c r="G5">
        <f>AVERAGE(H:H)</f>
        <v>9.5238095238095229E-3</v>
      </c>
    </row>
    <row r="7" spans="1:9" x14ac:dyDescent="0.25">
      <c r="B7" s="4" t="s">
        <v>28</v>
      </c>
      <c r="C7" t="s">
        <v>29</v>
      </c>
      <c r="E7" t="s">
        <v>30</v>
      </c>
      <c r="G7" t="s">
        <v>31</v>
      </c>
      <c r="I7" t="s">
        <v>56</v>
      </c>
    </row>
    <row r="8" spans="1:9" x14ac:dyDescent="0.25">
      <c r="A8">
        <v>1</v>
      </c>
      <c r="B8" t="s">
        <v>146</v>
      </c>
      <c r="C8">
        <v>1</v>
      </c>
      <c r="D8">
        <f>(C8-1)/($C$1-1)</f>
        <v>0</v>
      </c>
      <c r="E8">
        <v>1</v>
      </c>
      <c r="F8">
        <f>(E8-1)/($C$1-1)</f>
        <v>0</v>
      </c>
      <c r="G8">
        <v>1</v>
      </c>
      <c r="H8">
        <f>(G8-1)/($C$1-1)</f>
        <v>0</v>
      </c>
      <c r="I8" s="6" t="s">
        <v>57</v>
      </c>
    </row>
    <row r="9" spans="1:9" x14ac:dyDescent="0.25">
      <c r="A9">
        <v>2</v>
      </c>
      <c r="B9" t="s">
        <v>147</v>
      </c>
      <c r="C9">
        <v>2</v>
      </c>
      <c r="D9">
        <f t="shared" ref="D9:F22" si="0">(C9-1)/($C$1-1)</f>
        <v>7.1428571428571425E-2</v>
      </c>
      <c r="E9">
        <v>2</v>
      </c>
      <c r="F9">
        <f t="shared" si="0"/>
        <v>7.1428571428571425E-2</v>
      </c>
      <c r="G9">
        <v>2</v>
      </c>
      <c r="H9">
        <f t="shared" ref="H9" si="1">(G9-1)/($C$1-1)</f>
        <v>7.1428571428571425E-2</v>
      </c>
      <c r="I9" s="6" t="s">
        <v>161</v>
      </c>
    </row>
    <row r="10" spans="1:9" x14ac:dyDescent="0.25">
      <c r="A10">
        <v>3</v>
      </c>
      <c r="B10" t="s">
        <v>148</v>
      </c>
      <c r="C10">
        <v>1</v>
      </c>
      <c r="D10">
        <f t="shared" si="0"/>
        <v>0</v>
      </c>
      <c r="E10">
        <v>1</v>
      </c>
      <c r="F10">
        <f t="shared" si="0"/>
        <v>0</v>
      </c>
      <c r="G10">
        <v>1</v>
      </c>
      <c r="H10">
        <f t="shared" ref="H10" si="2">(G10-1)/($C$1-1)</f>
        <v>0</v>
      </c>
      <c r="I10" s="7" t="s">
        <v>57</v>
      </c>
    </row>
    <row r="11" spans="1:9" x14ac:dyDescent="0.25">
      <c r="A11">
        <v>4</v>
      </c>
      <c r="B11" t="s">
        <v>149</v>
      </c>
      <c r="C11">
        <v>1</v>
      </c>
      <c r="D11">
        <f t="shared" si="0"/>
        <v>0</v>
      </c>
      <c r="E11">
        <v>1</v>
      </c>
      <c r="F11">
        <f t="shared" si="0"/>
        <v>0</v>
      </c>
      <c r="G11">
        <v>1</v>
      </c>
      <c r="H11">
        <f t="shared" ref="H11" si="3">(G11-1)/($C$1-1)</f>
        <v>0</v>
      </c>
      <c r="I11" s="7" t="s">
        <v>57</v>
      </c>
    </row>
    <row r="12" spans="1:9" x14ac:dyDescent="0.25">
      <c r="A12">
        <v>5</v>
      </c>
      <c r="B12" t="s">
        <v>150</v>
      </c>
      <c r="C12">
        <v>2</v>
      </c>
      <c r="D12">
        <f t="shared" si="0"/>
        <v>7.1428571428571425E-2</v>
      </c>
      <c r="E12">
        <v>2</v>
      </c>
      <c r="F12">
        <f t="shared" si="0"/>
        <v>7.1428571428571425E-2</v>
      </c>
      <c r="G12">
        <v>2</v>
      </c>
      <c r="H12">
        <f t="shared" ref="H12" si="4">(G12-1)/($C$1-1)</f>
        <v>7.1428571428571425E-2</v>
      </c>
      <c r="I12" s="7" t="s">
        <v>162</v>
      </c>
    </row>
    <row r="13" spans="1:9" x14ac:dyDescent="0.25">
      <c r="A13">
        <v>6</v>
      </c>
      <c r="B13" t="s">
        <v>151</v>
      </c>
      <c r="C13">
        <v>1</v>
      </c>
      <c r="D13">
        <f t="shared" si="0"/>
        <v>0</v>
      </c>
      <c r="E13">
        <v>1</v>
      </c>
      <c r="F13">
        <f t="shared" si="0"/>
        <v>0</v>
      </c>
      <c r="G13">
        <v>1</v>
      </c>
      <c r="H13">
        <f t="shared" ref="H13" si="5">(G13-1)/($C$1-1)</f>
        <v>0</v>
      </c>
      <c r="I13" s="6" t="s">
        <v>57</v>
      </c>
    </row>
    <row r="14" spans="1:9" x14ac:dyDescent="0.25">
      <c r="A14">
        <v>7</v>
      </c>
      <c r="B14" t="s">
        <v>152</v>
      </c>
      <c r="C14">
        <v>1</v>
      </c>
      <c r="D14">
        <f t="shared" si="0"/>
        <v>0</v>
      </c>
      <c r="E14">
        <v>1</v>
      </c>
      <c r="F14">
        <f t="shared" si="0"/>
        <v>0</v>
      </c>
      <c r="G14">
        <v>1</v>
      </c>
      <c r="H14">
        <f t="shared" ref="H14" si="6">(G14-1)/($C$1-1)</f>
        <v>0</v>
      </c>
      <c r="I14" s="6" t="s">
        <v>57</v>
      </c>
    </row>
    <row r="15" spans="1:9" x14ac:dyDescent="0.25">
      <c r="A15">
        <v>8</v>
      </c>
      <c r="B15" t="s">
        <v>153</v>
      </c>
      <c r="C15">
        <v>1</v>
      </c>
      <c r="D15">
        <f t="shared" si="0"/>
        <v>0</v>
      </c>
      <c r="E15">
        <v>1</v>
      </c>
      <c r="F15">
        <f t="shared" si="0"/>
        <v>0</v>
      </c>
      <c r="G15">
        <v>1</v>
      </c>
      <c r="H15">
        <f t="shared" ref="H15" si="7">(G15-1)/($C$1-1)</f>
        <v>0</v>
      </c>
      <c r="I15" s="6" t="s">
        <v>57</v>
      </c>
    </row>
    <row r="16" spans="1:9" x14ac:dyDescent="0.25">
      <c r="A16">
        <v>9</v>
      </c>
      <c r="B16" t="s">
        <v>154</v>
      </c>
      <c r="C16">
        <v>1</v>
      </c>
      <c r="D16">
        <f t="shared" si="0"/>
        <v>0</v>
      </c>
      <c r="E16">
        <v>1</v>
      </c>
      <c r="F16">
        <f t="shared" si="0"/>
        <v>0</v>
      </c>
      <c r="G16">
        <v>1</v>
      </c>
      <c r="H16">
        <f t="shared" ref="H16" si="8">(G16-1)/($C$1-1)</f>
        <v>0</v>
      </c>
      <c r="I16" s="7" t="s">
        <v>57</v>
      </c>
    </row>
    <row r="17" spans="1:9" x14ac:dyDescent="0.25">
      <c r="A17">
        <v>10</v>
      </c>
      <c r="B17" t="s">
        <v>155</v>
      </c>
      <c r="C17">
        <v>1</v>
      </c>
      <c r="D17">
        <f t="shared" si="0"/>
        <v>0</v>
      </c>
      <c r="E17">
        <v>1</v>
      </c>
      <c r="F17">
        <f t="shared" si="0"/>
        <v>0</v>
      </c>
      <c r="G17">
        <v>1</v>
      </c>
      <c r="H17">
        <f t="shared" ref="H17" si="9">(G17-1)/($C$1-1)</f>
        <v>0</v>
      </c>
      <c r="I17" s="7" t="s">
        <v>57</v>
      </c>
    </row>
    <row r="18" spans="1:9" x14ac:dyDescent="0.25">
      <c r="A18">
        <v>11</v>
      </c>
      <c r="B18" t="s">
        <v>156</v>
      </c>
      <c r="C18">
        <v>1</v>
      </c>
      <c r="D18">
        <f t="shared" si="0"/>
        <v>0</v>
      </c>
      <c r="E18">
        <v>1</v>
      </c>
      <c r="F18">
        <f t="shared" si="0"/>
        <v>0</v>
      </c>
      <c r="G18">
        <v>1</v>
      </c>
      <c r="H18">
        <f t="shared" ref="H18" si="10">(G18-1)/($C$1-1)</f>
        <v>0</v>
      </c>
      <c r="I18" s="6" t="s">
        <v>57</v>
      </c>
    </row>
    <row r="19" spans="1:9" x14ac:dyDescent="0.25">
      <c r="A19">
        <v>12</v>
      </c>
      <c r="B19" t="s">
        <v>157</v>
      </c>
      <c r="C19">
        <v>1</v>
      </c>
      <c r="D19">
        <f t="shared" si="0"/>
        <v>0</v>
      </c>
      <c r="E19">
        <v>1</v>
      </c>
      <c r="F19">
        <f t="shared" si="0"/>
        <v>0</v>
      </c>
      <c r="G19">
        <v>1</v>
      </c>
      <c r="H19">
        <f t="shared" ref="H19" si="11">(G19-1)/($C$1-1)</f>
        <v>0</v>
      </c>
      <c r="I19" s="6" t="s">
        <v>57</v>
      </c>
    </row>
    <row r="20" spans="1:9" x14ac:dyDescent="0.25">
      <c r="A20">
        <v>13</v>
      </c>
      <c r="B20" t="s">
        <v>158</v>
      </c>
      <c r="C20">
        <v>1</v>
      </c>
      <c r="D20">
        <f t="shared" si="0"/>
        <v>0</v>
      </c>
      <c r="E20">
        <v>1</v>
      </c>
      <c r="F20">
        <f t="shared" si="0"/>
        <v>0</v>
      </c>
      <c r="G20">
        <v>1</v>
      </c>
      <c r="H20">
        <f t="shared" ref="H20" si="12">(G20-1)/($C$1-1)</f>
        <v>0</v>
      </c>
      <c r="I20" s="6" t="s">
        <v>57</v>
      </c>
    </row>
    <row r="21" spans="1:9" x14ac:dyDescent="0.25">
      <c r="A21">
        <v>14</v>
      </c>
      <c r="B21" t="s">
        <v>159</v>
      </c>
      <c r="C21">
        <v>1</v>
      </c>
      <c r="D21">
        <f t="shared" si="0"/>
        <v>0</v>
      </c>
      <c r="E21">
        <v>1</v>
      </c>
      <c r="F21">
        <f t="shared" si="0"/>
        <v>0</v>
      </c>
      <c r="G21">
        <v>1</v>
      </c>
      <c r="H21">
        <f t="shared" ref="H21:H22" si="13">(G21-1)/($C$1-1)</f>
        <v>0</v>
      </c>
      <c r="I21" s="6" t="s">
        <v>57</v>
      </c>
    </row>
    <row r="22" spans="1:9" x14ac:dyDescent="0.25">
      <c r="A22">
        <v>15</v>
      </c>
      <c r="B22" t="s">
        <v>160</v>
      </c>
      <c r="C22">
        <v>1</v>
      </c>
      <c r="D22">
        <f t="shared" si="0"/>
        <v>0</v>
      </c>
      <c r="E22">
        <v>1</v>
      </c>
      <c r="F22">
        <f t="shared" si="0"/>
        <v>0</v>
      </c>
      <c r="G22">
        <v>1</v>
      </c>
      <c r="H22">
        <f t="shared" si="13"/>
        <v>0</v>
      </c>
      <c r="I22" s="6" t="s">
        <v>57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B6" sqref="A6:B29"/>
    </sheetView>
  </sheetViews>
  <sheetFormatPr defaultRowHeight="15" x14ac:dyDescent="0.25"/>
  <cols>
    <col min="2" max="2" width="41.140625" bestFit="1" customWidth="1"/>
    <col min="3" max="3" width="12.140625" bestFit="1" customWidth="1"/>
  </cols>
  <sheetData>
    <row r="1" spans="1:3" x14ac:dyDescent="0.25">
      <c r="B1" s="1" t="s">
        <v>13</v>
      </c>
      <c r="C1">
        <v>24</v>
      </c>
    </row>
    <row r="3" spans="1:3" x14ac:dyDescent="0.25">
      <c r="B3" t="s">
        <v>60</v>
      </c>
      <c r="C3">
        <f>SUM(C6:C29)/C1</f>
        <v>0.33333333333333331</v>
      </c>
    </row>
    <row r="5" spans="1:3" x14ac:dyDescent="0.25">
      <c r="B5" s="4" t="s">
        <v>36</v>
      </c>
      <c r="C5" s="4" t="s">
        <v>59</v>
      </c>
    </row>
    <row r="6" spans="1:3" x14ac:dyDescent="0.25">
      <c r="A6">
        <v>1</v>
      </c>
      <c r="B6" t="s">
        <v>62</v>
      </c>
      <c r="C6">
        <v>1</v>
      </c>
    </row>
    <row r="7" spans="1:3" x14ac:dyDescent="0.25">
      <c r="A7">
        <v>2</v>
      </c>
      <c r="B7" t="s">
        <v>63</v>
      </c>
      <c r="C7">
        <v>1</v>
      </c>
    </row>
    <row r="8" spans="1:3" x14ac:dyDescent="0.25">
      <c r="A8">
        <v>3</v>
      </c>
      <c r="B8" t="s">
        <v>64</v>
      </c>
      <c r="C8">
        <v>0</v>
      </c>
    </row>
    <row r="9" spans="1:3" x14ac:dyDescent="0.25">
      <c r="A9">
        <v>4</v>
      </c>
      <c r="B9" t="s">
        <v>164</v>
      </c>
      <c r="C9">
        <v>1</v>
      </c>
    </row>
    <row r="10" spans="1:3" x14ac:dyDescent="0.25">
      <c r="A10">
        <v>5</v>
      </c>
      <c r="B10" t="s">
        <v>165</v>
      </c>
      <c r="C10">
        <v>0</v>
      </c>
    </row>
    <row r="11" spans="1:3" x14ac:dyDescent="0.25">
      <c r="A11">
        <v>6</v>
      </c>
      <c r="B11" t="s">
        <v>166</v>
      </c>
      <c r="C11">
        <v>0</v>
      </c>
    </row>
    <row r="12" spans="1:3" x14ac:dyDescent="0.25">
      <c r="A12">
        <v>7</v>
      </c>
      <c r="B12" t="s">
        <v>167</v>
      </c>
      <c r="C12">
        <v>1</v>
      </c>
    </row>
    <row r="13" spans="1:3" x14ac:dyDescent="0.25">
      <c r="A13">
        <v>8</v>
      </c>
      <c r="B13" t="s">
        <v>168</v>
      </c>
      <c r="C13">
        <v>0</v>
      </c>
    </row>
    <row r="14" spans="1:3" x14ac:dyDescent="0.25">
      <c r="A14">
        <v>9</v>
      </c>
      <c r="B14" t="s">
        <v>169</v>
      </c>
      <c r="C14">
        <v>0</v>
      </c>
    </row>
    <row r="15" spans="1:3" x14ac:dyDescent="0.25">
      <c r="A15">
        <v>10</v>
      </c>
      <c r="B15" t="s">
        <v>170</v>
      </c>
      <c r="C15">
        <v>1</v>
      </c>
    </row>
    <row r="16" spans="1:3" x14ac:dyDescent="0.25">
      <c r="A16">
        <v>11</v>
      </c>
      <c r="B16" t="s">
        <v>171</v>
      </c>
      <c r="C16">
        <v>0</v>
      </c>
    </row>
    <row r="17" spans="1:3" x14ac:dyDescent="0.25">
      <c r="A17">
        <v>12</v>
      </c>
      <c r="B17" t="s">
        <v>41</v>
      </c>
      <c r="C17">
        <v>0</v>
      </c>
    </row>
    <row r="18" spans="1:3" x14ac:dyDescent="0.25">
      <c r="A18">
        <v>13</v>
      </c>
      <c r="B18" t="s">
        <v>172</v>
      </c>
      <c r="C18">
        <v>0</v>
      </c>
    </row>
    <row r="19" spans="1:3" x14ac:dyDescent="0.25">
      <c r="A19">
        <v>14</v>
      </c>
      <c r="B19" t="s">
        <v>43</v>
      </c>
      <c r="C19">
        <v>0</v>
      </c>
    </row>
    <row r="20" spans="1:3" x14ac:dyDescent="0.25">
      <c r="A20">
        <v>15</v>
      </c>
      <c r="B20" t="s">
        <v>44</v>
      </c>
      <c r="C20">
        <v>0</v>
      </c>
    </row>
    <row r="21" spans="1:3" x14ac:dyDescent="0.25">
      <c r="A21">
        <v>16</v>
      </c>
      <c r="B21" t="s">
        <v>45</v>
      </c>
      <c r="C21">
        <v>1</v>
      </c>
    </row>
    <row r="22" spans="1:3" x14ac:dyDescent="0.25">
      <c r="A22">
        <v>17</v>
      </c>
      <c r="B22" t="s">
        <v>46</v>
      </c>
      <c r="C22">
        <v>1</v>
      </c>
    </row>
    <row r="23" spans="1:3" x14ac:dyDescent="0.25">
      <c r="A23">
        <v>18</v>
      </c>
      <c r="B23" t="s">
        <v>47</v>
      </c>
      <c r="C23">
        <v>0</v>
      </c>
    </row>
    <row r="24" spans="1:3" x14ac:dyDescent="0.25">
      <c r="A24">
        <v>19</v>
      </c>
      <c r="B24" t="s">
        <v>174</v>
      </c>
      <c r="C24">
        <v>0</v>
      </c>
    </row>
    <row r="25" spans="1:3" x14ac:dyDescent="0.25">
      <c r="A25">
        <v>20</v>
      </c>
      <c r="B25" t="s">
        <v>173</v>
      </c>
      <c r="C25">
        <v>0</v>
      </c>
    </row>
    <row r="26" spans="1:3" x14ac:dyDescent="0.25">
      <c r="A26">
        <v>21</v>
      </c>
      <c r="B26" t="s">
        <v>49</v>
      </c>
      <c r="C26">
        <v>0</v>
      </c>
    </row>
    <row r="27" spans="1:3" x14ac:dyDescent="0.25">
      <c r="A27">
        <v>22</v>
      </c>
      <c r="B27" t="s">
        <v>175</v>
      </c>
      <c r="C27">
        <v>0</v>
      </c>
    </row>
    <row r="28" spans="1:3" x14ac:dyDescent="0.25">
      <c r="A28">
        <v>23</v>
      </c>
      <c r="B28" t="s">
        <v>50</v>
      </c>
      <c r="C28">
        <v>0</v>
      </c>
    </row>
    <row r="29" spans="1:3" x14ac:dyDescent="0.25">
      <c r="A29">
        <v>24</v>
      </c>
      <c r="B29" t="s">
        <v>51</v>
      </c>
      <c r="C29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H1" activeCellId="2" sqref="D1:D1048576 F1:F1048576 H1:H1048576"/>
    </sheetView>
  </sheetViews>
  <sheetFormatPr defaultRowHeight="15" x14ac:dyDescent="0.25"/>
  <cols>
    <col min="2" max="2" width="34.7109375" bestFit="1" customWidth="1"/>
    <col min="4" max="4" width="9.140625" hidden="1" customWidth="1"/>
    <col min="6" max="6" width="9.140625" hidden="1" customWidth="1"/>
    <col min="8" max="8" width="9.140625" hidden="1" customWidth="1"/>
    <col min="9" max="9" width="8.85546875" style="6"/>
  </cols>
  <sheetData>
    <row r="1" spans="1:9" ht="14.25" customHeight="1" x14ac:dyDescent="0.25">
      <c r="B1" s="2" t="s">
        <v>35</v>
      </c>
      <c r="C1">
        <v>24</v>
      </c>
    </row>
    <row r="3" spans="1:9" x14ac:dyDescent="0.25">
      <c r="B3" t="s">
        <v>32</v>
      </c>
      <c r="C3">
        <f>MIN(D:D)</f>
        <v>0</v>
      </c>
      <c r="E3">
        <f>MIN(F:F)</f>
        <v>0</v>
      </c>
      <c r="G3">
        <f>MIN(H:H)</f>
        <v>0</v>
      </c>
    </row>
    <row r="4" spans="1:9" x14ac:dyDescent="0.25">
      <c r="B4" t="s">
        <v>34</v>
      </c>
      <c r="C4">
        <f>MAX(D:D)</f>
        <v>0.47826086956521741</v>
      </c>
      <c r="E4">
        <f>MAX(F:F)</f>
        <v>0.47826086956521741</v>
      </c>
      <c r="G4">
        <f>MAX(H:H)</f>
        <v>0.47826086956521741</v>
      </c>
    </row>
    <row r="5" spans="1:9" x14ac:dyDescent="0.25">
      <c r="B5" t="s">
        <v>33</v>
      </c>
      <c r="C5">
        <f>AVERAGE(D:D)</f>
        <v>0.2101449275362319</v>
      </c>
      <c r="E5">
        <f>AVERAGE(F:F)</f>
        <v>0.23913043478260873</v>
      </c>
      <c r="G5">
        <f>AVERAGE(H:H)</f>
        <v>0.23913043478260873</v>
      </c>
    </row>
    <row r="7" spans="1:9" x14ac:dyDescent="0.25">
      <c r="B7" s="4" t="s">
        <v>36</v>
      </c>
      <c r="C7" t="s">
        <v>29</v>
      </c>
      <c r="E7" t="s">
        <v>30</v>
      </c>
      <c r="G7" t="s">
        <v>31</v>
      </c>
      <c r="I7" s="6" t="s">
        <v>56</v>
      </c>
    </row>
    <row r="8" spans="1:9" x14ac:dyDescent="0.25">
      <c r="A8">
        <v>1</v>
      </c>
      <c r="B8" t="s">
        <v>62</v>
      </c>
      <c r="C8">
        <v>1</v>
      </c>
      <c r="D8">
        <f>(C8-1)/($C$1-1)</f>
        <v>0</v>
      </c>
      <c r="E8">
        <v>1</v>
      </c>
      <c r="F8">
        <f>(E8-1)/($C$1-1)</f>
        <v>0</v>
      </c>
      <c r="G8">
        <v>1</v>
      </c>
      <c r="H8">
        <f>(G8-1)/($C$1-1)</f>
        <v>0</v>
      </c>
      <c r="I8" s="7" t="s">
        <v>57</v>
      </c>
    </row>
    <row r="9" spans="1:9" x14ac:dyDescent="0.25">
      <c r="A9">
        <v>2</v>
      </c>
      <c r="B9" t="s">
        <v>63</v>
      </c>
      <c r="C9">
        <v>1</v>
      </c>
      <c r="D9">
        <f t="shared" ref="D9:H31" si="0">(C9-1)/($C$1-1)</f>
        <v>0</v>
      </c>
      <c r="E9">
        <v>1</v>
      </c>
      <c r="F9">
        <f t="shared" si="0"/>
        <v>0</v>
      </c>
      <c r="G9">
        <v>1</v>
      </c>
      <c r="H9">
        <f t="shared" ref="H9" si="1">(G9-1)/($C$1-1)</f>
        <v>0</v>
      </c>
      <c r="I9" s="7" t="s">
        <v>57</v>
      </c>
    </row>
    <row r="10" spans="1:9" x14ac:dyDescent="0.25">
      <c r="A10">
        <v>3</v>
      </c>
      <c r="B10" t="s">
        <v>64</v>
      </c>
      <c r="C10">
        <v>1</v>
      </c>
      <c r="D10">
        <f t="shared" si="0"/>
        <v>0</v>
      </c>
      <c r="E10">
        <v>1</v>
      </c>
      <c r="F10">
        <f t="shared" si="0"/>
        <v>0</v>
      </c>
      <c r="G10">
        <v>1</v>
      </c>
      <c r="H10">
        <f t="shared" ref="H10" si="2">(G10-1)/($C$1-1)</f>
        <v>0</v>
      </c>
      <c r="I10" s="7" t="s">
        <v>57</v>
      </c>
    </row>
    <row r="11" spans="1:9" x14ac:dyDescent="0.25">
      <c r="A11">
        <v>4</v>
      </c>
      <c r="B11" t="s">
        <v>164</v>
      </c>
      <c r="C11">
        <v>9</v>
      </c>
      <c r="D11">
        <f t="shared" si="0"/>
        <v>0.34782608695652173</v>
      </c>
      <c r="E11">
        <v>12</v>
      </c>
      <c r="F11">
        <f t="shared" si="0"/>
        <v>0.47826086956521741</v>
      </c>
      <c r="G11">
        <v>12</v>
      </c>
      <c r="H11">
        <f t="shared" ref="H11" si="3">(G11-1)/($C$1-1)</f>
        <v>0.47826086956521741</v>
      </c>
      <c r="I11" s="6" t="s">
        <v>178</v>
      </c>
    </row>
    <row r="12" spans="1:9" x14ac:dyDescent="0.25">
      <c r="A12">
        <v>5</v>
      </c>
      <c r="B12" t="s">
        <v>165</v>
      </c>
      <c r="C12">
        <v>1</v>
      </c>
      <c r="D12">
        <f t="shared" si="0"/>
        <v>0</v>
      </c>
      <c r="E12">
        <v>1</v>
      </c>
      <c r="F12">
        <f t="shared" si="0"/>
        <v>0</v>
      </c>
      <c r="G12">
        <v>1</v>
      </c>
      <c r="H12">
        <f t="shared" ref="H12" si="4">(G12-1)/($C$1-1)</f>
        <v>0</v>
      </c>
      <c r="I12" s="7" t="s">
        <v>57</v>
      </c>
    </row>
    <row r="13" spans="1:9" x14ac:dyDescent="0.25">
      <c r="A13">
        <v>6</v>
      </c>
      <c r="B13" t="s">
        <v>166</v>
      </c>
      <c r="C13">
        <v>1</v>
      </c>
      <c r="D13">
        <f t="shared" si="0"/>
        <v>0</v>
      </c>
      <c r="E13">
        <v>1</v>
      </c>
      <c r="F13">
        <f t="shared" si="0"/>
        <v>0</v>
      </c>
      <c r="G13">
        <v>1</v>
      </c>
      <c r="H13">
        <f t="shared" ref="H13" si="5">(G13-1)/($C$1-1)</f>
        <v>0</v>
      </c>
      <c r="I13" s="7" t="s">
        <v>57</v>
      </c>
    </row>
    <row r="14" spans="1:9" x14ac:dyDescent="0.25">
      <c r="A14">
        <v>7</v>
      </c>
      <c r="B14" t="s">
        <v>167</v>
      </c>
      <c r="C14">
        <v>1</v>
      </c>
      <c r="D14">
        <f t="shared" si="0"/>
        <v>0</v>
      </c>
      <c r="E14">
        <v>1</v>
      </c>
      <c r="F14">
        <f t="shared" si="0"/>
        <v>0</v>
      </c>
      <c r="G14">
        <v>1</v>
      </c>
      <c r="H14">
        <f t="shared" ref="H14" si="6">(G14-1)/($C$1-1)</f>
        <v>0</v>
      </c>
      <c r="I14" s="7" t="s">
        <v>57</v>
      </c>
    </row>
    <row r="15" spans="1:9" x14ac:dyDescent="0.25">
      <c r="A15">
        <v>8</v>
      </c>
      <c r="B15" t="s">
        <v>168</v>
      </c>
      <c r="C15">
        <v>1</v>
      </c>
      <c r="D15">
        <f t="shared" si="0"/>
        <v>0</v>
      </c>
      <c r="E15">
        <v>1</v>
      </c>
      <c r="F15">
        <f t="shared" si="0"/>
        <v>0</v>
      </c>
      <c r="G15">
        <v>1</v>
      </c>
      <c r="H15">
        <f t="shared" ref="H15" si="7">(G15-1)/($C$1-1)</f>
        <v>0</v>
      </c>
      <c r="I15" s="7" t="s">
        <v>57</v>
      </c>
    </row>
    <row r="16" spans="1:9" x14ac:dyDescent="0.25">
      <c r="A16">
        <v>9</v>
      </c>
      <c r="B16" t="s">
        <v>169</v>
      </c>
      <c r="C16">
        <v>1</v>
      </c>
      <c r="D16">
        <f t="shared" si="0"/>
        <v>0</v>
      </c>
      <c r="E16">
        <v>1</v>
      </c>
      <c r="F16">
        <f t="shared" si="0"/>
        <v>0</v>
      </c>
      <c r="G16">
        <v>1</v>
      </c>
      <c r="H16">
        <f t="shared" ref="H16" si="8">(G16-1)/($C$1-1)</f>
        <v>0</v>
      </c>
      <c r="I16" s="7" t="s">
        <v>57</v>
      </c>
    </row>
    <row r="17" spans="1:9" x14ac:dyDescent="0.25">
      <c r="A17">
        <v>10</v>
      </c>
      <c r="B17" t="s">
        <v>170</v>
      </c>
      <c r="C17">
        <v>1</v>
      </c>
      <c r="D17">
        <f t="shared" si="0"/>
        <v>0</v>
      </c>
      <c r="E17">
        <v>1</v>
      </c>
      <c r="F17">
        <f t="shared" si="0"/>
        <v>0</v>
      </c>
      <c r="G17">
        <v>1</v>
      </c>
      <c r="H17">
        <f t="shared" ref="H17" si="9">(G17-1)/($C$1-1)</f>
        <v>0</v>
      </c>
      <c r="I17" s="7" t="s">
        <v>57</v>
      </c>
    </row>
    <row r="18" spans="1:9" x14ac:dyDescent="0.25">
      <c r="A18">
        <v>11</v>
      </c>
      <c r="B18" t="s">
        <v>171</v>
      </c>
      <c r="C18">
        <v>12</v>
      </c>
      <c r="D18">
        <f t="shared" si="0"/>
        <v>0.47826086956521741</v>
      </c>
      <c r="E18">
        <v>12</v>
      </c>
      <c r="F18">
        <f t="shared" si="0"/>
        <v>0.47826086956521741</v>
      </c>
      <c r="G18">
        <v>12</v>
      </c>
      <c r="H18">
        <f t="shared" ref="H18" si="10">(G18-1)/($C$1-1)</f>
        <v>0.47826086956521741</v>
      </c>
      <c r="I18" s="6" t="s">
        <v>179</v>
      </c>
    </row>
    <row r="19" spans="1:9" x14ac:dyDescent="0.25">
      <c r="A19">
        <v>12</v>
      </c>
      <c r="B19" t="s">
        <v>41</v>
      </c>
      <c r="C19">
        <v>10</v>
      </c>
      <c r="D19">
        <f t="shared" si="0"/>
        <v>0.39130434782608697</v>
      </c>
      <c r="E19">
        <v>12</v>
      </c>
      <c r="F19">
        <f t="shared" si="0"/>
        <v>0.47826086956521741</v>
      </c>
      <c r="G19">
        <v>12</v>
      </c>
      <c r="H19">
        <f t="shared" ref="H19" si="11">(G19-1)/($C$1-1)</f>
        <v>0.47826086956521741</v>
      </c>
      <c r="I19" s="6" t="s">
        <v>180</v>
      </c>
    </row>
    <row r="20" spans="1:9" x14ac:dyDescent="0.25">
      <c r="A20">
        <v>13</v>
      </c>
      <c r="B20" t="s">
        <v>172</v>
      </c>
      <c r="C20">
        <v>12</v>
      </c>
      <c r="D20">
        <f t="shared" si="0"/>
        <v>0.47826086956521741</v>
      </c>
      <c r="E20">
        <v>12</v>
      </c>
      <c r="F20">
        <f t="shared" si="0"/>
        <v>0.47826086956521741</v>
      </c>
      <c r="G20">
        <v>12</v>
      </c>
      <c r="H20">
        <f t="shared" ref="H20" si="12">(G20-1)/($C$1-1)</f>
        <v>0.47826086956521741</v>
      </c>
      <c r="I20" s="6" t="s">
        <v>181</v>
      </c>
    </row>
    <row r="21" spans="1:9" x14ac:dyDescent="0.25">
      <c r="A21">
        <v>14</v>
      </c>
      <c r="B21" t="s">
        <v>43</v>
      </c>
      <c r="C21">
        <v>12</v>
      </c>
      <c r="D21">
        <f t="shared" si="0"/>
        <v>0.47826086956521741</v>
      </c>
      <c r="E21">
        <v>12</v>
      </c>
      <c r="F21">
        <f t="shared" si="0"/>
        <v>0.47826086956521741</v>
      </c>
      <c r="G21">
        <v>12</v>
      </c>
      <c r="H21">
        <f t="shared" ref="H21" si="13">(G21-1)/($C$1-1)</f>
        <v>0.47826086956521741</v>
      </c>
      <c r="I21" s="6" t="s">
        <v>182</v>
      </c>
    </row>
    <row r="22" spans="1:9" x14ac:dyDescent="0.25">
      <c r="A22">
        <v>15</v>
      </c>
      <c r="B22" t="s">
        <v>44</v>
      </c>
      <c r="C22">
        <v>6</v>
      </c>
      <c r="D22">
        <f t="shared" si="0"/>
        <v>0.21739130434782608</v>
      </c>
      <c r="E22">
        <v>12</v>
      </c>
      <c r="F22">
        <f t="shared" si="0"/>
        <v>0.47826086956521741</v>
      </c>
      <c r="G22">
        <v>12</v>
      </c>
      <c r="H22">
        <f t="shared" ref="H22" si="14">(G22-1)/($C$1-1)</f>
        <v>0.47826086956521741</v>
      </c>
      <c r="I22" s="6" t="s">
        <v>183</v>
      </c>
    </row>
    <row r="23" spans="1:9" x14ac:dyDescent="0.25">
      <c r="A23">
        <v>16</v>
      </c>
      <c r="B23" t="s">
        <v>45</v>
      </c>
      <c r="C23">
        <v>1</v>
      </c>
      <c r="D23">
        <f t="shared" si="0"/>
        <v>0</v>
      </c>
      <c r="E23">
        <v>1</v>
      </c>
      <c r="F23">
        <f t="shared" si="0"/>
        <v>0</v>
      </c>
      <c r="G23">
        <v>1</v>
      </c>
      <c r="H23">
        <f t="shared" ref="H23" si="15">(G23-1)/($C$1-1)</f>
        <v>0</v>
      </c>
      <c r="I23" s="7" t="s">
        <v>57</v>
      </c>
    </row>
    <row r="24" spans="1:9" x14ac:dyDescent="0.25">
      <c r="A24">
        <v>17</v>
      </c>
      <c r="B24" t="s">
        <v>46</v>
      </c>
      <c r="C24">
        <v>1</v>
      </c>
      <c r="D24">
        <f t="shared" si="0"/>
        <v>0</v>
      </c>
      <c r="E24">
        <v>1</v>
      </c>
      <c r="F24">
        <f t="shared" si="0"/>
        <v>0</v>
      </c>
      <c r="G24">
        <v>1</v>
      </c>
      <c r="H24">
        <f t="shared" ref="H24" si="16">(G24-1)/($C$1-1)</f>
        <v>0</v>
      </c>
      <c r="I24" s="7" t="s">
        <v>57</v>
      </c>
    </row>
    <row r="25" spans="1:9" x14ac:dyDescent="0.25">
      <c r="A25">
        <v>18</v>
      </c>
      <c r="B25" t="s">
        <v>47</v>
      </c>
      <c r="C25">
        <v>12</v>
      </c>
      <c r="D25">
        <f t="shared" si="0"/>
        <v>0.47826086956521741</v>
      </c>
      <c r="E25">
        <v>12</v>
      </c>
      <c r="F25">
        <f t="shared" si="0"/>
        <v>0.47826086956521741</v>
      </c>
      <c r="G25">
        <v>12</v>
      </c>
      <c r="H25">
        <f t="shared" ref="H25" si="17">(G25-1)/($C$1-1)</f>
        <v>0.47826086956521741</v>
      </c>
      <c r="I25" s="6" t="s">
        <v>184</v>
      </c>
    </row>
    <row r="26" spans="1:9" x14ac:dyDescent="0.25">
      <c r="A26">
        <v>19</v>
      </c>
      <c r="B26" t="s">
        <v>174</v>
      </c>
      <c r="C26">
        <v>10</v>
      </c>
      <c r="D26">
        <f t="shared" si="0"/>
        <v>0.39130434782608697</v>
      </c>
      <c r="E26">
        <v>12</v>
      </c>
      <c r="F26">
        <f t="shared" si="0"/>
        <v>0.47826086956521741</v>
      </c>
      <c r="G26">
        <v>12</v>
      </c>
      <c r="H26">
        <f t="shared" ref="H26:H29" si="18">(G26-1)/($C$1-1)</f>
        <v>0.47826086956521741</v>
      </c>
      <c r="I26" s="6" t="s">
        <v>185</v>
      </c>
    </row>
    <row r="27" spans="1:9" x14ac:dyDescent="0.25">
      <c r="A27">
        <v>20</v>
      </c>
      <c r="B27" t="s">
        <v>173</v>
      </c>
      <c r="C27">
        <v>11</v>
      </c>
      <c r="D27">
        <f t="shared" si="0"/>
        <v>0.43478260869565216</v>
      </c>
      <c r="E27">
        <v>12</v>
      </c>
      <c r="F27">
        <f t="shared" si="0"/>
        <v>0.47826086956521741</v>
      </c>
      <c r="G27">
        <v>12</v>
      </c>
      <c r="H27">
        <f t="shared" si="18"/>
        <v>0.47826086956521741</v>
      </c>
      <c r="I27" s="6" t="s">
        <v>186</v>
      </c>
    </row>
    <row r="28" spans="1:9" x14ac:dyDescent="0.25">
      <c r="A28">
        <v>21</v>
      </c>
      <c r="B28" t="s">
        <v>49</v>
      </c>
      <c r="C28">
        <v>11</v>
      </c>
      <c r="D28">
        <f t="shared" si="0"/>
        <v>0.43478260869565216</v>
      </c>
      <c r="E28">
        <v>12</v>
      </c>
      <c r="F28">
        <f t="shared" si="0"/>
        <v>0.47826086956521741</v>
      </c>
      <c r="G28">
        <v>12</v>
      </c>
      <c r="H28">
        <f t="shared" si="18"/>
        <v>0.47826086956521741</v>
      </c>
      <c r="I28" s="6" t="s">
        <v>187</v>
      </c>
    </row>
    <row r="29" spans="1:9" x14ac:dyDescent="0.25">
      <c r="A29">
        <v>22</v>
      </c>
      <c r="B29" t="s">
        <v>175</v>
      </c>
      <c r="C29">
        <v>11</v>
      </c>
      <c r="D29">
        <f t="shared" si="0"/>
        <v>0.43478260869565216</v>
      </c>
      <c r="E29">
        <v>12</v>
      </c>
      <c r="F29">
        <f t="shared" si="0"/>
        <v>0.47826086956521741</v>
      </c>
      <c r="G29">
        <v>12</v>
      </c>
      <c r="H29">
        <f t="shared" si="18"/>
        <v>0.47826086956521741</v>
      </c>
      <c r="I29" s="6" t="s">
        <v>188</v>
      </c>
    </row>
    <row r="30" spans="1:9" x14ac:dyDescent="0.25">
      <c r="A30">
        <v>23</v>
      </c>
      <c r="B30" t="s">
        <v>50</v>
      </c>
      <c r="C30">
        <v>12</v>
      </c>
      <c r="D30">
        <f t="shared" si="0"/>
        <v>0.47826086956521741</v>
      </c>
      <c r="E30">
        <v>12</v>
      </c>
      <c r="F30">
        <f t="shared" si="0"/>
        <v>0.47826086956521741</v>
      </c>
      <c r="G30">
        <v>12</v>
      </c>
      <c r="H30">
        <f t="shared" si="0"/>
        <v>0.47826086956521741</v>
      </c>
      <c r="I30" s="6" t="s">
        <v>189</v>
      </c>
    </row>
    <row r="31" spans="1:9" x14ac:dyDescent="0.25">
      <c r="A31">
        <v>24</v>
      </c>
      <c r="B31" t="s">
        <v>51</v>
      </c>
      <c r="C31">
        <v>1</v>
      </c>
      <c r="D31">
        <f t="shared" si="0"/>
        <v>0</v>
      </c>
      <c r="E31">
        <v>1</v>
      </c>
      <c r="F31">
        <f t="shared" si="0"/>
        <v>0</v>
      </c>
      <c r="G31">
        <v>1</v>
      </c>
      <c r="H31">
        <f t="shared" si="0"/>
        <v>0</v>
      </c>
      <c r="I31" s="7" t="s">
        <v>57</v>
      </c>
    </row>
    <row r="33" spans="2:2" x14ac:dyDescent="0.25">
      <c r="B33" t="s">
        <v>177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3" sqref="A13"/>
    </sheetView>
  </sheetViews>
  <sheetFormatPr defaultRowHeight="15" x14ac:dyDescent="0.25"/>
  <cols>
    <col min="1" max="1" width="42.7109375" customWidth="1"/>
  </cols>
  <sheetData>
    <row r="1" spans="1:1" ht="75" x14ac:dyDescent="0.25">
      <c r="A1" s="1" t="s">
        <v>176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workbookViewId="0">
      <selection activeCell="Q16" sqref="Q16"/>
    </sheetView>
  </sheetViews>
  <sheetFormatPr defaultRowHeight="15" x14ac:dyDescent="0.25"/>
  <cols>
    <col min="2" max="3" width="4.28515625" bestFit="1" customWidth="1"/>
    <col min="4" max="26" width="3.7109375" customWidth="1"/>
  </cols>
  <sheetData>
    <row r="1" spans="1:26" x14ac:dyDescent="0.25">
      <c r="A1" s="11" t="s">
        <v>215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26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4" spans="1:26" x14ac:dyDescent="0.25">
      <c r="D4" t="s">
        <v>190</v>
      </c>
      <c r="E4" t="s">
        <v>191</v>
      </c>
      <c r="F4" t="s">
        <v>192</v>
      </c>
      <c r="G4" t="s">
        <v>193</v>
      </c>
      <c r="H4" t="s">
        <v>194</v>
      </c>
      <c r="I4" t="s">
        <v>195</v>
      </c>
      <c r="J4" t="s">
        <v>196</v>
      </c>
      <c r="K4" t="s">
        <v>197</v>
      </c>
      <c r="L4" t="s">
        <v>198</v>
      </c>
      <c r="M4" t="s">
        <v>199</v>
      </c>
      <c r="N4" t="s">
        <v>200</v>
      </c>
      <c r="O4" t="s">
        <v>201</v>
      </c>
      <c r="P4" t="s">
        <v>202</v>
      </c>
      <c r="Q4" t="s">
        <v>203</v>
      </c>
      <c r="R4" t="s">
        <v>204</v>
      </c>
      <c r="S4" t="s">
        <v>205</v>
      </c>
      <c r="T4" t="s">
        <v>206</v>
      </c>
      <c r="U4" t="s">
        <v>207</v>
      </c>
      <c r="V4" t="s">
        <v>208</v>
      </c>
      <c r="W4" t="s">
        <v>209</v>
      </c>
      <c r="X4" t="s">
        <v>210</v>
      </c>
      <c r="Y4" t="s">
        <v>211</v>
      </c>
      <c r="Z4" t="s">
        <v>212</v>
      </c>
    </row>
    <row r="5" spans="1:26" x14ac:dyDescent="0.25">
      <c r="C5" t="s">
        <v>62</v>
      </c>
      <c r="D5">
        <v>0</v>
      </c>
      <c r="E5">
        <v>0</v>
      </c>
      <c r="F5">
        <v>1</v>
      </c>
      <c r="G5">
        <v>0</v>
      </c>
      <c r="H5">
        <v>1</v>
      </c>
      <c r="I5">
        <v>0</v>
      </c>
      <c r="J5">
        <v>0</v>
      </c>
      <c r="K5">
        <v>1</v>
      </c>
      <c r="L5">
        <v>1</v>
      </c>
      <c r="M5">
        <v>1</v>
      </c>
      <c r="N5">
        <v>1</v>
      </c>
      <c r="O5">
        <v>0</v>
      </c>
      <c r="P5">
        <v>1</v>
      </c>
      <c r="Q5">
        <v>1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1</v>
      </c>
      <c r="Z5">
        <v>0</v>
      </c>
    </row>
    <row r="6" spans="1:26" x14ac:dyDescent="0.25">
      <c r="C6" t="s">
        <v>63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1</v>
      </c>
      <c r="Q6">
        <v>1</v>
      </c>
      <c r="R6">
        <v>0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</row>
    <row r="7" spans="1:26" x14ac:dyDescent="0.25">
      <c r="C7" t="s">
        <v>64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1</v>
      </c>
      <c r="Q7">
        <v>1</v>
      </c>
      <c r="R7">
        <v>1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1</v>
      </c>
      <c r="Z7">
        <v>0</v>
      </c>
    </row>
    <row r="8" spans="1:26" x14ac:dyDescent="0.25">
      <c r="C8" t="s">
        <v>65</v>
      </c>
      <c r="D8">
        <v>1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1</v>
      </c>
      <c r="M8">
        <v>0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1</v>
      </c>
      <c r="Z8">
        <v>0</v>
      </c>
    </row>
    <row r="9" spans="1:26" x14ac:dyDescent="0.25">
      <c r="C9" t="s">
        <v>66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C10" t="s">
        <v>67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1</v>
      </c>
      <c r="X10">
        <v>0</v>
      </c>
      <c r="Y10">
        <v>0</v>
      </c>
      <c r="Z10">
        <v>1</v>
      </c>
    </row>
    <row r="11" spans="1:26" x14ac:dyDescent="0.25">
      <c r="C11" t="s">
        <v>68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C12" t="s">
        <v>69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C13" t="s">
        <v>70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C14" t="s">
        <v>71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C15" t="s">
        <v>72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C16" t="s">
        <v>73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</row>
    <row r="17" spans="3:26" x14ac:dyDescent="0.25">
      <c r="C17" t="s">
        <v>213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3:26" x14ac:dyDescent="0.25">
      <c r="C18" t="s">
        <v>214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</sheetData>
  <mergeCells count="1">
    <mergeCell ref="A1:Q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C4" sqref="C4"/>
    </sheetView>
  </sheetViews>
  <sheetFormatPr defaultRowHeight="15" x14ac:dyDescent="0.25"/>
  <cols>
    <col min="2" max="2" width="34.7109375" bestFit="1" customWidth="1"/>
    <col min="4" max="4" width="9.140625" customWidth="1"/>
    <col min="6" max="6" width="9.140625" customWidth="1"/>
    <col min="8" max="8" width="9.140625" customWidth="1"/>
  </cols>
  <sheetData>
    <row r="1" spans="1:9" ht="14.25" customHeight="1" x14ac:dyDescent="0.25">
      <c r="B1" s="2" t="s">
        <v>35</v>
      </c>
      <c r="C1">
        <v>24</v>
      </c>
    </row>
    <row r="3" spans="1:9" x14ac:dyDescent="0.25">
      <c r="B3" t="s">
        <v>60</v>
      </c>
      <c r="C3">
        <f>SUM(C6:C29)/C1</f>
        <v>0</v>
      </c>
    </row>
    <row r="5" spans="1:9" x14ac:dyDescent="0.25">
      <c r="B5" s="4" t="s">
        <v>36</v>
      </c>
      <c r="C5" s="4" t="s">
        <v>74</v>
      </c>
    </row>
    <row r="6" spans="1:9" x14ac:dyDescent="0.25">
      <c r="A6">
        <v>1</v>
      </c>
      <c r="B6" t="s">
        <v>62</v>
      </c>
      <c r="C6">
        <v>0</v>
      </c>
      <c r="I6" s="6"/>
    </row>
    <row r="7" spans="1:9" x14ac:dyDescent="0.25">
      <c r="A7">
        <v>2</v>
      </c>
      <c r="B7" t="s">
        <v>63</v>
      </c>
      <c r="C7">
        <v>0</v>
      </c>
      <c r="I7" s="6"/>
    </row>
    <row r="8" spans="1:9" x14ac:dyDescent="0.25">
      <c r="A8">
        <v>3</v>
      </c>
      <c r="B8" t="s">
        <v>64</v>
      </c>
      <c r="C8">
        <v>0</v>
      </c>
      <c r="I8" s="6"/>
    </row>
    <row r="9" spans="1:9" x14ac:dyDescent="0.25">
      <c r="A9">
        <v>4</v>
      </c>
      <c r="B9" t="s">
        <v>164</v>
      </c>
      <c r="C9">
        <v>0</v>
      </c>
      <c r="I9" s="6"/>
    </row>
    <row r="10" spans="1:9" x14ac:dyDescent="0.25">
      <c r="A10">
        <v>5</v>
      </c>
      <c r="B10" t="s">
        <v>165</v>
      </c>
      <c r="C10">
        <v>0</v>
      </c>
      <c r="I10" s="6"/>
    </row>
    <row r="11" spans="1:9" x14ac:dyDescent="0.25">
      <c r="A11">
        <v>6</v>
      </c>
      <c r="B11" t="s">
        <v>166</v>
      </c>
      <c r="C11">
        <v>0</v>
      </c>
      <c r="I11" s="6"/>
    </row>
    <row r="12" spans="1:9" x14ac:dyDescent="0.25">
      <c r="A12">
        <v>7</v>
      </c>
      <c r="B12" t="s">
        <v>167</v>
      </c>
      <c r="C12">
        <v>0</v>
      </c>
      <c r="I12" s="6"/>
    </row>
    <row r="13" spans="1:9" x14ac:dyDescent="0.25">
      <c r="A13">
        <v>8</v>
      </c>
      <c r="B13" t="s">
        <v>168</v>
      </c>
      <c r="C13">
        <v>0</v>
      </c>
      <c r="I13" s="6"/>
    </row>
    <row r="14" spans="1:9" x14ac:dyDescent="0.25">
      <c r="A14">
        <v>9</v>
      </c>
      <c r="B14" t="s">
        <v>169</v>
      </c>
      <c r="C14">
        <v>0</v>
      </c>
      <c r="I14" s="6"/>
    </row>
    <row r="15" spans="1:9" x14ac:dyDescent="0.25">
      <c r="A15">
        <v>10</v>
      </c>
      <c r="B15" t="s">
        <v>170</v>
      </c>
      <c r="C15">
        <v>0</v>
      </c>
      <c r="I15" s="6"/>
    </row>
    <row r="16" spans="1:9" x14ac:dyDescent="0.25">
      <c r="A16">
        <v>11</v>
      </c>
      <c r="B16" t="s">
        <v>171</v>
      </c>
      <c r="C16">
        <v>0</v>
      </c>
      <c r="I16" s="6"/>
    </row>
    <row r="17" spans="1:9" x14ac:dyDescent="0.25">
      <c r="A17">
        <v>12</v>
      </c>
      <c r="B17" t="s">
        <v>41</v>
      </c>
      <c r="C17">
        <v>0</v>
      </c>
      <c r="I17" s="6"/>
    </row>
    <row r="18" spans="1:9" x14ac:dyDescent="0.25">
      <c r="A18">
        <v>13</v>
      </c>
      <c r="B18" t="s">
        <v>172</v>
      </c>
      <c r="C18">
        <v>0</v>
      </c>
      <c r="I18" s="6"/>
    </row>
    <row r="19" spans="1:9" x14ac:dyDescent="0.25">
      <c r="A19">
        <v>14</v>
      </c>
      <c r="B19" t="s">
        <v>43</v>
      </c>
      <c r="C19">
        <v>0</v>
      </c>
      <c r="I19" s="6"/>
    </row>
    <row r="20" spans="1:9" x14ac:dyDescent="0.25">
      <c r="A20">
        <v>15</v>
      </c>
      <c r="B20" t="s">
        <v>44</v>
      </c>
      <c r="C20">
        <v>0</v>
      </c>
      <c r="I20" s="6"/>
    </row>
    <row r="21" spans="1:9" x14ac:dyDescent="0.25">
      <c r="A21">
        <v>16</v>
      </c>
      <c r="B21" t="s">
        <v>45</v>
      </c>
      <c r="C21">
        <v>0</v>
      </c>
      <c r="I21" s="6"/>
    </row>
    <row r="22" spans="1:9" x14ac:dyDescent="0.25">
      <c r="A22">
        <v>17</v>
      </c>
      <c r="B22" t="s">
        <v>46</v>
      </c>
      <c r="C22">
        <v>0</v>
      </c>
      <c r="I22" s="6"/>
    </row>
    <row r="23" spans="1:9" x14ac:dyDescent="0.25">
      <c r="A23">
        <v>18</v>
      </c>
      <c r="B23" t="s">
        <v>47</v>
      </c>
      <c r="C23">
        <v>0</v>
      </c>
      <c r="I23" s="6"/>
    </row>
    <row r="24" spans="1:9" x14ac:dyDescent="0.25">
      <c r="A24">
        <v>19</v>
      </c>
      <c r="B24" t="s">
        <v>174</v>
      </c>
      <c r="C24">
        <v>0</v>
      </c>
      <c r="I24" s="6"/>
    </row>
    <row r="25" spans="1:9" x14ac:dyDescent="0.25">
      <c r="A25">
        <v>20</v>
      </c>
      <c r="B25" t="s">
        <v>173</v>
      </c>
      <c r="C25">
        <v>0</v>
      </c>
    </row>
    <row r="26" spans="1:9" x14ac:dyDescent="0.25">
      <c r="A26">
        <v>21</v>
      </c>
      <c r="B26" t="s">
        <v>49</v>
      </c>
      <c r="C26">
        <v>0</v>
      </c>
    </row>
    <row r="27" spans="1:9" x14ac:dyDescent="0.25">
      <c r="A27">
        <v>22</v>
      </c>
      <c r="B27" t="s">
        <v>175</v>
      </c>
      <c r="C27">
        <v>0</v>
      </c>
    </row>
    <row r="28" spans="1:9" x14ac:dyDescent="0.25">
      <c r="A28">
        <v>23</v>
      </c>
      <c r="B28" t="s">
        <v>50</v>
      </c>
      <c r="C28">
        <v>0</v>
      </c>
    </row>
    <row r="29" spans="1:9" x14ac:dyDescent="0.25">
      <c r="A29">
        <v>24</v>
      </c>
      <c r="B29" t="s">
        <v>51</v>
      </c>
      <c r="C2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5"/>
  <sheetViews>
    <sheetView topLeftCell="D1" workbookViewId="0">
      <selection activeCell="F24" sqref="F24"/>
    </sheetView>
  </sheetViews>
  <sheetFormatPr defaultRowHeight="15" x14ac:dyDescent="0.25"/>
  <cols>
    <col min="2" max="2" width="54.85546875" bestFit="1" customWidth="1"/>
    <col min="5" max="5" width="48.28515625" bestFit="1" customWidth="1"/>
  </cols>
  <sheetData>
    <row r="1" spans="2:6" x14ac:dyDescent="0.25">
      <c r="B1" t="s">
        <v>78</v>
      </c>
      <c r="C1">
        <v>25</v>
      </c>
    </row>
    <row r="3" spans="2:6" x14ac:dyDescent="0.25">
      <c r="B3" s="8" t="s">
        <v>79</v>
      </c>
      <c r="E3" s="8" t="s">
        <v>80</v>
      </c>
    </row>
    <row r="4" spans="2:6" x14ac:dyDescent="0.25">
      <c r="B4" s="8" t="s">
        <v>81</v>
      </c>
      <c r="C4">
        <f>MIN(C9:C25)</f>
        <v>0</v>
      </c>
      <c r="E4" s="8" t="s">
        <v>81</v>
      </c>
      <c r="F4">
        <f>MIN(F9:F25)</f>
        <v>0</v>
      </c>
    </row>
    <row r="5" spans="2:6" x14ac:dyDescent="0.25">
      <c r="B5" s="8" t="s">
        <v>82</v>
      </c>
      <c r="C5">
        <f>MAX(C9:C25)</f>
        <v>10</v>
      </c>
      <c r="E5" s="8" t="s">
        <v>82</v>
      </c>
      <c r="F5">
        <f>MAX(F9:F25)</f>
        <v>21</v>
      </c>
    </row>
    <row r="6" spans="2:6" x14ac:dyDescent="0.25">
      <c r="B6" s="8" t="s">
        <v>83</v>
      </c>
      <c r="C6">
        <f>AVERAGE(C9:C25)</f>
        <v>0.58823529411764708</v>
      </c>
      <c r="E6" s="8" t="s">
        <v>83</v>
      </c>
      <c r="F6">
        <f>AVERAGE(F9:F25)</f>
        <v>1.2352941176470589</v>
      </c>
    </row>
    <row r="8" spans="2:6" x14ac:dyDescent="0.25">
      <c r="B8" s="4" t="s">
        <v>75</v>
      </c>
      <c r="C8" s="4" t="s">
        <v>76</v>
      </c>
      <c r="E8" s="4" t="s">
        <v>77</v>
      </c>
      <c r="F8" s="4" t="s">
        <v>76</v>
      </c>
    </row>
    <row r="9" spans="2:6" x14ac:dyDescent="0.25">
      <c r="B9" t="s">
        <v>216</v>
      </c>
      <c r="C9">
        <v>0</v>
      </c>
      <c r="E9" t="s">
        <v>216</v>
      </c>
      <c r="F9">
        <v>0</v>
      </c>
    </row>
    <row r="10" spans="2:6" x14ac:dyDescent="0.25">
      <c r="B10" t="s">
        <v>217</v>
      </c>
      <c r="C10">
        <v>0</v>
      </c>
      <c r="E10" t="s">
        <v>217</v>
      </c>
      <c r="F10">
        <v>0</v>
      </c>
    </row>
    <row r="11" spans="2:6" x14ac:dyDescent="0.25">
      <c r="B11" t="s">
        <v>218</v>
      </c>
      <c r="C11">
        <v>0</v>
      </c>
      <c r="E11" t="s">
        <v>218</v>
      </c>
      <c r="F11">
        <v>0</v>
      </c>
    </row>
    <row r="12" spans="2:6" x14ac:dyDescent="0.25">
      <c r="B12" t="s">
        <v>219</v>
      </c>
      <c r="C12">
        <v>0</v>
      </c>
      <c r="E12" t="s">
        <v>219</v>
      </c>
      <c r="F12">
        <v>0</v>
      </c>
    </row>
    <row r="13" spans="2:6" x14ac:dyDescent="0.25">
      <c r="B13" t="s">
        <v>220</v>
      </c>
      <c r="C13">
        <v>0</v>
      </c>
      <c r="E13" t="s">
        <v>220</v>
      </c>
      <c r="F13">
        <v>0</v>
      </c>
    </row>
    <row r="14" spans="2:6" x14ac:dyDescent="0.25">
      <c r="B14" t="s">
        <v>221</v>
      </c>
      <c r="C14">
        <v>0</v>
      </c>
      <c r="E14" t="s">
        <v>221</v>
      </c>
      <c r="F14">
        <v>0</v>
      </c>
    </row>
    <row r="15" spans="2:6" x14ac:dyDescent="0.25">
      <c r="B15" t="s">
        <v>222</v>
      </c>
      <c r="C15">
        <v>0</v>
      </c>
      <c r="E15" t="s">
        <v>222</v>
      </c>
      <c r="F15">
        <v>0</v>
      </c>
    </row>
    <row r="16" spans="2:6" x14ac:dyDescent="0.25">
      <c r="B16" t="s">
        <v>223</v>
      </c>
      <c r="C16">
        <v>0</v>
      </c>
      <c r="E16" t="s">
        <v>223</v>
      </c>
      <c r="F16">
        <v>0</v>
      </c>
    </row>
    <row r="17" spans="2:6" x14ac:dyDescent="0.25">
      <c r="B17" t="s">
        <v>224</v>
      </c>
      <c r="C17">
        <v>0</v>
      </c>
      <c r="E17" t="s">
        <v>224</v>
      </c>
      <c r="F17">
        <v>0</v>
      </c>
    </row>
    <row r="18" spans="2:6" x14ac:dyDescent="0.25">
      <c r="B18" t="s">
        <v>225</v>
      </c>
      <c r="C18">
        <v>0</v>
      </c>
      <c r="E18" t="s">
        <v>225</v>
      </c>
      <c r="F18">
        <v>0</v>
      </c>
    </row>
    <row r="19" spans="2:6" x14ac:dyDescent="0.25">
      <c r="B19" t="s">
        <v>226</v>
      </c>
      <c r="C19">
        <v>0</v>
      </c>
      <c r="E19" t="s">
        <v>226</v>
      </c>
      <c r="F19">
        <v>0</v>
      </c>
    </row>
    <row r="20" spans="2:6" x14ac:dyDescent="0.25">
      <c r="B20" t="s">
        <v>227</v>
      </c>
      <c r="C20">
        <v>0</v>
      </c>
      <c r="E20" t="s">
        <v>227</v>
      </c>
      <c r="F20">
        <v>0</v>
      </c>
    </row>
    <row r="21" spans="2:6" x14ac:dyDescent="0.25">
      <c r="B21" t="s">
        <v>228</v>
      </c>
      <c r="C21">
        <v>0</v>
      </c>
      <c r="E21" t="s">
        <v>228</v>
      </c>
      <c r="F21">
        <v>0</v>
      </c>
    </row>
    <row r="22" spans="2:6" x14ac:dyDescent="0.25">
      <c r="B22" t="s">
        <v>229</v>
      </c>
      <c r="C22">
        <v>0</v>
      </c>
      <c r="E22" t="s">
        <v>229</v>
      </c>
      <c r="F22">
        <v>0</v>
      </c>
    </row>
    <row r="23" spans="2:6" x14ac:dyDescent="0.25">
      <c r="B23" t="s">
        <v>230</v>
      </c>
      <c r="C23">
        <v>0</v>
      </c>
      <c r="E23" t="s">
        <v>230</v>
      </c>
      <c r="F23">
        <v>0</v>
      </c>
    </row>
    <row r="24" spans="2:6" x14ac:dyDescent="0.25">
      <c r="B24" t="s">
        <v>231</v>
      </c>
      <c r="C24">
        <v>0</v>
      </c>
      <c r="E24" t="s">
        <v>231</v>
      </c>
      <c r="F24">
        <v>0</v>
      </c>
    </row>
    <row r="25" spans="2:6" x14ac:dyDescent="0.25">
      <c r="B25" t="s">
        <v>232</v>
      </c>
      <c r="C25">
        <v>10</v>
      </c>
      <c r="E25" t="s">
        <v>233</v>
      </c>
      <c r="F25">
        <v>21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'6'!Plant</vt:lpstr>
    </vt:vector>
  </TitlesOfParts>
  <Company>TU/e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Goorden, M.A.</dc:creator>
  <cp:lastModifiedBy>Goorden, M.A.</cp:lastModifiedBy>
  <dcterms:created xsi:type="dcterms:W3CDTF">2019-10-11T09:47:51Z</dcterms:created>
  <dcterms:modified xsi:type="dcterms:W3CDTF">2019-12-17T12:45:47Z</dcterms:modified>
</cp:coreProperties>
</file>