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goorden\surfdrive\Papers\WODES 2020\GitRepository\WODES2020\"/>
    </mc:Choice>
  </mc:AlternateContent>
  <bookViews>
    <workbookView xWindow="0" yWindow="0" windowWidth="28800" windowHeight="12435"/>
  </bookViews>
  <sheets>
    <sheet name="Summary" sheetId="1" r:id="rId1"/>
    <sheet name="1" sheetId="6" r:id="rId2"/>
    <sheet name="2" sheetId="4" r:id="rId3"/>
    <sheet name="3" sheetId="8" r:id="rId4"/>
    <sheet name="4" sheetId="5" r:id="rId5"/>
    <sheet name="5" sheetId="9" r:id="rId6"/>
    <sheet name="6" sheetId="10" r:id="rId7"/>
    <sheet name="7" sheetId="11" r:id="rId8"/>
    <sheet name="8" sheetId="12" r:id="rId9"/>
    <sheet name="9" sheetId="13" r:id="rId10"/>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3" l="1"/>
  <c r="F6" i="12"/>
  <c r="C6" i="12"/>
  <c r="F32" i="12"/>
  <c r="F31" i="12"/>
  <c r="F30" i="12"/>
  <c r="F29" i="12"/>
  <c r="F28" i="12"/>
  <c r="F27" i="12"/>
  <c r="F26" i="12"/>
  <c r="F25" i="12"/>
  <c r="F24" i="12"/>
  <c r="F23" i="12"/>
  <c r="F22" i="12"/>
  <c r="F21" i="12"/>
  <c r="F20" i="12"/>
  <c r="F19" i="12"/>
  <c r="F18" i="12"/>
  <c r="F17" i="12"/>
  <c r="F16" i="12"/>
  <c r="F15" i="12"/>
  <c r="F14" i="12"/>
  <c r="F13" i="12"/>
  <c r="F12" i="12"/>
  <c r="F11" i="12"/>
  <c r="F10" i="12"/>
  <c r="F9" i="12"/>
  <c r="C32" i="12"/>
  <c r="C31" i="12"/>
  <c r="C30" i="12"/>
  <c r="C29" i="12"/>
  <c r="C28" i="12"/>
  <c r="C27" i="12"/>
  <c r="C26" i="12"/>
  <c r="C25" i="12"/>
  <c r="C24" i="12"/>
  <c r="C23" i="12"/>
  <c r="C22" i="12"/>
  <c r="C21" i="12"/>
  <c r="C20" i="12"/>
  <c r="C19" i="12"/>
  <c r="C18" i="12"/>
  <c r="C17" i="12"/>
  <c r="C16" i="12"/>
  <c r="C15" i="12"/>
  <c r="C14" i="12"/>
  <c r="C13" i="12"/>
  <c r="C12" i="12"/>
  <c r="C10" i="12"/>
  <c r="C9" i="12"/>
  <c r="C11" i="12"/>
  <c r="C3" i="11"/>
  <c r="H74" i="5" l="1"/>
  <c r="H73" i="5"/>
  <c r="H72" i="5"/>
  <c r="H71" i="5"/>
  <c r="H70" i="5"/>
  <c r="H69" i="5"/>
  <c r="H68" i="5"/>
  <c r="H67" i="5"/>
  <c r="H66" i="5"/>
  <c r="H65" i="5"/>
  <c r="H64" i="5"/>
  <c r="H63" i="5"/>
  <c r="H62" i="5"/>
  <c r="H61" i="5"/>
  <c r="H60" i="5"/>
  <c r="H59" i="5"/>
  <c r="H58" i="5"/>
  <c r="H57" i="5"/>
  <c r="H56" i="5"/>
  <c r="H55" i="5"/>
  <c r="H54" i="5"/>
  <c r="H53" i="5"/>
  <c r="H52" i="5"/>
  <c r="G5" i="5" s="1"/>
  <c r="H51" i="5"/>
  <c r="H50" i="5"/>
  <c r="H49" i="5"/>
  <c r="H48" i="5"/>
  <c r="H47" i="5"/>
  <c r="H46" i="5"/>
  <c r="H45" i="5"/>
  <c r="H44" i="5"/>
  <c r="H43" i="5"/>
  <c r="H42" i="5"/>
  <c r="H41" i="5"/>
  <c r="H40" i="5"/>
  <c r="H39" i="5"/>
  <c r="H38" i="5"/>
  <c r="H37" i="5"/>
  <c r="H36" i="5"/>
  <c r="H35" i="5"/>
  <c r="H34" i="5"/>
  <c r="H33" i="5"/>
  <c r="H32" i="5"/>
  <c r="H31" i="5"/>
  <c r="H30" i="5"/>
  <c r="H29" i="5"/>
  <c r="H28" i="5"/>
  <c r="H27" i="5"/>
  <c r="H26"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C3" i="8"/>
  <c r="G4" i="5" l="1"/>
  <c r="E5" i="5"/>
  <c r="C5" i="5"/>
  <c r="G3" i="5"/>
  <c r="E4" i="5"/>
  <c r="E3" i="5"/>
  <c r="C3" i="5"/>
  <c r="C4" i="5"/>
  <c r="H22" i="4"/>
  <c r="C3" i="6"/>
  <c r="C4" i="12" l="1"/>
  <c r="F5" i="12"/>
  <c r="F4" i="12"/>
  <c r="C5" i="12"/>
  <c r="C10" i="1"/>
  <c r="C6" i="1"/>
  <c r="C4" i="1"/>
  <c r="H21" i="4"/>
  <c r="H20" i="4"/>
  <c r="H19" i="4"/>
  <c r="H18" i="4"/>
  <c r="H17" i="4"/>
  <c r="H16" i="4"/>
  <c r="H15" i="4"/>
  <c r="H14" i="4"/>
  <c r="H13" i="4"/>
  <c r="H12" i="4"/>
  <c r="H11" i="4"/>
  <c r="H10" i="4"/>
  <c r="H9" i="4"/>
  <c r="H8" i="4"/>
  <c r="F21" i="4"/>
  <c r="F20" i="4"/>
  <c r="F19" i="4"/>
  <c r="F18" i="4"/>
  <c r="F17" i="4"/>
  <c r="F16" i="4"/>
  <c r="F15" i="4"/>
  <c r="F14" i="4"/>
  <c r="F13" i="4"/>
  <c r="F12" i="4"/>
  <c r="F11" i="4"/>
  <c r="F10" i="4"/>
  <c r="F9" i="4"/>
  <c r="F8" i="4"/>
  <c r="D9" i="4"/>
  <c r="D10" i="4"/>
  <c r="D11" i="4"/>
  <c r="D12" i="4"/>
  <c r="D13" i="4"/>
  <c r="D14" i="4"/>
  <c r="D15" i="4"/>
  <c r="D16" i="4"/>
  <c r="D17" i="4"/>
  <c r="D18" i="4"/>
  <c r="D19" i="4"/>
  <c r="D20" i="4"/>
  <c r="D21" i="4"/>
  <c r="D8" i="4"/>
  <c r="H25" i="5"/>
  <c r="H24" i="5"/>
  <c r="H23" i="5"/>
  <c r="H22" i="5"/>
  <c r="H21" i="5"/>
  <c r="H20" i="5"/>
  <c r="H19" i="5"/>
  <c r="H18" i="5"/>
  <c r="H17" i="5"/>
  <c r="H16" i="5"/>
  <c r="H15" i="5"/>
  <c r="H14" i="5"/>
  <c r="H13" i="5"/>
  <c r="H12" i="5"/>
  <c r="H11" i="5"/>
  <c r="H10" i="5"/>
  <c r="H9" i="5"/>
  <c r="H8" i="5"/>
  <c r="F26" i="5"/>
  <c r="F25" i="5"/>
  <c r="F24" i="5"/>
  <c r="F23" i="5"/>
  <c r="F22" i="5"/>
  <c r="F21" i="5"/>
  <c r="F20" i="5"/>
  <c r="F19" i="5"/>
  <c r="F18" i="5"/>
  <c r="F17" i="5"/>
  <c r="F16" i="5"/>
  <c r="F15" i="5"/>
  <c r="F14" i="5"/>
  <c r="F13" i="5"/>
  <c r="F12" i="5"/>
  <c r="F11" i="5"/>
  <c r="F10" i="5"/>
  <c r="F9" i="5"/>
  <c r="F8" i="5"/>
  <c r="D9" i="5"/>
  <c r="D10" i="5"/>
  <c r="D11" i="5"/>
  <c r="D12" i="5"/>
  <c r="D13" i="5"/>
  <c r="D14" i="5"/>
  <c r="D15" i="5"/>
  <c r="D16" i="5"/>
  <c r="D17" i="5"/>
  <c r="D18" i="5"/>
  <c r="D19" i="5"/>
  <c r="D20" i="5"/>
  <c r="D21" i="5"/>
  <c r="D22" i="5"/>
  <c r="D23" i="5"/>
  <c r="D24" i="5"/>
  <c r="D25" i="5"/>
  <c r="D26" i="5"/>
  <c r="D8" i="5"/>
  <c r="G3" i="4" l="1"/>
  <c r="G4" i="4"/>
  <c r="G5" i="4"/>
  <c r="E5" i="4"/>
  <c r="E3" i="4"/>
  <c r="E4" i="4"/>
  <c r="C3" i="4"/>
  <c r="C5" i="4"/>
  <c r="C4" i="4"/>
</calcChain>
</file>

<file path=xl/sharedStrings.xml><?xml version="1.0" encoding="utf-8"?>
<sst xmlns="http://schemas.openxmlformats.org/spreadsheetml/2006/main" count="343" uniqueCount="174">
  <si>
    <t>Group number:</t>
  </si>
  <si>
    <t>Modeling aspect</t>
  </si>
  <si>
    <t>Is each component model an elementary part of the system?</t>
  </si>
  <si>
    <t>How strong is the interdependency between component models?</t>
  </si>
  <si>
    <t>Are requirement models elementary, i.e., can it not be split any further?</t>
  </si>
  <si>
    <t>Are there references in requirements to other requirements?</t>
  </si>
  <si>
    <t>Are there independent subsystems modeled?</t>
  </si>
  <si>
    <t>Are uncontrollable events not unnecessarily blocked in automata-based requirements?</t>
  </si>
  <si>
    <t>What is the length of the guards in the synthesized supervisors, with and without forward reachability analysis?</t>
  </si>
  <si>
    <t>How many component models, requirement models, event declarations, and variable declarations are provided with comments describing their meaning?</t>
  </si>
  <si>
    <t>Are templates used?</t>
  </si>
  <si>
    <t>Are groups used to structure the model?</t>
  </si>
  <si>
    <t>Final qualification</t>
  </si>
  <si>
    <t>Total number of component models</t>
  </si>
  <si>
    <t>Component model name</t>
  </si>
  <si>
    <t>Level-1</t>
  </si>
  <si>
    <t>Level-2</t>
  </si>
  <si>
    <t>Level-3</t>
  </si>
  <si>
    <t>Min d</t>
  </si>
  <si>
    <t>Avg d</t>
  </si>
  <si>
    <t>Max d</t>
  </si>
  <si>
    <t>Total number of requirement models</t>
  </si>
  <si>
    <t>Requirement model name</t>
  </si>
  <si>
    <t>M4</t>
  </si>
  <si>
    <t>P2</t>
  </si>
  <si>
    <t>P3</t>
  </si>
  <si>
    <t>L1</t>
  </si>
  <si>
    <t>L2</t>
  </si>
  <si>
    <t>Has dependency with</t>
  </si>
  <si>
    <t>-</t>
  </si>
  <si>
    <t>Do requirement models introduce new events or variables?</t>
  </si>
  <si>
    <t>Elementary?</t>
  </si>
  <si>
    <t>Relative number of elementary components</t>
  </si>
  <si>
    <t>Blocking uncontrollable events?</t>
  </si>
  <si>
    <t>Controllable event and guard without forward</t>
  </si>
  <si>
    <t>Bin ops</t>
  </si>
  <si>
    <t>Controllable event and guard with forward</t>
  </si>
  <si>
    <t>Total number of controllable events</t>
  </si>
  <si>
    <t>Without forward</t>
  </si>
  <si>
    <t>With forward</t>
  </si>
  <si>
    <t>min</t>
  </si>
  <si>
    <t>max</t>
  </si>
  <si>
    <t>avg</t>
  </si>
  <si>
    <t>Component models</t>
  </si>
  <si>
    <t>Comments</t>
  </si>
  <si>
    <t>Requirement models</t>
  </si>
  <si>
    <t>Events</t>
  </si>
  <si>
    <t>Variables</t>
  </si>
  <si>
    <t>Relative commented</t>
  </si>
  <si>
    <t>Rotate</t>
  </si>
  <si>
    <t>Lift</t>
  </si>
  <si>
    <t>Forward</t>
  </si>
  <si>
    <t>LimitSwitches</t>
  </si>
  <si>
    <t>EmergencyStopAutomatic</t>
  </si>
  <si>
    <t>EmergencyStopManual</t>
  </si>
  <si>
    <t>EncoderRotation</t>
  </si>
  <si>
    <t>EncoderForward</t>
  </si>
  <si>
    <t>TouchSensitiveSensor</t>
  </si>
  <si>
    <t>InfraredProxSensor</t>
  </si>
  <si>
    <t>BarcodeTop</t>
  </si>
  <si>
    <t>DynamicsUpDown</t>
  </si>
  <si>
    <t>DynamicsRotation</t>
  </si>
  <si>
    <t>DynamicsForward</t>
  </si>
  <si>
    <t>BarcodeFloor</t>
  </si>
  <si>
    <t>BatteryStatus</t>
  </si>
  <si>
    <t>PathPlanning</t>
  </si>
  <si>
    <t>PathControl</t>
  </si>
  <si>
    <t>WifiNetwork</t>
  </si>
  <si>
    <t>1,7</t>
  </si>
  <si>
    <t>2,4</t>
  </si>
  <si>
    <t>13</t>
  </si>
  <si>
    <t>14</t>
  </si>
  <si>
    <t>12</t>
  </si>
  <si>
    <t>3,8</t>
  </si>
  <si>
    <t>avg-1 = 0,047, avg-2 = 0,071</t>
  </si>
  <si>
    <t>L3</t>
  </si>
  <si>
    <t>29,30,31,32,33,34,42,45,54,56</t>
  </si>
  <si>
    <t>44,54,55,56</t>
  </si>
  <si>
    <t>28,44</t>
  </si>
  <si>
    <t>44</t>
  </si>
  <si>
    <t>43,45,46,47,48,49,50,51,52,53,56,57,58</t>
  </si>
  <si>
    <t>28,43,55,56</t>
  </si>
  <si>
    <t>43,54,56</t>
  </si>
  <si>
    <t>28,43,44,54,55</t>
  </si>
  <si>
    <t>avg-1 = 0,013, avg-2 = 0,069, avg-3 = 0,091</t>
  </si>
  <si>
    <t>Yes</t>
  </si>
  <si>
    <t>Most requirements are state-event invariants. Event c_ignorerequest is not used in any plant model, yet it is used in requirement models.</t>
  </si>
  <si>
    <t>As multiple requirements refer to other requirements, no DMM is easilty created. Therefore, a manual check is performed. The plant model BarcodeTop is not mentioned in any requirement, so there exist at leas one independent subsystem.</t>
  </si>
  <si>
    <t xml:space="preserve">    edge Robots.Robot1.c_cancelexecution when true;</t>
  </si>
  <si>
    <t xml:space="preserve">    edge Robots.Robot1.c_ignorerequest when true;</t>
  </si>
  <si>
    <t xml:space="preserve">    edge Robots.Robot1.c_recharged when (not Robots.Robot1.LimitSwitches.InBetween or not Robots.Robot1.Lift.Off or (not Robots.Robot1.P2.ReceivedEmpty or not Robots.Robot1.L3.RequestExecutionPicking and not Robots.Robot1.L3.CompleteExecution)) and (not Robots.Robot1.LimitSwitches.InBetween or not Robots.Robot1.Lift.Off or (not Robots.Robot1.P2.ReceivedEmpty or not Robots.Robot1.L3.CompleteExecutionCharging)) and ((not Robots.Robot1.LimitSwitches.InBetween or not Robots.Robot1.Lift.Off or (Robots.Robot1.P2.Idle or (Robots.Robot1.P2.ReceivedEmpty or not Robots.Robot1.L3.RequestExecutionPicking and not Robots.Robot1.L3.CompleteExecution))) and (not Robots.Robot1.LimitSwitches.InBetween or not Robots.Robot1.Lift.Off or (Robots.Robot1.P2.Idle or (Robots.Robot1.P2.ReceivedEmpty or not Robots.Robot1.L3.CompleteExecutionCharging))));</t>
  </si>
  <si>
    <t xml:space="preserve">    edge Robots.Robot1.c_requestbatterycharging when true;</t>
  </si>
  <si>
    <t xml:space="preserve">    edge Robots.Robot1.c_requestpicking when not Robots.Robot1.LimitSwitches.InBetween or not Robots.Robot1.Lift.Off;</t>
  </si>
  <si>
    <t xml:space="preserve">    edge Robots.Robot1.c_requestpickup when true;</t>
  </si>
  <si>
    <t xml:space="preserve">    edge Robots.Robot1.c_requeststorage when true;</t>
  </si>
  <si>
    <t xml:space="preserve">    edge Robots.Robot1.c_startexecution when Robots.Robot1.EmergencyStopManual.On or Robots.Robot1.EmergencyStopAutomatic.On or (Robots.Robot1.P3.Charging or (not Robots.Robot1.LimitSwitches.InBetween or not Robots.Robot1.Lift.Off));</t>
  </si>
  <si>
    <t xml:space="preserve">    edge Robots.Robot1.c_stopexecution when true;</t>
  </si>
  <si>
    <t xml:space="preserve">    edge Robots.Robot1.c_WiFirequestassistance when true;</t>
  </si>
  <si>
    <t xml:space="preserve">    edge Robots.Robot1.c_WiFisendanswer when true;</t>
  </si>
  <si>
    <t xml:space="preserve">    edge Robots.Robot1.c_WiFisendrequest when true;</t>
  </si>
  <si>
    <t xml:space="preserve">    edge Robots.Robot1.EmergencyStopAutomatic.c_off when true;</t>
  </si>
  <si>
    <t xml:space="preserve">    edge Robots.Robot1.EmergencyStopAutomatic.c_on when true;</t>
  </si>
  <si>
    <t xml:space="preserve">    edge Robots.Robot1.Forward.c_off when true;</t>
  </si>
  <si>
    <t xml:space="preserve">    edge Robots.Robot1.Forward.c_on when true;</t>
  </si>
  <si>
    <t xml:space="preserve">    edge Robots.Robot1.Lift.c_down when true;</t>
  </si>
  <si>
    <t xml:space="preserve">    edge Robots.Robot1.Lift.c_stopdown when Robots.Robot1.EmergencyStopManual.Off and Robots.Robot1.EmergencyStopAutomatic.Off or Robots.Robot1.EmergencyStopManual.Off and Robots.Robot1.EmergencyStopAutomatic.On and (Robots.Robot1.P3.Idle and not Robots.Robot1.LimitSwitches.InBetween) or (Robots.Robot1.EmergencyStopManual.Off and (Robots.Robot1.EmergencyStopAutomatic.On and Robots.Robot1.P3.Idle) and (Robots.Robot1.LimitSwitches.InBetween and Robots.Robot1.PathControl.Idle and (Robots.Robot1.P2.Idle and (Robots.Robot1.L3.Idle or Robots.Robot1.L3.RequestExecutionPicking))) or Robots.Robot1.EmergencyStopManual.Off and (Robots.Robot1.EmergencyStopAutomatic.On and Robots.Robot1.P3.Idle) and (Robots.Robot1.LimitSwitches.InBetween and Robots.Robot1.PathControl.Idle and (Robots.Robot1.P2.ReceivedEmpty and Robots.Robot1.L3.RequestExecutionCharging))) or (Robots.Robot1.EmergencyStopManual.Off and (Robots.Robot1.EmergencyStopAutomatic.On and Robots.Robot1.P3.Idle) and (Robots.Robot1.LimitSwitches.InBetween and Robots.Robot1.PathControl.Idle and (Robots.Robot1.P2.ReceivedEmpty and (Robots.Robot1.L3.RequestExecutionPickup or Robots.Robot1.L3.RequestExecutionStorage))) or Robots.Robot1.EmergencyStopManual.Off and (Robots.Robot1.EmergencyStopAutomatic.On and Robots.Robot1.P3.Idle) and (Robots.Robot1.LimitSwitches.InBetween and Robots.Robot1.PathControl.Idle and ((Robots.Robot1.P2.Request or Robots.Robot1.P2.Received) and Robots.Robot1.L3.RequestExecutionCharging)) or (Robots.Robot1.EmergencyStopManual.Off and (Robots.Robot1.EmergencyStopAutomatic.On and Robots.Robot1.P3.Idle) and (Robots.Robot1.LimitSwitches.InBetween and Robots.Robot1.PathControl.Idle and ((Robots.Robot1.P2.Request or Robots.Robot1.P2.Received) and (Robots.Robot1.L3.RequestExecutionPickup or Robots.Robot1.L3.RequestExecutionStorage))) or Robots.Robot1.EmergencyStopManual.Off and Robots.Robot1.EmergencyStopAutomatic.On and (Robots.Robot1.P3.Charging and not Robots.Robot1.LimitSwitches.InBetween))) or (Robots.Robot1.EmergencyStopManual.Off and (Robots.Robot1.EmergencyStopAutomatic.On and Robots.Robot1.P3.Charging) and (Robots.Robot1.LimitSwitches.InBetween and Robots.Robot1.PathControl.Idle and (Robots.Robot1.P2.Idle and (Robots.Robot1.L3.Idle or Robots.Robot1.L3.RequestExecutionPicking))) or Robots.Robot1.EmergencyStopManual.Off and (Robots.Robot1.EmergencyStopAutomatic.On and Robots.Robot1.P3.Charging) and (Robots.Robot1.LimitSwitches.InBetween and Robots.Robot1.PathControl.Idle and (Robots.Robot1.P2.ReceivedEmpty and (Robots.Robot1.L3.RequestExecutionCharging or Robots.Robot1.L3.CompleteExecution))) or (Robots.Robot1.EmergencyStopManual.Off and (Robots.Robot1.EmergencyStopAutomatic.On and Robots.Robot1.P3.Charging) and (Robots.Robot1.LimitSwitches.InBetween and Robots.Robot1.PathControl.Idle and (Robots.Robot1.P2.ReceivedEmpty and (Robots.Robot1.L3.RequestExecutionPickup or (Robots.Robot1.L3.RequestExecutionStorage or Robots.Robot1.L3.CompleteExecutionCharging)))) or Robots.Robot1.EmergencyStopManual.Off and (Robots.Robot1.EmergencyStopAutomatic.On and Robots.Robot1.P3.Charging) and (Robots.Robot1.LimitSwitches.InBetween and Robots.Robot1.PathControl.Idle and ((Robots.Robot1.P2.Request or Robots.Robot1.P2.Received) and (Robots.Robot1.L3.RequestExecutionCharging or Robots.Robot1.L3.CompleteExecution)))) or (Robots.Robot1.EmergencyStopManual.Off and (Robots.Robot1.EmergencyStopAutomatic.On and Robots.Robot1.P3.Charging) and (Robots.Robot1.LimitSwitches.InBetween and Robots.Robot1.PathControl.Idle and ((Robots.Robot1.P2.Request or Robots.Robot1.P2.Received) and (Robots.Robot1.L3.RequestExecutionPickup or (Robots.Robot1.L3.RequestExecutionStorage or Robots.Robot1.L3.CompleteExecutionCharging)))) or Robots.Robot1.EmergencyStopManual.Off and (Robots.Robot1.EmergencyStopAutomatic.On and Robots.Robot1.P3.Charging) and (Robots.Robot1.LimitSwitches.InBetween and Robots.Robot1.PathControl.FinishExecuting and (Robots.Robot1.P2.Idle and Robots.Robot1.L3.CompleteExecution)) or (Robots.Robot1.EmergencyStopManual.Off and (Robots.Robot1.EmergencyStopAutomatic.On and Robots.Robot1.P3.Charging) and (Robots.Robot1.LimitSwitches.InBetween and Robots.Robot1.PathControl.FinishExecuting and (Robots.Robot1.P2.Idle and Robots.Robot1.L3.CompleteExecutionCharging)) or Robots.Robot1.EmergencyStopManual.Off and (Robots.Robot1.EmergencyStopAutomatic.On and Robots.Robot1.P3.Charging) and (Robots.Robot1.LimitSwitches.InBetween and Robots.Robot1.PathControl.Executing and (Robots.Robot1.P2.Idle and (Robots.Robot1.L3.RequestExecutionCharging or Robots.Robot1.L3.CompleteExecution)))))) or (Robots.Robot1.EmergencyStopManual.Off and (Robots.Robot1.EmergencyStopAutomatic.On and Robots.Robot1.P3.Charging) and (Robots.Robot1.LimitSwitches.InBetween and Robots.Robot1.PathControl.Executing and (Robots.Robot1.P2.Idle and (Robots.Robot1.L3.RequestExecutionPickup or (Robots.Robot1.L3.RequestExecutionStorage or Robots.Robot1.L3.CompleteExecutionCharging)))) or Robots.Robot1.EmergencyStopManual.On and (Robots.Robot1.P3.Idle and not Robots.Robot1.LimitSwitches.InBetween) or (Robots.Robot1.EmergencyStopManual.On and (Robots.Robot1.P3.Idle and Robots.Robot1.LimitSwitches.InBetween) and (Robots.Robot1.PathControl.Idle and (Robots.Robot1.P2.Idle and (Robots.Robot1.L3.Idle or Robots.Robot1.L3.RequestExecutionPicking))) or Robots.Robot1.EmergencyStopManual.On and (Robots.Robot1.P3.Idle and Robots.Robot1.LimitSwitches.InBetween) and (Robots.Robot1.PathControl.Idle and (Robots.Robot1.P2.ReceivedEmpty and Robots.Robot1.L3.RequestExecutionCharging))) or (Robots.Robot1.EmergencyStopManual.On and (Robots.Robot1.P3.Idle and Robots.Robot1.LimitSwitches.InBetween) and (Robots.Robot1.PathControl.Idle and (Robots.Robot1.P2.ReceivedEmpty and (Robots.Robot1.L3.RequestExecutionPickup or Robots.Robot1.L3.RequestExecutionStorage))) or Robots.Robot1.EmergencyStopManual.On and (Robots.Robot1.P3.Idle and Robots.Robot1.LimitSwitches.InBetween) and (Robots.Robot1.PathControl.Idle and ((Robots.Robot1.P2.Request or Robots.Robot1.P2.Received) and Robots.Robot1.L3.RequestExecutionCharging)) or (Robots.Robot1.EmergencyStopManual.On and (Robots.Robot1.P3.Idle and Robots.Robot1.LimitSwitches.InBetween) and (Robots.Robot1.PathControl.Idle and ((Robots.Robot1.P2.Request or Robots.Robot1.P2.Received) and (Robots.Robot1.L3.RequestExecutionPickup or Robots.Robot1.L3.RequestExecutionStorage))) or Robots.Robot1.EmergencyStopManual.On and (Robots.Robot1.P3.Charging and not Robots.Robot1.LimitSwitches.InBetween))) or (Robots.Robot1.EmergencyStopManual.On and (Robots.Robot1.P3.Charging and Robots.Robot1.LimitSwitches.InBetween) and (Robots.Robot1.PathControl.Idle and (Robots.Robot1.P2.Idle and (Robots.Robot1.L3.Idle or Robots.Robot1.L3.RequestExecutionPicking))) or Robots.Robot1.EmergencyStopManual.On and (Robots.Robot1.P3.Charging and Robots.Robot1.LimitSwitches.InBetween) and (Robots.Robot1.PathControl.Idle and (Robots.Robot1.P2.ReceivedEmpty and (Robots.Robot1.L3.RequestExecutionCharging or Robots.Robot1.L3.CompleteExecution))) or (Robots.Robot1.EmergencyStopManual.On and (Robots.Robot1.P3.Charging and Robots.Robot1.LimitSwitches.InBetween) and (Robots.Robot1.PathControl.Idle and (Robots.Robot1.P2.ReceivedEmpty and (Robots.Robot1.L3.RequestExecutionPickup or (Robots.Robot1.L3.RequestExecutionStorage or Robots.Robot1.L3.CompleteExecutionCharging)))) or Robots.Robot1.EmergencyStopManual.On and (Robots.Robot1.P3.Charging and Robots.Robot1.LimitSwitches.InBetween) and (Robots.Robot1.PathControl.Idle and ((Robots.Robot1.P2.Request or Robots.Robot1.P2.Received) and (Robots.Robot1.L3.RequestExecutionCharging or Robots.Robot1.L3.CompleteExecution)))) or (Robots.Robot1.EmergencyStopManual.On and (Robots.Robot1.P3.Charging and Robots.Robot1.LimitSwitches.InBetween) and (Robots.Robot1.PathControl.Idle and ((Robots.Robot1.P2.Request or Robots.Robot1.P2.Received) and (Robots.Robot1.L3.RequestExecutionPickup or (Robots.Robot1.L3.RequestExecutionStorage or Robots.Robot1.L3.CompleteExecutionCharging)))) or Robots.Robot1.EmergencyStopManual.On and (Robots.Robot1.P3.Charging and Robots.Robot1.LimitSwitches.InBetween) and (Robots.Robot1.PathControl.FinishExecuting and (Robots.Robot1.P2.Idle and Robots.Robot1.L3.CompleteExecution)) or (Robots.Robot1.EmergencyStopManual.On and (Robots.Robot1.P3.Charging and Robots.Robot1.LimitSwitches.InBetween) and (Robots.Robot1.PathControl.FinishExecuting and (Robots.Robot1.P2.Idle and Robots.Robot1.L3.CompleteExecutionCharging)) or (Robots.Robot1.EmergencyStopManual.On and (Robots.Robot1.P3.Charging and Robots.Robot1.LimitSwitches.InBetween) and (Robots.Robot1.PathControl.Executing and (Robots.Robot1.P2.Idle and (Robots.Robot1.L3.RequestExecutionCharging or Robots.Robot1.L3.CompleteExecution))) or Robots.Robot1.EmergencyStopManual.On and (Robots.Robot1.P3.Charging and Robots.Robot1.LimitSwitches.InBetween) and (Robots.Robot1.PathControl.Executing and (Robots.Robot1.P2.Idle and (Robots.Robot1.L3.RequestExecutionPickup or (Robots.Robot1.L3.RequestExecutionStorage or Robots.Robot1.L3.CompleteExecutionCharging)))))))));</t>
  </si>
  <si>
    <t xml:space="preserve">    edge Robots.Robot1.Lift.c_stopup when Robots.Robot1.EmergencyStopManual.Off and Robots.Robot1.EmergencyStopAutomatic.Off or Robots.Robot1.EmergencyStopManual.Off and Robots.Robot1.EmergencyStopAutomatic.On and (Robots.Robot1.P3.Idle and not Robots.Robot1.LimitSwitches.InBetween) or (Robots.Robot1.EmergencyStopManual.Off and (Robots.Robot1.EmergencyStopAutomatic.On and Robots.Robot1.P3.Idle) and (Robots.Robot1.LimitSwitches.InBetween and Robots.Robot1.PathControl.Idle and (Robots.Robot1.P2.Idle and (Robots.Robot1.L3.Idle or Robots.Robot1.L3.RequestExecutionPicking))) or Robots.Robot1.EmergencyStopManual.Off and (Robots.Robot1.EmergencyStopAutomatic.On and Robots.Robot1.P3.Idle) and (Robots.Robot1.LimitSwitches.InBetween and Robots.Robot1.PathControl.Idle and (Robots.Robot1.P2.ReceivedEmpty and Robots.Robot1.L3.RequestExecutionCharging))) or (Robots.Robot1.EmergencyStopManual.Off and (Robots.Robot1.EmergencyStopAutomatic.On and Robots.Robot1.P3.Idle) and (Robots.Robot1.LimitSwitches.InBetween and Robots.Robot1.PathControl.Idle and (Robots.Robot1.P2.ReceivedEmpty and (Robots.Robot1.L3.RequestExecutionPickup or Robots.Robot1.L3.RequestExecutionStorage))) or Robots.Robot1.EmergencyStopManual.Off and (Robots.Robot1.EmergencyStopAutomatic.On and Robots.Robot1.P3.Idle) and (Robots.Robot1.LimitSwitches.InBetween and Robots.Robot1.PathControl.Idle and ((Robots.Robot1.P2.Request or Robots.Robot1.P2.Received) and Robots.Robot1.L3.RequestExecutionCharging)) or (Robots.Robot1.EmergencyStopManual.Off and (Robots.Robot1.EmergencyStopAutomatic.On and Robots.Robot1.P3.Idle) and (Robots.Robot1.LimitSwitches.InBetween and Robots.Robot1.PathControl.Idle and ((Robots.Robot1.P2.Request or Robots.Robot1.P2.Received) and (Robots.Robot1.L3.RequestExecutionPickup or Robots.Robot1.L3.RequestExecutionStorage))) or Robots.Robot1.EmergencyStopManual.Off and Robots.Robot1.EmergencyStopAutomatic.On and (Robots.Robot1.P3.Charging and not Robots.Robot1.LimitSwitches.InBetween))) or (Robots.Robot1.EmergencyStopManual.Off and (Robots.Robot1.EmergencyStopAutomatic.On and Robots.Robot1.P3.Charging) and (Robots.Robot1.LimitSwitches.InBetween and Robots.Robot1.PathControl.Idle and (Robots.Robot1.P2.Idle and (Robots.Robot1.L3.Idle or Robots.Robot1.L3.RequestExecutionPicking))) or Robots.Robot1.EmergencyStopManual.Off and (Robots.Robot1.EmergencyStopAutomatic.On and Robots.Robot1.P3.Charging) and (Robots.Robot1.LimitSwitches.InBetween and Robots.Robot1.PathControl.Idle and (Robots.Robot1.P2.ReceivedEmpty and (Robots.Robot1.L3.RequestExecutionCharging or Robots.Robot1.L3.CompleteExecution))) or (Robots.Robot1.EmergencyStopManual.Off and (Robots.Robot1.EmergencyStopAutomatic.On and Robots.Robot1.P3.Charging) and (Robots.Robot1.LimitSwitches.InBetween and Robots.Robot1.PathControl.Idle and (Robots.Robot1.P2.ReceivedEmpty and (Robots.Robot1.L3.RequestExecutionPickup or (Robots.Robot1.L3.RequestExecutionStorage or Robots.Robot1.L3.CompleteExecutionCharging)))) or Robots.Robot1.EmergencyStopManual.Off and (Robots.Robot1.EmergencyStopAutomatic.On and Robots.Robot1.P3.Charging) and (Robots.Robot1.LimitSwitches.InBetween and Robots.Robot1.PathControl.Idle and ((Robots.Robot1.P2.Request or Robots.Robot1.P2.Received) and (Robots.Robot1.L3.RequestExecutionCharging or Robots.Robot1.L3.CompleteExecution)))) or (Robots.Robot1.EmergencyStopManual.Off and (Robots.Robot1.EmergencyStopAutomatic.On and Robots.Robot1.P3.Charging) and (Robots.Robot1.LimitSwitches.InBetween and Robots.Robot1.PathControl.Idle and ((Robots.Robot1.P2.Request or Robots.Robot1.P2.Received) and (Robots.Robot1.L3.RequestExecutionPickup or (Robots.Robot1.L3.RequestExecutionStorage or Robots.Robot1.L3.CompleteExecutionCharging)))) or Robots.Robot1.EmergencyStopManual.Off and (Robots.Robot1.EmergencyStopAutomatic.On and Robots.Robot1.P3.Charging) and (Robots.Robot1.LimitSwitches.InBetween and Robots.Robot1.PathControl.FinishExecuting and (Robots.Robot1.P2.Idle and Robots.Robot1.L3.CompleteExecution)) or (Robots.Robot1.EmergencyStopManual.Off and (Robots.Robot1.EmergencyStopAutomatic.On and Robots.Robot1.P3.Charging) and (Robots.Robot1.LimitSwitches.InBetween and Robots.Robot1.PathControl.FinishExecuting and (Robots.Robot1.P2.Idle and Robots.Robot1.L3.CompleteExecutionCharging)) or Robots.Robot1.EmergencyStopManual.Off and (Robots.Robot1.EmergencyStopAutomatic.On and Robots.Robot1.P3.Charging) and (Robots.Robot1.LimitSwitches.InBetween and Robots.Robot1.PathControl.Executing and (Robots.Robot1.P2.Idle and (Robots.Robot1.L3.RequestExecutionCharging or Robots.Robot1.L3.CompleteExecution)))))) or (Robots.Robot1.EmergencyStopManual.Off and (Robots.Robot1.EmergencyStopAutomatic.On and Robots.Robot1.P3.Charging) and (Robots.Robot1.LimitSwitches.InBetween and Robots.Robot1.PathControl.Executing and (Robots.Robot1.P2.Idle and (Robots.Robot1.L3.RequestExecutionPickup or (Robots.Robot1.L3.RequestExecutionStorage or Robots.Robot1.L3.CompleteExecutionCharging)))) or Robots.Robot1.EmergencyStopManual.On and (Robots.Robot1.P3.Idle and not Robots.Robot1.LimitSwitches.InBetween) or (Robots.Robot1.EmergencyStopManual.On and (Robots.Robot1.P3.Idle and Robots.Robot1.LimitSwitches.InBetween) and (Robots.Robot1.PathControl.Idle and (Robots.Robot1.P2.Idle and (Robots.Robot1.L3.Idle or Robots.Robot1.L3.RequestExecutionPicking))) or Robots.Robot1.EmergencyStopManual.On and (Robots.Robot1.P3.Idle and Robots.Robot1.LimitSwitches.InBetween) and (Robots.Robot1.PathControl.Idle and (Robots.Robot1.P2.ReceivedEmpty and Robots.Robot1.L3.RequestExecutionCharging))) or (Robots.Robot1.EmergencyStopManual.On and (Robots.Robot1.P3.Idle and Robots.Robot1.LimitSwitches.InBetween) and (Robots.Robot1.PathControl.Idle and (Robots.Robot1.P2.ReceivedEmpty and (Robots.Robot1.L3.RequestExecutionPickup or Robots.Robot1.L3.RequestExecutionStorage))) or Robots.Robot1.EmergencyStopManual.On and (Robots.Robot1.P3.Idle and Robots.Robot1.LimitSwitches.InBetween) and (Robots.Robot1.PathControl.Idle and ((Robots.Robot1.P2.Request or Robots.Robot1.P2.Received) and Robots.Robot1.L3.RequestExecutionCharging)) or (Robots.Robot1.EmergencyStopManual.On and (Robots.Robot1.P3.Idle and Robots.Robot1.LimitSwitches.InBetween) and (Robots.Robot1.PathControl.Idle and ((Robots.Robot1.P2.Request or Robots.Robot1.P2.Received) and (Robots.Robot1.L3.RequestExecutionPickup or Robots.Robot1.L3.RequestExecutionStorage))) or Robots.Robot1.EmergencyStopManual.On and (Robots.Robot1.P3.Charging and not Robots.Robot1.LimitSwitches.InBetween))) or (Robots.Robot1.EmergencyStopManual.On and (Robots.Robot1.P3.Charging and Robots.Robot1.LimitSwitches.InBetween) and (Robots.Robot1.PathControl.Idle and (Robots.Robot1.P2.Idle and (Robots.Robot1.L3.Idle or Robots.Robot1.L3.RequestExecutionPicking))) or Robots.Robot1.EmergencyStopManual.On and (Robots.Robot1.P3.Charging and Robots.Robot1.LimitSwitches.InBetween) and (Robots.Robot1.PathControl.Idle and (Robots.Robot1.P2.ReceivedEmpty and (Robots.Robot1.L3.RequestExecutionCharging or Robots.Robot1.L3.CompleteExecution))) or (Robots.Robot1.EmergencyStopManual.On and (Robots.Robot1.P3.Charging and Robots.Robot1.LimitSwitches.InBetween) and (Robots.Robot1.PathControl.Idle and (Robots.Robot1.P2.ReceivedEmpty and (Robots.Robot1.L3.RequestExecutionPickup or (Robots.Robot1.L3.RequestExecutionStorage or Robots.Robot1.L3.CompleteExecutionCharging)))) or Robots.Robot1.EmergencyStopManual.On and (Robots.Robot1.P3.Charging and Robots.Robot1.LimitSwitches.InBetween) and (Robots.Robot1.PathControl.Idle and ((Robots.Robot1.P2.Request or Robots.Robot1.P2.Received) and (Robots.Robot1.L3.RequestExecutionCharging or Robots.Robot1.L3.CompleteExecution)))) or (Robots.Robot1.EmergencyStopManual.On and (Robots.Robot1.P3.Charging and Robots.Robot1.LimitSwitches.InBetween) and (Robots.Robot1.PathControl.Idle and ((Robots.Robot1.P2.Request or Robots.Robot1.P2.Received) and (Robots.Robot1.L3.RequestExecutionPickup or (Robots.Robot1.L3.RequestExecutionStorage or Robots.Robot1.L3.CompleteExecutionCharging)))) or Robots.Robot1.EmergencyStopManual.On and (Robots.Robot1.P3.Charging and Robots.Robot1.LimitSwitches.InBetween) and (Robots.Robot1.PathControl.FinishExecuting and (Robots.Robot1.P2.Idle and Robots.Robot1.L3.CompleteExecution)) or (Robots.Robot1.EmergencyStopManual.On and (Robots.Robot1.P3.Charging and Robots.Robot1.LimitSwitches.InBetween) and (Robots.Robot1.PathControl.FinishExecuting and (Robots.Robot1.P2.Idle and Robots.Robot1.L3.CompleteExecutionCharging)) or (Robots.Robot1.EmergencyStopManual.On and (Robots.Robot1.P3.Charging and Robots.Robot1.LimitSwitches.InBetween) and (Robots.Robot1.PathControl.Executing and (Robots.Robot1.P2.Idle and (Robots.Robot1.L3.RequestExecutionCharging or Robots.Robot1.L3.CompleteExecution))) or Robots.Robot1.EmergencyStopManual.On and (Robots.Robot1.P3.Charging and Robots.Robot1.LimitSwitches.InBetween) and (Robots.Robot1.PathControl.Executing and (Robots.Robot1.P2.Idle and (Robots.Robot1.L3.RequestExecutionPickup or (Robots.Robot1.L3.RequestExecutionStorage or Robots.Robot1.L3.CompleteExecutionCharging)))))))));</t>
  </si>
  <si>
    <t xml:space="preserve">    edge Robots.Robot1.Lift.c_up when true;</t>
  </si>
  <si>
    <t xml:space="preserve">    edge Robots.Robot1.Rotate.c_left when true;</t>
  </si>
  <si>
    <t xml:space="preserve">    edge Robots.Robot1.Rotate.c_right when true;</t>
  </si>
  <si>
    <t xml:space="preserve">    edge Robots.Robot1.Rotate.c_stopleft when true;</t>
  </si>
  <si>
    <t xml:space="preserve">    edge Robots.Robot1.Rotate.c_stopright when true;</t>
  </si>
  <si>
    <t xml:space="preserve">    edge Robots.Robot1.c_recharged when true;</t>
  </si>
  <si>
    <t xml:space="preserve">    edge Robots.Robot1.c_requestpicking when Robots.Robot1.Forward.On or Robots.Robot1.EncoderForward.On or (not Robots.Robot1.LimitSwitches.InBetween or not Robots.Robot1.Lift.Off);</t>
  </si>
  <si>
    <t xml:space="preserve">    edge Robots.Robot1.c_startexecution when Robots.Robot1.EmergencyStopManual.On or (Robots.Robot1.EmergencyStopAutomatic.On or Robots.Robot1.P3.Charging) or (Robots.Robot1.Forward.On or Robots.Robot1.EncoderForward.On or (not Robots.Robot1.LimitSwitches.InBetween or not Robots.Robot1.Lift.Off));</t>
  </si>
  <si>
    <t xml:space="preserve">    edge Robots.Robot1.Lift.c_stopdown when (Robots.Robot1.EmergencyStopManual.On or (Robots.Robot1.EmergencyStopAutomatic.Off or Robots.Robot1.P3.Charging) or (not Robots.Robot1.LimitSwitches.InBetween or not Robots.Robot1.PathControl.Idle or (not Robots.Robot1.P2.ReceivedEmpty or not Robots.Robot1.L3.Idle and not Robots.Robot1.L3.RequestExecutionPicking))) and (Robots.Robot1.EmergencyStopManual.On or Robots.Robot1.EmergencyStopAutomatic.Off or (Robots.Robot1.P3.Charging or not Robots.Robot1.LimitSwitches.InBetween) or (not Robots.Robot1.PathControl.Idle or Robots.Robot1.P2.Idle or (Robots.Robot1.P2.ReceivedEmpty or not Robots.Robot1.L3.Idle))) and ((Robots.Robot1.EmergencyStopManual.On or Robots.Robot1.EmergencyStopAutomatic.Off or (Robots.Robot1.P3.Charging or not Robots.Robot1.LimitSwitches.InBetween) or (not Robots.Robot1.PathControl.Idle or Robots.Robot1.P2.Idle or (Robots.Robot1.P2.ReceivedEmpty or not Robots.Robot1.L3.RequestExecutionPicking and not Robots.Robot1.L3.CompleteExecution))) and ((Robots.Robot1.EmergencyStopManual.On or Robots.Robot1.EmergencyStopAutomatic.Off or (Robots.Robot1.P3.Charging or (not Robots.Robot1.LimitSwitches.InBetween or not Robots.Robot1.PathControl.FinishExecuting))) and (Robots.Robot1.EmergencyStopManual.On or Robots.Robot1.EmergencyStopAutomatic.Off or (Robots.Robot1.P3.Charging or (not Robots.Robot1.LimitSwitches.InBetween or not Robots.Robot1.PathControl.Executing))))) and ((Robots.Robot1.EmergencyStopManual.Off or (Robots.Robot1.P3.Charging or not Robots.Robot1.LimitSwitches.InBetween) or (not Robots.Robot1.PathControl.Idle or (not Robots.Robot1.P2.ReceivedEmpty or not Robots.Robot1.L3.Idle and not Robots.Robot1.L3.RequestExecutionPicking))) and (Robots.Robot1.EmergencyStopManual.Off or (Robots.Robot1.P3.Charging or not Robots.Robot1.LimitSwitches.InBetween) or (not Robots.Robot1.PathControl.Idle or Robots.Robot1.P2.Idle or (Robots.Robot1.P2.ReceivedEmpty or not Robots.Robot1.L3.Idle))) and ((Robots.Robot1.EmergencyStopManual.Off or (Robots.Robot1.P3.Charging or not Robots.Robot1.LimitSwitches.InBetween) or (not Robots.Robot1.PathControl.Idle or Robots.Robot1.P2.Idle or (Robots.Robot1.P2.ReceivedEmpty or not Robots.Robot1.L3.RequestExecutionPicking and not Robots.Robot1.L3.CompleteExecution))) and ((Robots.Robot1.EmergencyStopManual.Off or Robots.Robot1.P3.Charging or (not Robots.Robot1.LimitSwitches.InBetween or not Robots.Robot1.PathControl.FinishExecuting)) and (Robots.Robot1.EmergencyStopManual.Off or Robots.Robot1.P3.Charging or (not Robots.Robot1.LimitSwitches.InBetween or not Robots.Robot1.PathControl.Executing)))));</t>
  </si>
  <si>
    <t xml:space="preserve">    edge Robots.Robot1.Lift.c_stopup when (Robots.Robot1.EmergencyStopManual.On or (Robots.Robot1.EmergencyStopAutomatic.Off or Robots.Robot1.P3.Charging) or (not Robots.Robot1.LimitSwitches.InBetween or not Robots.Robot1.PathControl.Idle or (not Robots.Robot1.P2.ReceivedEmpty or not Robots.Robot1.L3.Idle and not Robots.Robot1.L3.RequestExecutionPicking))) and (Robots.Robot1.EmergencyStopManual.On or Robots.Robot1.EmergencyStopAutomatic.Off or (Robots.Robot1.P3.Charging or not Robots.Robot1.LimitSwitches.InBetween) or (not Robots.Robot1.PathControl.Idle or Robots.Robot1.P2.Idle or (Robots.Robot1.P2.ReceivedEmpty or not Robots.Robot1.L3.Idle))) and ((Robots.Robot1.EmergencyStopManual.On or Robots.Robot1.EmergencyStopAutomatic.Off or (Robots.Robot1.P3.Charging or not Robots.Robot1.LimitSwitches.InBetween) or (not Robots.Robot1.PathControl.Idle or Robots.Robot1.P2.Idle or (Robots.Robot1.P2.ReceivedEmpty or not Robots.Robot1.L3.RequestExecutionPicking and not Robots.Robot1.L3.CompleteExecution))) and ((Robots.Robot1.EmergencyStopManual.On or Robots.Robot1.EmergencyStopAutomatic.Off or (Robots.Robot1.P3.Charging or (not Robots.Robot1.LimitSwitches.InBetween or not Robots.Robot1.PathControl.FinishExecuting))) and (Robots.Robot1.EmergencyStopManual.On or Robots.Robot1.EmergencyStopAutomatic.Off or (Robots.Robot1.P3.Charging or (not Robots.Robot1.LimitSwitches.InBetween or not Robots.Robot1.PathControl.Executing))))) and ((Robots.Robot1.EmergencyStopManual.Off or (Robots.Robot1.P3.Charging or not Robots.Robot1.LimitSwitches.InBetween) or (not Robots.Robot1.PathControl.Idle or (not Robots.Robot1.P2.ReceivedEmpty or not Robots.Robot1.L3.Idle and not Robots.Robot1.L3.RequestExecutionPicking))) and (Robots.Robot1.EmergencyStopManual.Off or (Robots.Robot1.P3.Charging or not Robots.Robot1.LimitSwitches.InBetween) or (not Robots.Robot1.PathControl.Idle or Robots.Robot1.P2.Idle or (Robots.Robot1.P2.ReceivedEmpty or not Robots.Robot1.L3.Idle))) and ((Robots.Robot1.EmergencyStopManual.Off or (Robots.Robot1.P3.Charging or not Robots.Robot1.LimitSwitches.InBetween) or (not Robots.Robot1.PathControl.Idle or Robots.Robot1.P2.Idle or (Robots.Robot1.P2.ReceivedEmpty or not Robots.Robot1.L3.RequestExecutionPicking and not Robots.Robot1.L3.CompleteExecution))) and ((Robots.Robot1.EmergencyStopManual.Off or Robots.Robot1.P3.Charging or (not Robots.Robot1.LimitSwitches.InBetween or not Robots.Robot1.PathControl.FinishExecuting)) and (Robots.Robot1.EmergencyStopManual.Off or Robots.Robot1.P3.Charging or (not Robots.Robot1.LimitSwitches.InBetween or not Robots.Robot1.PathControl.Executing)))));</t>
  </si>
  <si>
    <t>20,25 , 5,71</t>
  </si>
  <si>
    <t xml:space="preserve"> Robots_Robot1_c_requestpickup;</t>
  </si>
  <si>
    <t xml:space="preserve"> Robots_Robot1_c_requestpicking;</t>
  </si>
  <si>
    <t xml:space="preserve"> Robots_Robot1_c_requeststorage;</t>
  </si>
  <si>
    <t xml:space="preserve"> Robots_Robot1_c_requestbatterycharging;</t>
  </si>
  <si>
    <t xml:space="preserve"> Robots_Robot1_c_startexecution;</t>
  </si>
  <si>
    <t xml:space="preserve"> Robots_Robot1_c_stopexecution;</t>
  </si>
  <si>
    <t xml:space="preserve"> Robots_Robot1_c_cancelexecution;</t>
  </si>
  <si>
    <t xml:space="preserve"> Robots_Robot1_c_recharged;</t>
  </si>
  <si>
    <t xml:space="preserve"> Robots_Robot1_c_ignorerequest;</t>
  </si>
  <si>
    <t xml:space="preserve"> Robots_Robot1_c_WiFisendrequest;</t>
  </si>
  <si>
    <t xml:space="preserve"> Robots_Robot1_c_WiFisendanswer;</t>
  </si>
  <si>
    <t xml:space="preserve"> Robots_Robot1_c_WiFirequestassistance;</t>
  </si>
  <si>
    <t xml:space="preserve"> Robots_Robot1_u_receivepath;</t>
  </si>
  <si>
    <t xml:space="preserve"> Robots_Robot1_u_receiveempty;</t>
  </si>
  <si>
    <t xml:space="preserve"> Robots_Robot1_u_Visible;</t>
  </si>
  <si>
    <t xml:space="preserve"> Robots_Robot1_u_notVisible;</t>
  </si>
  <si>
    <t xml:space="preserve"> Robots_Robot1_u_scanstorage;</t>
  </si>
  <si>
    <t xml:space="preserve"> Robots_Robot1_u_scandriving;</t>
  </si>
  <si>
    <t xml:space="preserve"> Robots_Robot1_u_scanpicking;</t>
  </si>
  <si>
    <t xml:space="preserve"> Robots_Robot1_u_scancharging;</t>
  </si>
  <si>
    <t xml:space="preserve"> Robots_Robot1_u_scanpickup;</t>
  </si>
  <si>
    <t xml:space="preserve"> Robots_Robot1_u_executioncomplete;</t>
  </si>
  <si>
    <t xml:space="preserve"> Robots_Robot1_u_WiFireceiverequest;</t>
  </si>
  <si>
    <t xml:space="preserve"> Robots_Robot1_u_WiFireceiveanswer;</t>
  </si>
  <si>
    <t xml:space="preserve"> Robots_Robot1_u_WiFinoanswer;</t>
  </si>
  <si>
    <t xml:space="preserve"> Robots_Robot1_Rotate_c_left;</t>
  </si>
  <si>
    <t xml:space="preserve"> Robots_Robot1_Rotate_c_stopleft;</t>
  </si>
  <si>
    <t xml:space="preserve"> Robots_Robot1_Rotate_c_right;</t>
  </si>
  <si>
    <t xml:space="preserve"> Robots_Robot1_Rotate_c_stopright;</t>
  </si>
  <si>
    <t xml:space="preserve"> Robots_Robot1_Lift_c_up;</t>
  </si>
  <si>
    <t xml:space="preserve"> Robots_Robot1_Lift_c_stopup;</t>
  </si>
  <si>
    <t xml:space="preserve"> Robots_Robot1_Lift_c_down;</t>
  </si>
  <si>
    <t xml:space="preserve"> Robots_Robot1_Lift_c_stopdown;</t>
  </si>
  <si>
    <t xml:space="preserve"> Robots_Robot1_Forward_c_on;</t>
  </si>
  <si>
    <t xml:space="preserve"> Robots_Robot1_Forward_c_off;</t>
  </si>
  <si>
    <t xml:space="preserve"> Robots_Robot1_LimitSwitches_u_down_on;</t>
  </si>
  <si>
    <t xml:space="preserve"> Robots_Robot1_LimitSwitches_u_down_off;</t>
  </si>
  <si>
    <t xml:space="preserve"> Robots_Robot1_LimitSwitches_u_up_on;</t>
  </si>
  <si>
    <t xml:space="preserve"> Robots_Robot1_LimitSwitches_u_up_off;</t>
  </si>
  <si>
    <t xml:space="preserve"> Robots_Robot1_EmergencyStopAutomatic_c_on;</t>
  </si>
  <si>
    <t xml:space="preserve"> Robots_Robot1_EmergencyStopAutomatic_c_off;</t>
  </si>
  <si>
    <t xml:space="preserve"> Robots_Robot1_EmergencyStopManual_u_on;</t>
  </si>
  <si>
    <t xml:space="preserve"> Robots_Robot1_EmergencyStopManual_u_off;</t>
  </si>
  <si>
    <t xml:space="preserve"> Robots_Robot1_EncoderRotation_u_on;</t>
  </si>
  <si>
    <t xml:space="preserve"> Robots_Robot1_EncoderRotation_u_off;</t>
  </si>
  <si>
    <t xml:space="preserve"> Robots_Robot1_EncoderForward_u_on;</t>
  </si>
  <si>
    <t xml:space="preserve"> Robots_Robot1_EncoderForward_u_off;</t>
  </si>
  <si>
    <t xml:space="preserve"> Robots_Robot1_TouchSensitiveSensor_u_on;</t>
  </si>
  <si>
    <t xml:space="preserve"> Robots_Robot1_TouchSensitiveSensor_u_off;</t>
  </si>
  <si>
    <t xml:space="preserve"> Robots_Robot1_InfraredProxSensor_u_on;</t>
  </si>
  <si>
    <t xml:space="preserve"> Robots_Robot1_InfraredProxSensor_u_off;</t>
  </si>
  <si>
    <t xml:space="preserve"> Robots_Robot1_BarcodeTop_u_on;</t>
  </si>
  <si>
    <t xml:space="preserve"> Robots_Robot1_BarcodeTop_u_off;</t>
  </si>
  <si>
    <t xml:space="preserve"> Robots_Robot1_BatteryStatus_u_batterylow;</t>
  </si>
  <si>
    <t xml:space="preserve"> Robots_Robot1_BatteryStatus_u_batterycritical;</t>
  </si>
  <si>
    <t>0, 0,19 , 0 ,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</si>
</sst>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1"/>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0" fillId="0" borderId="0" xfId="0" applyAlignment="1"/>
    <xf numFmtId="0" fontId="0" fillId="0" borderId="0" xfId="0" applyAlignment="1">
      <alignment horizontal="left"/>
    </xf>
    <xf numFmtId="0" fontId="1" fillId="0" borderId="0" xfId="0" applyFont="1"/>
    <xf numFmtId="0" fontId="0" fillId="0" borderId="0" xfId="0" quotePrefix="1"/>
    <xf numFmtId="49" fontId="0" fillId="0" borderId="0" xfId="0" applyNumberFormat="1"/>
    <xf numFmtId="49" fontId="0" fillId="0" borderId="0" xfId="0" quotePrefix="1" applyNumberFormat="1"/>
    <xf numFmtId="0" fontId="0" fillId="0" borderId="0" xfId="0" applyAlignment="1">
      <alignment horizontal="right"/>
    </xf>
    <xf numFmtId="49" fontId="0" fillId="0" borderId="0" xfId="0" applyNumberFormat="1" applyAlignment="1">
      <alignment horizontal="center"/>
    </xf>
    <xf numFmtId="0" fontId="0" fillId="0" borderId="0" xfId="0" applyAlignment="1">
      <alignment horizontal="right"/>
    </xf>
    <xf numFmtId="0" fontId="0" fillId="0" borderId="0" xfId="0" applyAlignment="1">
      <alignment horizontal="center"/>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tabSelected="1" workbookViewId="0">
      <selection activeCell="C1" sqref="C1"/>
    </sheetView>
  </sheetViews>
  <sheetFormatPr defaultRowHeight="15" x14ac:dyDescent="0.25"/>
  <cols>
    <col min="1" max="1" width="14.5703125" bestFit="1" customWidth="1"/>
    <col min="2" max="2" width="31.7109375" customWidth="1"/>
    <col min="3" max="3" width="17" bestFit="1" customWidth="1"/>
    <col min="4" max="4" width="1.5703125" customWidth="1"/>
  </cols>
  <sheetData>
    <row r="1" spans="1:3" x14ac:dyDescent="0.25">
      <c r="A1" s="10" t="s">
        <v>0</v>
      </c>
      <c r="B1" s="10"/>
      <c r="C1" s="3">
        <v>10</v>
      </c>
    </row>
    <row r="3" spans="1:3" x14ac:dyDescent="0.25">
      <c r="A3" s="11" t="s">
        <v>1</v>
      </c>
      <c r="B3" s="11"/>
      <c r="C3" t="s">
        <v>12</v>
      </c>
    </row>
    <row r="4" spans="1:3" ht="30" x14ac:dyDescent="0.25">
      <c r="A4">
        <v>1</v>
      </c>
      <c r="B4" s="1" t="s">
        <v>2</v>
      </c>
      <c r="C4">
        <f>'1'!C3</f>
        <v>1</v>
      </c>
    </row>
    <row r="5" spans="1:3" ht="32.25" customHeight="1" x14ac:dyDescent="0.25">
      <c r="A5">
        <v>2</v>
      </c>
      <c r="B5" s="1" t="s">
        <v>3</v>
      </c>
      <c r="C5" t="s">
        <v>74</v>
      </c>
    </row>
    <row r="6" spans="1:3" ht="45" x14ac:dyDescent="0.25">
      <c r="A6">
        <v>3</v>
      </c>
      <c r="B6" s="1" t="s">
        <v>4</v>
      </c>
      <c r="C6">
        <f>'3'!C3</f>
        <v>0.4925373134328358</v>
      </c>
    </row>
    <row r="7" spans="1:3" ht="45" x14ac:dyDescent="0.25">
      <c r="A7">
        <v>4</v>
      </c>
      <c r="B7" s="1" t="s">
        <v>5</v>
      </c>
      <c r="C7" t="s">
        <v>84</v>
      </c>
    </row>
    <row r="8" spans="1:3" ht="27.75" customHeight="1" x14ac:dyDescent="0.25">
      <c r="A8">
        <v>5</v>
      </c>
      <c r="B8" s="1" t="s">
        <v>30</v>
      </c>
      <c r="C8" t="s">
        <v>85</v>
      </c>
    </row>
    <row r="9" spans="1:3" ht="30" x14ac:dyDescent="0.25">
      <c r="A9">
        <v>6</v>
      </c>
      <c r="B9" s="1" t="s">
        <v>6</v>
      </c>
      <c r="C9" t="s">
        <v>85</v>
      </c>
    </row>
    <row r="10" spans="1:3" ht="45" x14ac:dyDescent="0.25">
      <c r="A10">
        <v>7</v>
      </c>
      <c r="B10" s="1" t="s">
        <v>7</v>
      </c>
      <c r="C10">
        <f>'7'!C3</f>
        <v>0</v>
      </c>
    </row>
    <row r="11" spans="1:3" ht="60" x14ac:dyDescent="0.25">
      <c r="A11">
        <v>8</v>
      </c>
      <c r="B11" s="1" t="s">
        <v>8</v>
      </c>
      <c r="C11" t="s">
        <v>117</v>
      </c>
    </row>
    <row r="12" spans="1:3" ht="90" x14ac:dyDescent="0.25">
      <c r="A12">
        <v>9</v>
      </c>
      <c r="B12" s="1" t="s">
        <v>9</v>
      </c>
      <c r="C12" t="s">
        <v>173</v>
      </c>
    </row>
    <row r="13" spans="1:3" x14ac:dyDescent="0.25">
      <c r="A13">
        <v>10</v>
      </c>
      <c r="B13" s="1" t="s">
        <v>10</v>
      </c>
      <c r="C13" t="s">
        <v>85</v>
      </c>
    </row>
    <row r="14" spans="1:3" ht="30" x14ac:dyDescent="0.25">
      <c r="A14">
        <v>11</v>
      </c>
      <c r="B14" s="1" t="s">
        <v>11</v>
      </c>
      <c r="C14" t="s">
        <v>85</v>
      </c>
    </row>
  </sheetData>
  <mergeCells count="2">
    <mergeCell ref="A1:B1"/>
    <mergeCell ref="A3:B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71"/>
  <sheetViews>
    <sheetView topLeftCell="B1" workbookViewId="0">
      <selection activeCell="I2" sqref="I2"/>
    </sheetView>
  </sheetViews>
  <sheetFormatPr defaultRowHeight="15" x14ac:dyDescent="0.25"/>
  <cols>
    <col min="2" max="2" width="35" bestFit="1" customWidth="1"/>
    <col min="3" max="3" width="10.5703125" bestFit="1" customWidth="1"/>
    <col min="5" max="5" width="27.85546875" bestFit="1" customWidth="1"/>
    <col min="6" max="6" width="10.5703125" bestFit="1" customWidth="1"/>
    <col min="8" max="8" width="32" bestFit="1" customWidth="1"/>
    <col min="9" max="9" width="10.5703125" bestFit="1" customWidth="1"/>
    <col min="11" max="11" width="19.7109375" bestFit="1" customWidth="1"/>
    <col min="12" max="12" width="10.5703125" bestFit="1" customWidth="1"/>
  </cols>
  <sheetData>
    <row r="2" spans="2:12" x14ac:dyDescent="0.25">
      <c r="B2" t="s">
        <v>48</v>
      </c>
      <c r="C2">
        <v>0</v>
      </c>
      <c r="E2" t="s">
        <v>48</v>
      </c>
      <c r="F2">
        <f xml:space="preserve"> AVERAGE(F5:F71)</f>
        <v>0.19402985074626866</v>
      </c>
      <c r="H2" t="s">
        <v>48</v>
      </c>
      <c r="I2">
        <v>0</v>
      </c>
      <c r="K2" t="s">
        <v>48</v>
      </c>
      <c r="L2">
        <v>0</v>
      </c>
    </row>
    <row r="4" spans="2:12" x14ac:dyDescent="0.25">
      <c r="B4" s="4" t="s">
        <v>43</v>
      </c>
      <c r="C4" s="4" t="s">
        <v>44</v>
      </c>
      <c r="E4" s="4" t="s">
        <v>45</v>
      </c>
      <c r="F4" s="4" t="s">
        <v>44</v>
      </c>
      <c r="G4" s="4"/>
      <c r="H4" s="4" t="s">
        <v>46</v>
      </c>
      <c r="I4" s="4" t="s">
        <v>44</v>
      </c>
      <c r="J4" s="4"/>
      <c r="K4" s="4" t="s">
        <v>47</v>
      </c>
      <c r="L4" s="4" t="s">
        <v>44</v>
      </c>
    </row>
    <row r="5" spans="2:12" x14ac:dyDescent="0.25">
      <c r="B5" t="s">
        <v>49</v>
      </c>
      <c r="C5">
        <v>0</v>
      </c>
      <c r="E5" s="9">
        <v>1</v>
      </c>
      <c r="F5">
        <v>1</v>
      </c>
      <c r="H5" t="s">
        <v>118</v>
      </c>
      <c r="I5">
        <v>0</v>
      </c>
      <c r="K5" s="5" t="s">
        <v>29</v>
      </c>
    </row>
    <row r="6" spans="2:12" x14ac:dyDescent="0.25">
      <c r="B6" t="s">
        <v>50</v>
      </c>
      <c r="C6">
        <v>0</v>
      </c>
      <c r="E6" s="9">
        <v>2</v>
      </c>
      <c r="F6">
        <v>0</v>
      </c>
      <c r="H6" t="s">
        <v>119</v>
      </c>
      <c r="I6">
        <v>0</v>
      </c>
    </row>
    <row r="7" spans="2:12" x14ac:dyDescent="0.25">
      <c r="B7" t="s">
        <v>51</v>
      </c>
      <c r="C7">
        <v>0</v>
      </c>
      <c r="E7" s="9">
        <v>3</v>
      </c>
      <c r="F7">
        <v>0</v>
      </c>
      <c r="H7" t="s">
        <v>120</v>
      </c>
      <c r="I7">
        <v>0</v>
      </c>
    </row>
    <row r="8" spans="2:12" x14ac:dyDescent="0.25">
      <c r="B8" t="s">
        <v>52</v>
      </c>
      <c r="C8">
        <v>0</v>
      </c>
      <c r="E8" s="9">
        <v>4</v>
      </c>
      <c r="F8">
        <v>0</v>
      </c>
      <c r="H8" t="s">
        <v>121</v>
      </c>
      <c r="I8">
        <v>0</v>
      </c>
    </row>
    <row r="9" spans="2:12" x14ac:dyDescent="0.25">
      <c r="B9" t="s">
        <v>53</v>
      </c>
      <c r="C9">
        <v>0</v>
      </c>
      <c r="E9" s="9">
        <v>5</v>
      </c>
      <c r="F9">
        <v>0</v>
      </c>
      <c r="H9" t="s">
        <v>122</v>
      </c>
      <c r="I9">
        <v>0</v>
      </c>
    </row>
    <row r="10" spans="2:12" x14ac:dyDescent="0.25">
      <c r="B10" t="s">
        <v>54</v>
      </c>
      <c r="C10">
        <v>0</v>
      </c>
      <c r="E10" s="9">
        <v>6</v>
      </c>
      <c r="F10">
        <v>0</v>
      </c>
      <c r="H10" t="s">
        <v>123</v>
      </c>
      <c r="I10">
        <v>0</v>
      </c>
    </row>
    <row r="11" spans="2:12" x14ac:dyDescent="0.25">
      <c r="B11" t="s">
        <v>55</v>
      </c>
      <c r="C11">
        <v>0</v>
      </c>
      <c r="E11" s="9">
        <v>7</v>
      </c>
      <c r="F11">
        <v>0</v>
      </c>
      <c r="H11" t="s">
        <v>124</v>
      </c>
      <c r="I11">
        <v>0</v>
      </c>
    </row>
    <row r="12" spans="2:12" x14ac:dyDescent="0.25">
      <c r="B12" t="s">
        <v>56</v>
      </c>
      <c r="C12">
        <v>0</v>
      </c>
      <c r="E12" s="9">
        <v>8</v>
      </c>
      <c r="F12">
        <v>1</v>
      </c>
      <c r="H12" t="s">
        <v>125</v>
      </c>
      <c r="I12">
        <v>0</v>
      </c>
    </row>
    <row r="13" spans="2:12" x14ac:dyDescent="0.25">
      <c r="B13" t="s">
        <v>57</v>
      </c>
      <c r="C13">
        <v>0</v>
      </c>
      <c r="E13" s="9">
        <v>9</v>
      </c>
      <c r="F13">
        <v>0</v>
      </c>
      <c r="H13" t="s">
        <v>126</v>
      </c>
      <c r="I13">
        <v>0</v>
      </c>
    </row>
    <row r="14" spans="2:12" x14ac:dyDescent="0.25">
      <c r="B14" t="s">
        <v>58</v>
      </c>
      <c r="C14">
        <v>0</v>
      </c>
      <c r="E14" s="9">
        <v>10</v>
      </c>
      <c r="F14">
        <v>0</v>
      </c>
      <c r="H14" t="s">
        <v>127</v>
      </c>
      <c r="I14">
        <v>0</v>
      </c>
    </row>
    <row r="15" spans="2:12" x14ac:dyDescent="0.25">
      <c r="B15" t="s">
        <v>59</v>
      </c>
      <c r="C15">
        <v>0</v>
      </c>
      <c r="E15" s="9">
        <v>11</v>
      </c>
      <c r="F15">
        <v>0</v>
      </c>
      <c r="H15" t="s">
        <v>128</v>
      </c>
      <c r="I15">
        <v>0</v>
      </c>
    </row>
    <row r="16" spans="2:12" x14ac:dyDescent="0.25">
      <c r="B16" t="s">
        <v>60</v>
      </c>
      <c r="C16">
        <v>0</v>
      </c>
      <c r="E16" s="9">
        <v>12</v>
      </c>
      <c r="F16">
        <v>0</v>
      </c>
      <c r="H16" t="s">
        <v>129</v>
      </c>
      <c r="I16">
        <v>0</v>
      </c>
    </row>
    <row r="17" spans="2:9" x14ac:dyDescent="0.25">
      <c r="B17" t="s">
        <v>61</v>
      </c>
      <c r="C17">
        <v>0</v>
      </c>
      <c r="E17" s="9">
        <v>13</v>
      </c>
      <c r="F17">
        <v>0</v>
      </c>
      <c r="H17" t="s">
        <v>130</v>
      </c>
      <c r="I17">
        <v>0</v>
      </c>
    </row>
    <row r="18" spans="2:9" x14ac:dyDescent="0.25">
      <c r="B18" t="s">
        <v>62</v>
      </c>
      <c r="C18">
        <v>0</v>
      </c>
      <c r="E18" s="9">
        <v>14</v>
      </c>
      <c r="F18">
        <v>0</v>
      </c>
      <c r="H18" t="s">
        <v>131</v>
      </c>
      <c r="I18">
        <v>0</v>
      </c>
    </row>
    <row r="19" spans="2:9" x14ac:dyDescent="0.25">
      <c r="B19" t="s">
        <v>63</v>
      </c>
      <c r="C19">
        <v>0</v>
      </c>
      <c r="E19" s="9">
        <v>15</v>
      </c>
      <c r="F19">
        <v>0</v>
      </c>
      <c r="H19" t="s">
        <v>132</v>
      </c>
      <c r="I19">
        <v>0</v>
      </c>
    </row>
    <row r="20" spans="2:9" x14ac:dyDescent="0.25">
      <c r="B20" t="s">
        <v>64</v>
      </c>
      <c r="C20">
        <v>0</v>
      </c>
      <c r="E20" s="9">
        <v>16</v>
      </c>
      <c r="F20">
        <v>0</v>
      </c>
      <c r="H20" t="s">
        <v>133</v>
      </c>
      <c r="I20">
        <v>0</v>
      </c>
    </row>
    <row r="21" spans="2:9" x14ac:dyDescent="0.25">
      <c r="B21" t="s">
        <v>65</v>
      </c>
      <c r="C21">
        <v>0</v>
      </c>
      <c r="E21" s="9">
        <v>17</v>
      </c>
      <c r="F21">
        <v>1</v>
      </c>
      <c r="H21" t="s">
        <v>134</v>
      </c>
      <c r="I21">
        <v>0</v>
      </c>
    </row>
    <row r="22" spans="2:9" x14ac:dyDescent="0.25">
      <c r="B22" t="s">
        <v>66</v>
      </c>
      <c r="C22">
        <v>0</v>
      </c>
      <c r="E22" s="9">
        <v>18</v>
      </c>
      <c r="F22">
        <v>0</v>
      </c>
      <c r="H22" t="s">
        <v>135</v>
      </c>
      <c r="I22">
        <v>0</v>
      </c>
    </row>
    <row r="23" spans="2:9" x14ac:dyDescent="0.25">
      <c r="B23" t="s">
        <v>67</v>
      </c>
      <c r="C23">
        <v>0</v>
      </c>
      <c r="E23" s="9">
        <v>19</v>
      </c>
      <c r="F23">
        <v>0</v>
      </c>
      <c r="H23" t="s">
        <v>136</v>
      </c>
      <c r="I23">
        <v>0</v>
      </c>
    </row>
    <row r="24" spans="2:9" x14ac:dyDescent="0.25">
      <c r="E24" s="9">
        <v>20</v>
      </c>
      <c r="F24">
        <v>0</v>
      </c>
      <c r="H24" t="s">
        <v>137</v>
      </c>
      <c r="I24">
        <v>0</v>
      </c>
    </row>
    <row r="25" spans="2:9" x14ac:dyDescent="0.25">
      <c r="E25" s="9">
        <v>21</v>
      </c>
      <c r="F25">
        <v>0</v>
      </c>
      <c r="H25" t="s">
        <v>138</v>
      </c>
      <c r="I25">
        <v>0</v>
      </c>
    </row>
    <row r="26" spans="2:9" x14ac:dyDescent="0.25">
      <c r="E26" s="9">
        <v>22</v>
      </c>
      <c r="F26">
        <v>0</v>
      </c>
      <c r="H26" t="s">
        <v>139</v>
      </c>
      <c r="I26">
        <v>0</v>
      </c>
    </row>
    <row r="27" spans="2:9" x14ac:dyDescent="0.25">
      <c r="E27" s="9">
        <v>23</v>
      </c>
      <c r="F27">
        <v>1</v>
      </c>
      <c r="H27" t="s">
        <v>140</v>
      </c>
      <c r="I27">
        <v>0</v>
      </c>
    </row>
    <row r="28" spans="2:9" x14ac:dyDescent="0.25">
      <c r="E28" s="9">
        <v>24</v>
      </c>
      <c r="F28">
        <v>0</v>
      </c>
      <c r="H28" t="s">
        <v>141</v>
      </c>
      <c r="I28">
        <v>0</v>
      </c>
    </row>
    <row r="29" spans="2:9" x14ac:dyDescent="0.25">
      <c r="E29" s="9">
        <v>25</v>
      </c>
      <c r="F29">
        <v>0</v>
      </c>
      <c r="H29" t="s">
        <v>142</v>
      </c>
      <c r="I29">
        <v>0</v>
      </c>
    </row>
    <row r="30" spans="2:9" x14ac:dyDescent="0.25">
      <c r="E30" s="9">
        <v>26</v>
      </c>
      <c r="F30">
        <v>0</v>
      </c>
      <c r="H30" t="s">
        <v>143</v>
      </c>
      <c r="I30">
        <v>0</v>
      </c>
    </row>
    <row r="31" spans="2:9" x14ac:dyDescent="0.25">
      <c r="E31" s="9">
        <v>27</v>
      </c>
      <c r="F31">
        <v>0</v>
      </c>
      <c r="H31" t="s">
        <v>144</v>
      </c>
      <c r="I31">
        <v>0</v>
      </c>
    </row>
    <row r="32" spans="2:9" x14ac:dyDescent="0.25">
      <c r="E32" s="9" t="s">
        <v>23</v>
      </c>
      <c r="F32">
        <v>0</v>
      </c>
      <c r="H32" t="s">
        <v>145</v>
      </c>
      <c r="I32">
        <v>0</v>
      </c>
    </row>
    <row r="33" spans="5:9" x14ac:dyDescent="0.25">
      <c r="E33" s="9">
        <v>28</v>
      </c>
      <c r="F33">
        <v>0</v>
      </c>
      <c r="H33" t="s">
        <v>146</v>
      </c>
      <c r="I33">
        <v>0</v>
      </c>
    </row>
    <row r="34" spans="5:9" x14ac:dyDescent="0.25">
      <c r="E34" s="9">
        <v>29</v>
      </c>
      <c r="F34">
        <v>0</v>
      </c>
      <c r="H34" t="s">
        <v>147</v>
      </c>
      <c r="I34">
        <v>0</v>
      </c>
    </row>
    <row r="35" spans="5:9" x14ac:dyDescent="0.25">
      <c r="E35" s="9">
        <v>30</v>
      </c>
      <c r="F35">
        <v>0</v>
      </c>
      <c r="H35" t="s">
        <v>148</v>
      </c>
      <c r="I35">
        <v>0</v>
      </c>
    </row>
    <row r="36" spans="5:9" x14ac:dyDescent="0.25">
      <c r="E36" s="9">
        <v>31</v>
      </c>
      <c r="F36">
        <v>0</v>
      </c>
      <c r="H36" t="s">
        <v>149</v>
      </c>
      <c r="I36">
        <v>0</v>
      </c>
    </row>
    <row r="37" spans="5:9" x14ac:dyDescent="0.25">
      <c r="E37" s="9">
        <v>32</v>
      </c>
      <c r="F37">
        <v>0</v>
      </c>
      <c r="H37" t="s">
        <v>150</v>
      </c>
      <c r="I37">
        <v>0</v>
      </c>
    </row>
    <row r="38" spans="5:9" x14ac:dyDescent="0.25">
      <c r="E38" s="9">
        <v>33</v>
      </c>
      <c r="F38">
        <v>0</v>
      </c>
      <c r="H38" t="s">
        <v>151</v>
      </c>
      <c r="I38">
        <v>0</v>
      </c>
    </row>
    <row r="39" spans="5:9" x14ac:dyDescent="0.25">
      <c r="E39" s="9">
        <v>34</v>
      </c>
      <c r="F39">
        <v>1</v>
      </c>
      <c r="H39" t="s">
        <v>152</v>
      </c>
      <c r="I39">
        <v>0</v>
      </c>
    </row>
    <row r="40" spans="5:9" x14ac:dyDescent="0.25">
      <c r="E40" s="9">
        <v>35</v>
      </c>
      <c r="F40">
        <v>0</v>
      </c>
      <c r="H40" t="s">
        <v>153</v>
      </c>
      <c r="I40">
        <v>0</v>
      </c>
    </row>
    <row r="41" spans="5:9" x14ac:dyDescent="0.25">
      <c r="E41" s="9">
        <v>36</v>
      </c>
      <c r="F41">
        <v>0</v>
      </c>
      <c r="H41" t="s">
        <v>154</v>
      </c>
      <c r="I41">
        <v>0</v>
      </c>
    </row>
    <row r="42" spans="5:9" x14ac:dyDescent="0.25">
      <c r="E42" s="9">
        <v>37</v>
      </c>
      <c r="F42">
        <v>0</v>
      </c>
      <c r="H42" t="s">
        <v>155</v>
      </c>
      <c r="I42">
        <v>0</v>
      </c>
    </row>
    <row r="43" spans="5:9" x14ac:dyDescent="0.25">
      <c r="E43" s="9">
        <v>38</v>
      </c>
      <c r="F43">
        <v>0</v>
      </c>
      <c r="H43" t="s">
        <v>156</v>
      </c>
      <c r="I43">
        <v>0</v>
      </c>
    </row>
    <row r="44" spans="5:9" x14ac:dyDescent="0.25">
      <c r="E44" s="9">
        <v>39</v>
      </c>
      <c r="F44">
        <v>0</v>
      </c>
      <c r="H44" t="s">
        <v>157</v>
      </c>
      <c r="I44">
        <v>0</v>
      </c>
    </row>
    <row r="45" spans="5:9" x14ac:dyDescent="0.25">
      <c r="E45" s="9">
        <v>40</v>
      </c>
      <c r="F45">
        <v>1</v>
      </c>
      <c r="H45" t="s">
        <v>158</v>
      </c>
      <c r="I45">
        <v>0</v>
      </c>
    </row>
    <row r="46" spans="5:9" x14ac:dyDescent="0.25">
      <c r="E46" s="9">
        <v>41</v>
      </c>
      <c r="F46">
        <v>0</v>
      </c>
      <c r="H46" t="s">
        <v>159</v>
      </c>
      <c r="I46">
        <v>0</v>
      </c>
    </row>
    <row r="47" spans="5:9" x14ac:dyDescent="0.25">
      <c r="E47" s="9" t="s">
        <v>24</v>
      </c>
      <c r="F47">
        <v>1</v>
      </c>
      <c r="H47" t="s">
        <v>160</v>
      </c>
      <c r="I47">
        <v>0</v>
      </c>
    </row>
    <row r="48" spans="5:9" x14ac:dyDescent="0.25">
      <c r="E48" s="9" t="s">
        <v>25</v>
      </c>
      <c r="F48">
        <v>1</v>
      </c>
      <c r="H48" t="s">
        <v>161</v>
      </c>
      <c r="I48">
        <v>0</v>
      </c>
    </row>
    <row r="49" spans="5:9" x14ac:dyDescent="0.25">
      <c r="E49" s="9">
        <v>42</v>
      </c>
      <c r="F49">
        <v>0</v>
      </c>
      <c r="H49" t="s">
        <v>162</v>
      </c>
      <c r="I49">
        <v>0</v>
      </c>
    </row>
    <row r="50" spans="5:9" x14ac:dyDescent="0.25">
      <c r="E50" s="9">
        <v>43</v>
      </c>
      <c r="F50">
        <v>0</v>
      </c>
      <c r="H50" t="s">
        <v>163</v>
      </c>
      <c r="I50">
        <v>0</v>
      </c>
    </row>
    <row r="51" spans="5:9" x14ac:dyDescent="0.25">
      <c r="E51" s="9">
        <v>44</v>
      </c>
      <c r="F51">
        <v>0</v>
      </c>
      <c r="H51" t="s">
        <v>164</v>
      </c>
      <c r="I51">
        <v>0</v>
      </c>
    </row>
    <row r="52" spans="5:9" x14ac:dyDescent="0.25">
      <c r="E52" s="9">
        <v>45</v>
      </c>
      <c r="F52">
        <v>0</v>
      </c>
      <c r="H52" t="s">
        <v>165</v>
      </c>
      <c r="I52">
        <v>0</v>
      </c>
    </row>
    <row r="53" spans="5:9" x14ac:dyDescent="0.25">
      <c r="E53" s="9">
        <v>46</v>
      </c>
      <c r="F53">
        <v>0</v>
      </c>
      <c r="H53" t="s">
        <v>166</v>
      </c>
      <c r="I53">
        <v>0</v>
      </c>
    </row>
    <row r="54" spans="5:9" x14ac:dyDescent="0.25">
      <c r="E54" s="9">
        <v>47</v>
      </c>
      <c r="F54">
        <v>0</v>
      </c>
      <c r="H54" t="s">
        <v>167</v>
      </c>
      <c r="I54">
        <v>0</v>
      </c>
    </row>
    <row r="55" spans="5:9" x14ac:dyDescent="0.25">
      <c r="E55" s="9">
        <v>48</v>
      </c>
      <c r="F55">
        <v>0</v>
      </c>
      <c r="H55" t="s">
        <v>168</v>
      </c>
      <c r="I55">
        <v>0</v>
      </c>
    </row>
    <row r="56" spans="5:9" x14ac:dyDescent="0.25">
      <c r="E56" s="9">
        <v>49</v>
      </c>
      <c r="F56">
        <v>0</v>
      </c>
      <c r="H56" t="s">
        <v>169</v>
      </c>
      <c r="I56">
        <v>0</v>
      </c>
    </row>
    <row r="57" spans="5:9" x14ac:dyDescent="0.25">
      <c r="E57" s="9">
        <v>50</v>
      </c>
      <c r="F57">
        <v>0</v>
      </c>
      <c r="H57" t="s">
        <v>170</v>
      </c>
      <c r="I57">
        <v>0</v>
      </c>
    </row>
    <row r="58" spans="5:9" x14ac:dyDescent="0.25">
      <c r="E58" s="9" t="s">
        <v>26</v>
      </c>
      <c r="F58">
        <v>1</v>
      </c>
      <c r="H58" t="s">
        <v>171</v>
      </c>
      <c r="I58">
        <v>0</v>
      </c>
    </row>
    <row r="59" spans="5:9" x14ac:dyDescent="0.25">
      <c r="E59" s="9" t="s">
        <v>27</v>
      </c>
      <c r="F59">
        <v>1</v>
      </c>
      <c r="H59" t="s">
        <v>172</v>
      </c>
      <c r="I59">
        <v>0</v>
      </c>
    </row>
    <row r="60" spans="5:9" x14ac:dyDescent="0.25">
      <c r="E60" s="9" t="s">
        <v>75</v>
      </c>
      <c r="F60">
        <v>1</v>
      </c>
    </row>
    <row r="61" spans="5:9" x14ac:dyDescent="0.25">
      <c r="E61" s="9">
        <v>51</v>
      </c>
      <c r="F61">
        <v>0</v>
      </c>
    </row>
    <row r="62" spans="5:9" x14ac:dyDescent="0.25">
      <c r="E62" s="9">
        <v>52</v>
      </c>
      <c r="F62">
        <v>0</v>
      </c>
    </row>
    <row r="63" spans="5:9" x14ac:dyDescent="0.25">
      <c r="E63" s="9">
        <v>53</v>
      </c>
      <c r="F63">
        <v>1</v>
      </c>
    </row>
    <row r="64" spans="5:9" x14ac:dyDescent="0.25">
      <c r="E64" s="9">
        <v>54</v>
      </c>
      <c r="F64">
        <v>0</v>
      </c>
    </row>
    <row r="65" spans="5:6" x14ac:dyDescent="0.25">
      <c r="E65" s="9">
        <v>55</v>
      </c>
      <c r="F65">
        <v>0</v>
      </c>
    </row>
    <row r="66" spans="5:6" x14ac:dyDescent="0.25">
      <c r="E66" s="9">
        <v>56</v>
      </c>
      <c r="F66">
        <v>0</v>
      </c>
    </row>
    <row r="67" spans="5:6" x14ac:dyDescent="0.25">
      <c r="E67" s="9">
        <v>57</v>
      </c>
      <c r="F67">
        <v>0</v>
      </c>
    </row>
    <row r="68" spans="5:6" x14ac:dyDescent="0.25">
      <c r="E68" s="9">
        <v>58</v>
      </c>
      <c r="F68">
        <v>1</v>
      </c>
    </row>
    <row r="69" spans="5:6" x14ac:dyDescent="0.25">
      <c r="E69" s="9">
        <v>59</v>
      </c>
      <c r="F69">
        <v>0</v>
      </c>
    </row>
    <row r="70" spans="5:6" x14ac:dyDescent="0.25">
      <c r="E70" s="9">
        <v>60</v>
      </c>
      <c r="F70">
        <v>0</v>
      </c>
    </row>
    <row r="71" spans="5:6" x14ac:dyDescent="0.25">
      <c r="E71" s="9">
        <v>61</v>
      </c>
      <c r="F7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election activeCell="A6" sqref="A6:B24"/>
    </sheetView>
  </sheetViews>
  <sheetFormatPr defaultRowHeight="15" x14ac:dyDescent="0.25"/>
  <cols>
    <col min="2" max="2" width="41.140625" bestFit="1" customWidth="1"/>
    <col min="3" max="3" width="12.140625" bestFit="1" customWidth="1"/>
  </cols>
  <sheetData>
    <row r="1" spans="1:3" x14ac:dyDescent="0.25">
      <c r="B1" s="1" t="s">
        <v>13</v>
      </c>
      <c r="C1">
        <v>19</v>
      </c>
    </row>
    <row r="3" spans="1:3" x14ac:dyDescent="0.25">
      <c r="B3" t="s">
        <v>32</v>
      </c>
      <c r="C3">
        <f>SUM(C6:C24)/C1</f>
        <v>1</v>
      </c>
    </row>
    <row r="5" spans="1:3" x14ac:dyDescent="0.25">
      <c r="B5" s="4" t="s">
        <v>14</v>
      </c>
      <c r="C5" s="4" t="s">
        <v>31</v>
      </c>
    </row>
    <row r="6" spans="1:3" x14ac:dyDescent="0.25">
      <c r="A6">
        <v>1</v>
      </c>
      <c r="B6" t="s">
        <v>49</v>
      </c>
      <c r="C6">
        <v>1</v>
      </c>
    </row>
    <row r="7" spans="1:3" x14ac:dyDescent="0.25">
      <c r="A7">
        <v>2</v>
      </c>
      <c r="B7" t="s">
        <v>50</v>
      </c>
      <c r="C7">
        <v>1</v>
      </c>
    </row>
    <row r="8" spans="1:3" x14ac:dyDescent="0.25">
      <c r="A8">
        <v>3</v>
      </c>
      <c r="B8" t="s">
        <v>51</v>
      </c>
      <c r="C8">
        <v>1</v>
      </c>
    </row>
    <row r="9" spans="1:3" x14ac:dyDescent="0.25">
      <c r="A9">
        <v>4</v>
      </c>
      <c r="B9" t="s">
        <v>52</v>
      </c>
      <c r="C9">
        <v>1</v>
      </c>
    </row>
    <row r="10" spans="1:3" x14ac:dyDescent="0.25">
      <c r="A10">
        <v>5</v>
      </c>
      <c r="B10" t="s">
        <v>53</v>
      </c>
      <c r="C10">
        <v>1</v>
      </c>
    </row>
    <row r="11" spans="1:3" x14ac:dyDescent="0.25">
      <c r="A11">
        <v>6</v>
      </c>
      <c r="B11" t="s">
        <v>54</v>
      </c>
      <c r="C11">
        <v>1</v>
      </c>
    </row>
    <row r="12" spans="1:3" x14ac:dyDescent="0.25">
      <c r="A12">
        <v>7</v>
      </c>
      <c r="B12" t="s">
        <v>55</v>
      </c>
      <c r="C12">
        <v>1</v>
      </c>
    </row>
    <row r="13" spans="1:3" x14ac:dyDescent="0.25">
      <c r="A13">
        <v>8</v>
      </c>
      <c r="B13" t="s">
        <v>56</v>
      </c>
      <c r="C13">
        <v>1</v>
      </c>
    </row>
    <row r="14" spans="1:3" x14ac:dyDescent="0.25">
      <c r="A14">
        <v>9</v>
      </c>
      <c r="B14" t="s">
        <v>57</v>
      </c>
      <c r="C14">
        <v>1</v>
      </c>
    </row>
    <row r="15" spans="1:3" x14ac:dyDescent="0.25">
      <c r="A15">
        <v>10</v>
      </c>
      <c r="B15" t="s">
        <v>58</v>
      </c>
      <c r="C15">
        <v>1</v>
      </c>
    </row>
    <row r="16" spans="1:3" x14ac:dyDescent="0.25">
      <c r="A16">
        <v>11</v>
      </c>
      <c r="B16" t="s">
        <v>59</v>
      </c>
      <c r="C16">
        <v>1</v>
      </c>
    </row>
    <row r="17" spans="1:3" x14ac:dyDescent="0.25">
      <c r="A17">
        <v>12</v>
      </c>
      <c r="B17" t="s">
        <v>60</v>
      </c>
      <c r="C17">
        <v>1</v>
      </c>
    </row>
    <row r="18" spans="1:3" x14ac:dyDescent="0.25">
      <c r="A18">
        <v>13</v>
      </c>
      <c r="B18" t="s">
        <v>61</v>
      </c>
      <c r="C18">
        <v>1</v>
      </c>
    </row>
    <row r="19" spans="1:3" x14ac:dyDescent="0.25">
      <c r="A19">
        <v>14</v>
      </c>
      <c r="B19" t="s">
        <v>62</v>
      </c>
      <c r="C19">
        <v>1</v>
      </c>
    </row>
    <row r="20" spans="1:3" x14ac:dyDescent="0.25">
      <c r="A20">
        <v>15</v>
      </c>
      <c r="B20" t="s">
        <v>63</v>
      </c>
      <c r="C20">
        <v>1</v>
      </c>
    </row>
    <row r="21" spans="1:3" x14ac:dyDescent="0.25">
      <c r="A21">
        <v>16</v>
      </c>
      <c r="B21" t="s">
        <v>64</v>
      </c>
      <c r="C21">
        <v>1</v>
      </c>
    </row>
    <row r="22" spans="1:3" x14ac:dyDescent="0.25">
      <c r="A22">
        <v>17</v>
      </c>
      <c r="B22" t="s">
        <v>65</v>
      </c>
      <c r="C22">
        <v>1</v>
      </c>
    </row>
    <row r="23" spans="1:3" x14ac:dyDescent="0.25">
      <c r="A23">
        <v>18</v>
      </c>
      <c r="B23" t="s">
        <v>66</v>
      </c>
      <c r="C23">
        <v>1</v>
      </c>
    </row>
    <row r="24" spans="1:3" x14ac:dyDescent="0.25">
      <c r="A24">
        <v>19</v>
      </c>
      <c r="B24" t="s">
        <v>67</v>
      </c>
      <c r="C24">
        <v>1</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election activeCell="B8" sqref="B8:B26"/>
    </sheetView>
  </sheetViews>
  <sheetFormatPr defaultRowHeight="15" x14ac:dyDescent="0.25"/>
  <cols>
    <col min="2" max="2" width="35" bestFit="1" customWidth="1"/>
    <col min="4" max="4" width="9.140625" hidden="1" customWidth="1"/>
    <col min="6" max="6" width="9.140625" hidden="1" customWidth="1"/>
    <col min="8" max="8" width="9.140625" hidden="1" customWidth="1"/>
  </cols>
  <sheetData>
    <row r="1" spans="1:9" x14ac:dyDescent="0.25">
      <c r="B1" s="1" t="s">
        <v>13</v>
      </c>
      <c r="C1">
        <v>19</v>
      </c>
    </row>
    <row r="3" spans="1:9" x14ac:dyDescent="0.25">
      <c r="B3" t="s">
        <v>18</v>
      </c>
      <c r="C3">
        <f>MIN(D:D)</f>
        <v>0</v>
      </c>
      <c r="E3">
        <f>MIN(F:F)</f>
        <v>0</v>
      </c>
      <c r="G3">
        <f>MIN(H:H)</f>
        <v>0</v>
      </c>
    </row>
    <row r="4" spans="1:9" x14ac:dyDescent="0.25">
      <c r="B4" t="s">
        <v>20</v>
      </c>
      <c r="C4">
        <f>MAX(D:D)</f>
        <v>0.1111111111111111</v>
      </c>
      <c r="E4">
        <f>MAX(F:F)</f>
        <v>0.1111111111111111</v>
      </c>
      <c r="G4">
        <f>MAX(H:H)</f>
        <v>0.1111111111111111</v>
      </c>
    </row>
    <row r="5" spans="1:9" x14ac:dyDescent="0.25">
      <c r="B5" t="s">
        <v>19</v>
      </c>
      <c r="C5">
        <f>AVERAGE(D:D)</f>
        <v>4.7619047619047623E-2</v>
      </c>
      <c r="E5">
        <f>AVERAGE(F:F)</f>
        <v>7.1428571428571438E-2</v>
      </c>
      <c r="G5">
        <f>AVERAGE(H:H)</f>
        <v>6.666666666666668E-2</v>
      </c>
    </row>
    <row r="7" spans="1:9" x14ac:dyDescent="0.25">
      <c r="B7" s="4" t="s">
        <v>14</v>
      </c>
      <c r="C7" t="s">
        <v>15</v>
      </c>
      <c r="E7" t="s">
        <v>16</v>
      </c>
      <c r="G7" t="s">
        <v>17</v>
      </c>
      <c r="I7" t="s">
        <v>28</v>
      </c>
    </row>
    <row r="8" spans="1:9" x14ac:dyDescent="0.25">
      <c r="A8">
        <v>1</v>
      </c>
      <c r="B8" t="s">
        <v>49</v>
      </c>
      <c r="C8">
        <v>2</v>
      </c>
      <c r="D8">
        <f>(C8-1)/($C$1-1)</f>
        <v>5.5555555555555552E-2</v>
      </c>
      <c r="E8">
        <v>3</v>
      </c>
      <c r="F8">
        <f>(E8-1)/($C$1-1)</f>
        <v>0.1111111111111111</v>
      </c>
      <c r="G8">
        <v>3</v>
      </c>
      <c r="H8">
        <f>(G8-1)/($C$1-1)</f>
        <v>0.1111111111111111</v>
      </c>
      <c r="I8" s="6" t="s">
        <v>70</v>
      </c>
    </row>
    <row r="9" spans="1:9" x14ac:dyDescent="0.25">
      <c r="A9">
        <v>2</v>
      </c>
      <c r="B9" t="s">
        <v>50</v>
      </c>
      <c r="C9">
        <v>2</v>
      </c>
      <c r="D9">
        <f t="shared" ref="D9:F21" si="0">(C9-1)/($C$1-1)</f>
        <v>5.5555555555555552E-2</v>
      </c>
      <c r="E9">
        <v>3</v>
      </c>
      <c r="F9">
        <f t="shared" si="0"/>
        <v>0.1111111111111111</v>
      </c>
      <c r="G9">
        <v>3</v>
      </c>
      <c r="H9">
        <f t="shared" ref="H9" si="1">(G9-1)/($C$1-1)</f>
        <v>0.1111111111111111</v>
      </c>
      <c r="I9" s="6" t="s">
        <v>72</v>
      </c>
    </row>
    <row r="10" spans="1:9" x14ac:dyDescent="0.25">
      <c r="A10">
        <v>3</v>
      </c>
      <c r="B10" t="s">
        <v>51</v>
      </c>
      <c r="C10">
        <v>2</v>
      </c>
      <c r="D10">
        <f t="shared" si="0"/>
        <v>5.5555555555555552E-2</v>
      </c>
      <c r="E10">
        <v>3</v>
      </c>
      <c r="F10">
        <f t="shared" si="0"/>
        <v>0.1111111111111111</v>
      </c>
      <c r="G10">
        <v>3</v>
      </c>
      <c r="H10">
        <f t="shared" ref="H10" si="2">(G10-1)/($C$1-1)</f>
        <v>0.1111111111111111</v>
      </c>
      <c r="I10" s="7" t="s">
        <v>71</v>
      </c>
    </row>
    <row r="11" spans="1:9" x14ac:dyDescent="0.25">
      <c r="A11">
        <v>4</v>
      </c>
      <c r="B11" t="s">
        <v>52</v>
      </c>
      <c r="C11">
        <v>2</v>
      </c>
      <c r="D11">
        <f t="shared" si="0"/>
        <v>5.5555555555555552E-2</v>
      </c>
      <c r="E11">
        <v>3</v>
      </c>
      <c r="F11">
        <f t="shared" si="0"/>
        <v>0.1111111111111111</v>
      </c>
      <c r="G11">
        <v>3</v>
      </c>
      <c r="H11">
        <f t="shared" ref="H11" si="3">(G11-1)/($C$1-1)</f>
        <v>0.1111111111111111</v>
      </c>
      <c r="I11" s="7" t="s">
        <v>72</v>
      </c>
    </row>
    <row r="12" spans="1:9" x14ac:dyDescent="0.25">
      <c r="A12">
        <v>5</v>
      </c>
      <c r="B12" t="s">
        <v>53</v>
      </c>
      <c r="C12">
        <v>1</v>
      </c>
      <c r="D12">
        <f t="shared" si="0"/>
        <v>0</v>
      </c>
      <c r="E12">
        <v>1</v>
      </c>
      <c r="F12">
        <f t="shared" si="0"/>
        <v>0</v>
      </c>
      <c r="G12">
        <v>1</v>
      </c>
      <c r="H12">
        <f t="shared" ref="H12" si="4">(G12-1)/($C$1-1)</f>
        <v>0</v>
      </c>
      <c r="I12" s="7" t="s">
        <v>29</v>
      </c>
    </row>
    <row r="13" spans="1:9" x14ac:dyDescent="0.25">
      <c r="A13">
        <v>6</v>
      </c>
      <c r="B13" t="s">
        <v>54</v>
      </c>
      <c r="C13">
        <v>1</v>
      </c>
      <c r="D13">
        <f t="shared" si="0"/>
        <v>0</v>
      </c>
      <c r="E13">
        <v>1</v>
      </c>
      <c r="F13">
        <f t="shared" si="0"/>
        <v>0</v>
      </c>
      <c r="G13">
        <v>1</v>
      </c>
      <c r="H13">
        <f t="shared" ref="H13" si="5">(G13-1)/($C$1-1)</f>
        <v>0</v>
      </c>
      <c r="I13" s="7" t="s">
        <v>29</v>
      </c>
    </row>
    <row r="14" spans="1:9" x14ac:dyDescent="0.25">
      <c r="A14">
        <v>7</v>
      </c>
      <c r="B14" t="s">
        <v>55</v>
      </c>
      <c r="C14">
        <v>2</v>
      </c>
      <c r="D14">
        <f t="shared" si="0"/>
        <v>5.5555555555555552E-2</v>
      </c>
      <c r="E14">
        <v>3</v>
      </c>
      <c r="F14">
        <f t="shared" si="0"/>
        <v>0.1111111111111111</v>
      </c>
      <c r="G14">
        <v>3</v>
      </c>
      <c r="H14">
        <f t="shared" ref="H14" si="6">(G14-1)/($C$1-1)</f>
        <v>0.1111111111111111</v>
      </c>
      <c r="I14" s="6" t="s">
        <v>70</v>
      </c>
    </row>
    <row r="15" spans="1:9" x14ac:dyDescent="0.25">
      <c r="A15">
        <v>8</v>
      </c>
      <c r="B15" t="s">
        <v>56</v>
      </c>
      <c r="C15">
        <v>2</v>
      </c>
      <c r="D15">
        <f t="shared" si="0"/>
        <v>5.5555555555555552E-2</v>
      </c>
      <c r="E15">
        <v>3</v>
      </c>
      <c r="F15">
        <f t="shared" si="0"/>
        <v>0.1111111111111111</v>
      </c>
      <c r="G15">
        <v>3</v>
      </c>
      <c r="H15">
        <f t="shared" ref="H15" si="7">(G15-1)/($C$1-1)</f>
        <v>0.1111111111111111</v>
      </c>
      <c r="I15" s="6" t="s">
        <v>71</v>
      </c>
    </row>
    <row r="16" spans="1:9" x14ac:dyDescent="0.25">
      <c r="A16">
        <v>9</v>
      </c>
      <c r="B16" t="s">
        <v>57</v>
      </c>
      <c r="C16">
        <v>1</v>
      </c>
      <c r="D16">
        <f t="shared" si="0"/>
        <v>0</v>
      </c>
      <c r="E16">
        <v>1</v>
      </c>
      <c r="F16">
        <f t="shared" si="0"/>
        <v>0</v>
      </c>
      <c r="G16">
        <v>1</v>
      </c>
      <c r="H16">
        <f t="shared" ref="H16" si="8">(G16-1)/($C$1-1)</f>
        <v>0</v>
      </c>
      <c r="I16" s="7" t="s">
        <v>29</v>
      </c>
    </row>
    <row r="17" spans="1:9" x14ac:dyDescent="0.25">
      <c r="A17">
        <v>10</v>
      </c>
      <c r="B17" t="s">
        <v>58</v>
      </c>
      <c r="C17">
        <v>1</v>
      </c>
      <c r="D17">
        <f t="shared" si="0"/>
        <v>0</v>
      </c>
      <c r="E17">
        <v>1</v>
      </c>
      <c r="F17">
        <f t="shared" si="0"/>
        <v>0</v>
      </c>
      <c r="G17">
        <v>1</v>
      </c>
      <c r="H17">
        <f t="shared" ref="H17" si="9">(G17-1)/($C$1-1)</f>
        <v>0</v>
      </c>
      <c r="I17" s="7" t="s">
        <v>29</v>
      </c>
    </row>
    <row r="18" spans="1:9" x14ac:dyDescent="0.25">
      <c r="A18">
        <v>11</v>
      </c>
      <c r="B18" t="s">
        <v>59</v>
      </c>
      <c r="C18">
        <v>1</v>
      </c>
      <c r="D18">
        <f t="shared" si="0"/>
        <v>0</v>
      </c>
      <c r="E18">
        <v>1</v>
      </c>
      <c r="F18">
        <f t="shared" si="0"/>
        <v>0</v>
      </c>
      <c r="G18">
        <v>1</v>
      </c>
      <c r="H18">
        <f t="shared" ref="H18" si="10">(G18-1)/($C$1-1)</f>
        <v>0</v>
      </c>
      <c r="I18" s="7" t="s">
        <v>29</v>
      </c>
    </row>
    <row r="19" spans="1:9" x14ac:dyDescent="0.25">
      <c r="A19">
        <v>12</v>
      </c>
      <c r="B19" t="s">
        <v>60</v>
      </c>
      <c r="C19">
        <v>3</v>
      </c>
      <c r="D19">
        <f t="shared" si="0"/>
        <v>0.1111111111111111</v>
      </c>
      <c r="E19">
        <v>3</v>
      </c>
      <c r="F19">
        <f t="shared" si="0"/>
        <v>0.1111111111111111</v>
      </c>
      <c r="G19">
        <v>3</v>
      </c>
      <c r="H19">
        <f t="shared" ref="H19" si="11">(G19-1)/($C$1-1)</f>
        <v>0.1111111111111111</v>
      </c>
      <c r="I19" s="6" t="s">
        <v>69</v>
      </c>
    </row>
    <row r="20" spans="1:9" x14ac:dyDescent="0.25">
      <c r="A20">
        <v>13</v>
      </c>
      <c r="B20" t="s">
        <v>61</v>
      </c>
      <c r="C20">
        <v>3</v>
      </c>
      <c r="D20">
        <f t="shared" si="0"/>
        <v>0.1111111111111111</v>
      </c>
      <c r="E20">
        <v>3</v>
      </c>
      <c r="F20">
        <f t="shared" si="0"/>
        <v>0.1111111111111111</v>
      </c>
      <c r="G20">
        <v>3</v>
      </c>
      <c r="H20">
        <f t="shared" ref="H20" si="12">(G20-1)/($C$1-1)</f>
        <v>0.1111111111111111</v>
      </c>
      <c r="I20" s="6" t="s">
        <v>68</v>
      </c>
    </row>
    <row r="21" spans="1:9" x14ac:dyDescent="0.25">
      <c r="A21">
        <v>14</v>
      </c>
      <c r="B21" t="s">
        <v>62</v>
      </c>
      <c r="C21">
        <v>3</v>
      </c>
      <c r="D21">
        <f t="shared" si="0"/>
        <v>0.1111111111111111</v>
      </c>
      <c r="E21">
        <v>3</v>
      </c>
      <c r="F21">
        <f t="shared" si="0"/>
        <v>0.1111111111111111</v>
      </c>
      <c r="G21">
        <v>3</v>
      </c>
      <c r="H21">
        <f t="shared" ref="H21:H22" si="13">(G21-1)/($C$1-1)</f>
        <v>0.1111111111111111</v>
      </c>
      <c r="I21" s="6" t="s">
        <v>73</v>
      </c>
    </row>
    <row r="22" spans="1:9" x14ac:dyDescent="0.25">
      <c r="A22">
        <v>15</v>
      </c>
      <c r="B22" t="s">
        <v>63</v>
      </c>
      <c r="C22">
        <v>1</v>
      </c>
      <c r="E22">
        <v>1</v>
      </c>
      <c r="G22">
        <v>1</v>
      </c>
      <c r="H22">
        <f t="shared" si="13"/>
        <v>0</v>
      </c>
      <c r="I22" s="7" t="s">
        <v>29</v>
      </c>
    </row>
    <row r="23" spans="1:9" x14ac:dyDescent="0.25">
      <c r="A23">
        <v>16</v>
      </c>
      <c r="B23" t="s">
        <v>64</v>
      </c>
      <c r="C23">
        <v>1</v>
      </c>
      <c r="E23">
        <v>1</v>
      </c>
      <c r="G23">
        <v>1</v>
      </c>
      <c r="I23" s="7" t="s">
        <v>29</v>
      </c>
    </row>
    <row r="24" spans="1:9" x14ac:dyDescent="0.25">
      <c r="A24">
        <v>17</v>
      </c>
      <c r="B24" t="s">
        <v>65</v>
      </c>
      <c r="C24">
        <v>1</v>
      </c>
      <c r="E24">
        <v>1</v>
      </c>
      <c r="G24">
        <v>1</v>
      </c>
      <c r="I24" s="7" t="s">
        <v>29</v>
      </c>
    </row>
    <row r="25" spans="1:9" x14ac:dyDescent="0.25">
      <c r="A25">
        <v>18</v>
      </c>
      <c r="B25" t="s">
        <v>66</v>
      </c>
      <c r="C25">
        <v>1</v>
      </c>
      <c r="E25">
        <v>1</v>
      </c>
      <c r="G25">
        <v>1</v>
      </c>
      <c r="I25" s="7" t="s">
        <v>29</v>
      </c>
    </row>
    <row r="26" spans="1:9" x14ac:dyDescent="0.25">
      <c r="A26">
        <v>19</v>
      </c>
      <c r="B26" t="s">
        <v>67</v>
      </c>
      <c r="C26">
        <v>1</v>
      </c>
      <c r="E26">
        <v>1</v>
      </c>
      <c r="G26">
        <v>1</v>
      </c>
      <c r="I26" s="7" t="s">
        <v>29</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2"/>
  <sheetViews>
    <sheetView topLeftCell="A36" workbookViewId="0">
      <selection activeCell="B6" sqref="B6:B72"/>
    </sheetView>
  </sheetViews>
  <sheetFormatPr defaultRowHeight="15" x14ac:dyDescent="0.25"/>
  <cols>
    <col min="2" max="2" width="41.140625" bestFit="1" customWidth="1"/>
    <col min="3" max="3" width="12.140625" bestFit="1" customWidth="1"/>
  </cols>
  <sheetData>
    <row r="1" spans="1:3" x14ac:dyDescent="0.25">
      <c r="B1" s="1" t="s">
        <v>13</v>
      </c>
      <c r="C1">
        <v>67</v>
      </c>
    </row>
    <row r="3" spans="1:3" x14ac:dyDescent="0.25">
      <c r="B3" t="s">
        <v>32</v>
      </c>
      <c r="C3">
        <f>SUM(C6:C72)/C1</f>
        <v>0.4925373134328358</v>
      </c>
    </row>
    <row r="5" spans="1:3" x14ac:dyDescent="0.25">
      <c r="B5" s="4" t="s">
        <v>22</v>
      </c>
      <c r="C5" s="4" t="s">
        <v>31</v>
      </c>
    </row>
    <row r="6" spans="1:3" x14ac:dyDescent="0.25">
      <c r="A6">
        <v>1</v>
      </c>
      <c r="B6" s="9">
        <v>1</v>
      </c>
      <c r="C6">
        <v>1</v>
      </c>
    </row>
    <row r="7" spans="1:3" x14ac:dyDescent="0.25">
      <c r="A7">
        <v>2</v>
      </c>
      <c r="B7" s="9">
        <v>2</v>
      </c>
      <c r="C7">
        <v>1</v>
      </c>
    </row>
    <row r="8" spans="1:3" x14ac:dyDescent="0.25">
      <c r="A8">
        <v>3</v>
      </c>
      <c r="B8" s="9">
        <v>3</v>
      </c>
      <c r="C8">
        <v>1</v>
      </c>
    </row>
    <row r="9" spans="1:3" x14ac:dyDescent="0.25">
      <c r="A9">
        <v>4</v>
      </c>
      <c r="B9" s="9">
        <v>4</v>
      </c>
      <c r="C9">
        <v>1</v>
      </c>
    </row>
    <row r="10" spans="1:3" x14ac:dyDescent="0.25">
      <c r="A10">
        <v>5</v>
      </c>
      <c r="B10" s="9">
        <v>5</v>
      </c>
      <c r="C10">
        <v>1</v>
      </c>
    </row>
    <row r="11" spans="1:3" x14ac:dyDescent="0.25">
      <c r="A11">
        <v>6</v>
      </c>
      <c r="B11" s="9">
        <v>6</v>
      </c>
      <c r="C11">
        <v>1</v>
      </c>
    </row>
    <row r="12" spans="1:3" x14ac:dyDescent="0.25">
      <c r="A12">
        <v>7</v>
      </c>
      <c r="B12" s="9">
        <v>7</v>
      </c>
      <c r="C12">
        <v>1</v>
      </c>
    </row>
    <row r="13" spans="1:3" x14ac:dyDescent="0.25">
      <c r="A13">
        <v>8</v>
      </c>
      <c r="B13" s="9">
        <v>8</v>
      </c>
      <c r="C13">
        <v>0</v>
      </c>
    </row>
    <row r="14" spans="1:3" x14ac:dyDescent="0.25">
      <c r="A14">
        <v>9</v>
      </c>
      <c r="B14" s="9">
        <v>9</v>
      </c>
      <c r="C14">
        <v>0</v>
      </c>
    </row>
    <row r="15" spans="1:3" x14ac:dyDescent="0.25">
      <c r="A15">
        <v>10</v>
      </c>
      <c r="B15" s="9">
        <v>10</v>
      </c>
      <c r="C15">
        <v>0</v>
      </c>
    </row>
    <row r="16" spans="1:3" x14ac:dyDescent="0.25">
      <c r="A16">
        <v>11</v>
      </c>
      <c r="B16" s="9">
        <v>11</v>
      </c>
      <c r="C16">
        <v>0</v>
      </c>
    </row>
    <row r="17" spans="1:3" x14ac:dyDescent="0.25">
      <c r="A17">
        <v>12</v>
      </c>
      <c r="B17" s="9">
        <v>12</v>
      </c>
      <c r="C17">
        <v>0</v>
      </c>
    </row>
    <row r="18" spans="1:3" x14ac:dyDescent="0.25">
      <c r="A18">
        <v>13</v>
      </c>
      <c r="B18" s="9">
        <v>13</v>
      </c>
      <c r="C18">
        <v>0</v>
      </c>
    </row>
    <row r="19" spans="1:3" x14ac:dyDescent="0.25">
      <c r="A19">
        <v>14</v>
      </c>
      <c r="B19" s="9">
        <v>14</v>
      </c>
      <c r="C19">
        <v>0</v>
      </c>
    </row>
    <row r="20" spans="1:3" x14ac:dyDescent="0.25">
      <c r="A20">
        <v>15</v>
      </c>
      <c r="B20" s="9">
        <v>15</v>
      </c>
      <c r="C20">
        <v>0</v>
      </c>
    </row>
    <row r="21" spans="1:3" x14ac:dyDescent="0.25">
      <c r="A21">
        <v>16</v>
      </c>
      <c r="B21" s="9">
        <v>16</v>
      </c>
      <c r="C21">
        <v>0</v>
      </c>
    </row>
    <row r="22" spans="1:3" x14ac:dyDescent="0.25">
      <c r="A22">
        <v>17</v>
      </c>
      <c r="B22" s="9">
        <v>17</v>
      </c>
      <c r="C22">
        <v>1</v>
      </c>
    </row>
    <row r="23" spans="1:3" x14ac:dyDescent="0.25">
      <c r="A23">
        <v>18</v>
      </c>
      <c r="B23" s="9">
        <v>18</v>
      </c>
      <c r="C23">
        <v>1</v>
      </c>
    </row>
    <row r="24" spans="1:3" x14ac:dyDescent="0.25">
      <c r="A24">
        <v>19</v>
      </c>
      <c r="B24" s="9">
        <v>19</v>
      </c>
      <c r="C24">
        <v>1</v>
      </c>
    </row>
    <row r="25" spans="1:3" x14ac:dyDescent="0.25">
      <c r="A25">
        <v>20</v>
      </c>
      <c r="B25" s="9">
        <v>20</v>
      </c>
      <c r="C25">
        <v>1</v>
      </c>
    </row>
    <row r="26" spans="1:3" x14ac:dyDescent="0.25">
      <c r="A26">
        <v>21</v>
      </c>
      <c r="B26" s="9">
        <v>21</v>
      </c>
      <c r="C26">
        <v>1</v>
      </c>
    </row>
    <row r="27" spans="1:3" x14ac:dyDescent="0.25">
      <c r="A27">
        <v>22</v>
      </c>
      <c r="B27" s="9">
        <v>22</v>
      </c>
      <c r="C27">
        <v>1</v>
      </c>
    </row>
    <row r="28" spans="1:3" x14ac:dyDescent="0.25">
      <c r="A28">
        <v>23</v>
      </c>
      <c r="B28" s="9">
        <v>23</v>
      </c>
      <c r="C28">
        <v>0</v>
      </c>
    </row>
    <row r="29" spans="1:3" x14ac:dyDescent="0.25">
      <c r="A29">
        <v>24</v>
      </c>
      <c r="B29" s="9">
        <v>24</v>
      </c>
      <c r="C29">
        <v>0</v>
      </c>
    </row>
    <row r="30" spans="1:3" x14ac:dyDescent="0.25">
      <c r="A30">
        <v>25</v>
      </c>
      <c r="B30" s="9">
        <v>25</v>
      </c>
      <c r="C30">
        <v>0</v>
      </c>
    </row>
    <row r="31" spans="1:3" x14ac:dyDescent="0.25">
      <c r="A31">
        <v>26</v>
      </c>
      <c r="B31" s="9">
        <v>26</v>
      </c>
      <c r="C31">
        <v>0</v>
      </c>
    </row>
    <row r="32" spans="1:3" x14ac:dyDescent="0.25">
      <c r="A32">
        <v>27</v>
      </c>
      <c r="B32" s="9">
        <v>27</v>
      </c>
      <c r="C32">
        <v>0</v>
      </c>
    </row>
    <row r="33" spans="1:3" x14ac:dyDescent="0.25">
      <c r="A33">
        <v>28</v>
      </c>
      <c r="B33" s="9" t="s">
        <v>23</v>
      </c>
      <c r="C33">
        <v>0</v>
      </c>
    </row>
    <row r="34" spans="1:3" x14ac:dyDescent="0.25">
      <c r="A34">
        <v>29</v>
      </c>
      <c r="B34" s="9">
        <v>28</v>
      </c>
      <c r="C34">
        <v>1</v>
      </c>
    </row>
    <row r="35" spans="1:3" x14ac:dyDescent="0.25">
      <c r="A35">
        <v>30</v>
      </c>
      <c r="B35" s="9">
        <v>29</v>
      </c>
      <c r="C35">
        <v>0</v>
      </c>
    </row>
    <row r="36" spans="1:3" x14ac:dyDescent="0.25">
      <c r="A36">
        <v>31</v>
      </c>
      <c r="B36" s="9">
        <v>30</v>
      </c>
      <c r="C36">
        <v>0</v>
      </c>
    </row>
    <row r="37" spans="1:3" x14ac:dyDescent="0.25">
      <c r="A37">
        <v>32</v>
      </c>
      <c r="B37" s="9">
        <v>31</v>
      </c>
      <c r="C37">
        <v>0</v>
      </c>
    </row>
    <row r="38" spans="1:3" x14ac:dyDescent="0.25">
      <c r="A38">
        <v>33</v>
      </c>
      <c r="B38" s="9">
        <v>32</v>
      </c>
      <c r="C38">
        <v>0</v>
      </c>
    </row>
    <row r="39" spans="1:3" x14ac:dyDescent="0.25">
      <c r="A39">
        <v>34</v>
      </c>
      <c r="B39" s="9">
        <v>33</v>
      </c>
      <c r="C39">
        <v>0</v>
      </c>
    </row>
    <row r="40" spans="1:3" x14ac:dyDescent="0.25">
      <c r="A40">
        <v>35</v>
      </c>
      <c r="B40" s="9">
        <v>34</v>
      </c>
      <c r="C40">
        <v>0</v>
      </c>
    </row>
    <row r="41" spans="1:3" x14ac:dyDescent="0.25">
      <c r="A41">
        <v>36</v>
      </c>
      <c r="B41" s="9">
        <v>35</v>
      </c>
      <c r="C41">
        <v>1</v>
      </c>
    </row>
    <row r="42" spans="1:3" x14ac:dyDescent="0.25">
      <c r="A42">
        <v>37</v>
      </c>
      <c r="B42" s="9">
        <v>36</v>
      </c>
      <c r="C42">
        <v>1</v>
      </c>
    </row>
    <row r="43" spans="1:3" x14ac:dyDescent="0.25">
      <c r="A43">
        <v>38</v>
      </c>
      <c r="B43" s="9">
        <v>37</v>
      </c>
      <c r="C43">
        <v>1</v>
      </c>
    </row>
    <row r="44" spans="1:3" x14ac:dyDescent="0.25">
      <c r="A44">
        <v>39</v>
      </c>
      <c r="B44" s="9">
        <v>38</v>
      </c>
      <c r="C44">
        <v>1</v>
      </c>
    </row>
    <row r="45" spans="1:3" x14ac:dyDescent="0.25">
      <c r="A45">
        <v>40</v>
      </c>
      <c r="B45" s="9">
        <v>39</v>
      </c>
      <c r="C45">
        <v>1</v>
      </c>
    </row>
    <row r="46" spans="1:3" x14ac:dyDescent="0.25">
      <c r="A46">
        <v>41</v>
      </c>
      <c r="B46" s="9">
        <v>40</v>
      </c>
      <c r="C46">
        <v>0</v>
      </c>
    </row>
    <row r="47" spans="1:3" x14ac:dyDescent="0.25">
      <c r="A47">
        <v>42</v>
      </c>
      <c r="B47" s="9">
        <v>41</v>
      </c>
      <c r="C47">
        <v>0</v>
      </c>
    </row>
    <row r="48" spans="1:3" x14ac:dyDescent="0.25">
      <c r="A48">
        <v>43</v>
      </c>
      <c r="B48" s="9" t="s">
        <v>24</v>
      </c>
      <c r="C48">
        <v>0</v>
      </c>
    </row>
    <row r="49" spans="1:3" x14ac:dyDescent="0.25">
      <c r="A49">
        <v>44</v>
      </c>
      <c r="B49" s="9" t="s">
        <v>25</v>
      </c>
      <c r="C49">
        <v>1</v>
      </c>
    </row>
    <row r="50" spans="1:3" x14ac:dyDescent="0.25">
      <c r="A50">
        <v>45</v>
      </c>
      <c r="B50" s="9">
        <v>42</v>
      </c>
      <c r="C50">
        <v>0</v>
      </c>
    </row>
    <row r="51" spans="1:3" x14ac:dyDescent="0.25">
      <c r="A51">
        <v>46</v>
      </c>
      <c r="B51" s="9">
        <v>43</v>
      </c>
      <c r="C51">
        <v>1</v>
      </c>
    </row>
    <row r="52" spans="1:3" x14ac:dyDescent="0.25">
      <c r="A52">
        <v>47</v>
      </c>
      <c r="B52" s="9">
        <v>44</v>
      </c>
      <c r="C52">
        <v>1</v>
      </c>
    </row>
    <row r="53" spans="1:3" x14ac:dyDescent="0.25">
      <c r="A53">
        <v>48</v>
      </c>
      <c r="B53" s="9">
        <v>45</v>
      </c>
      <c r="C53">
        <v>1</v>
      </c>
    </row>
    <row r="54" spans="1:3" x14ac:dyDescent="0.25">
      <c r="A54">
        <v>49</v>
      </c>
      <c r="B54" s="9">
        <v>46</v>
      </c>
      <c r="C54">
        <v>1</v>
      </c>
    </row>
    <row r="55" spans="1:3" x14ac:dyDescent="0.25">
      <c r="A55">
        <v>50</v>
      </c>
      <c r="B55" s="9">
        <v>47</v>
      </c>
      <c r="C55">
        <v>1</v>
      </c>
    </row>
    <row r="56" spans="1:3" x14ac:dyDescent="0.25">
      <c r="A56">
        <v>51</v>
      </c>
      <c r="B56" s="9">
        <v>48</v>
      </c>
      <c r="C56">
        <v>1</v>
      </c>
    </row>
    <row r="57" spans="1:3" x14ac:dyDescent="0.25">
      <c r="A57">
        <v>52</v>
      </c>
      <c r="B57" s="9">
        <v>49</v>
      </c>
      <c r="C57">
        <v>1</v>
      </c>
    </row>
    <row r="58" spans="1:3" x14ac:dyDescent="0.25">
      <c r="A58">
        <v>53</v>
      </c>
      <c r="B58" s="9">
        <v>50</v>
      </c>
      <c r="C58">
        <v>1</v>
      </c>
    </row>
    <row r="59" spans="1:3" x14ac:dyDescent="0.25">
      <c r="A59">
        <v>54</v>
      </c>
      <c r="B59" s="9" t="s">
        <v>26</v>
      </c>
      <c r="C59">
        <v>0</v>
      </c>
    </row>
    <row r="60" spans="1:3" x14ac:dyDescent="0.25">
      <c r="A60">
        <v>55</v>
      </c>
      <c r="B60" s="9" t="s">
        <v>27</v>
      </c>
      <c r="C60">
        <v>0</v>
      </c>
    </row>
    <row r="61" spans="1:3" x14ac:dyDescent="0.25">
      <c r="A61">
        <v>56</v>
      </c>
      <c r="B61" s="9" t="s">
        <v>75</v>
      </c>
      <c r="C61">
        <v>0</v>
      </c>
    </row>
    <row r="62" spans="1:3" x14ac:dyDescent="0.25">
      <c r="A62">
        <v>57</v>
      </c>
      <c r="B62" s="9">
        <v>51</v>
      </c>
      <c r="C62">
        <v>0</v>
      </c>
    </row>
    <row r="63" spans="1:3" x14ac:dyDescent="0.25">
      <c r="A63">
        <v>58</v>
      </c>
      <c r="B63" s="9">
        <v>52</v>
      </c>
      <c r="C63">
        <v>1</v>
      </c>
    </row>
    <row r="64" spans="1:3" x14ac:dyDescent="0.25">
      <c r="A64">
        <v>59</v>
      </c>
      <c r="B64" s="9">
        <v>53</v>
      </c>
      <c r="C64">
        <v>0</v>
      </c>
    </row>
    <row r="65" spans="1:3" x14ac:dyDescent="0.25">
      <c r="A65">
        <v>60</v>
      </c>
      <c r="B65" s="9">
        <v>54</v>
      </c>
      <c r="C65">
        <v>0</v>
      </c>
    </row>
    <row r="66" spans="1:3" x14ac:dyDescent="0.25">
      <c r="A66">
        <v>61</v>
      </c>
      <c r="B66" s="9">
        <v>55</v>
      </c>
      <c r="C66">
        <v>0</v>
      </c>
    </row>
    <row r="67" spans="1:3" x14ac:dyDescent="0.25">
      <c r="A67">
        <v>62</v>
      </c>
      <c r="B67" s="9">
        <v>56</v>
      </c>
      <c r="C67">
        <v>0</v>
      </c>
    </row>
    <row r="68" spans="1:3" x14ac:dyDescent="0.25">
      <c r="A68">
        <v>63</v>
      </c>
      <c r="B68" s="9">
        <v>57</v>
      </c>
      <c r="C68">
        <v>0</v>
      </c>
    </row>
    <row r="69" spans="1:3" x14ac:dyDescent="0.25">
      <c r="A69">
        <v>64</v>
      </c>
      <c r="B69" s="9">
        <v>58</v>
      </c>
      <c r="C69">
        <v>1</v>
      </c>
    </row>
    <row r="70" spans="1:3" x14ac:dyDescent="0.25">
      <c r="A70">
        <v>65</v>
      </c>
      <c r="B70" s="9">
        <v>59</v>
      </c>
      <c r="C70">
        <v>1</v>
      </c>
    </row>
    <row r="71" spans="1:3" x14ac:dyDescent="0.25">
      <c r="A71">
        <v>66</v>
      </c>
      <c r="B71" s="9">
        <v>60</v>
      </c>
      <c r="C71">
        <v>1</v>
      </c>
    </row>
    <row r="72" spans="1:3" x14ac:dyDescent="0.25">
      <c r="A72">
        <v>67</v>
      </c>
      <c r="B72" s="9">
        <v>61</v>
      </c>
      <c r="C72">
        <v>1</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39" workbookViewId="0">
      <selection activeCell="A8" sqref="A8:B74"/>
    </sheetView>
  </sheetViews>
  <sheetFormatPr defaultRowHeight="15" x14ac:dyDescent="0.25"/>
  <cols>
    <col min="2" max="2" width="34.7109375" bestFit="1" customWidth="1"/>
    <col min="4" max="4" width="9.140625" hidden="1" customWidth="1"/>
    <col min="6" max="6" width="9.140625" hidden="1" customWidth="1"/>
    <col min="8" max="8" width="9.140625" hidden="1" customWidth="1"/>
    <col min="9" max="9" width="9.140625" style="6"/>
  </cols>
  <sheetData>
    <row r="1" spans="1:9" ht="14.25" customHeight="1" x14ac:dyDescent="0.25">
      <c r="B1" s="2" t="s">
        <v>21</v>
      </c>
      <c r="C1">
        <v>67</v>
      </c>
    </row>
    <row r="3" spans="1:9" x14ac:dyDescent="0.25">
      <c r="B3" t="s">
        <v>18</v>
      </c>
      <c r="C3">
        <f>MIN(D:D)</f>
        <v>0</v>
      </c>
      <c r="E3">
        <f>MIN(F:F)</f>
        <v>0</v>
      </c>
      <c r="G3">
        <f>MIN(H:H)</f>
        <v>0</v>
      </c>
    </row>
    <row r="4" spans="1:9" x14ac:dyDescent="0.25">
      <c r="B4" t="s">
        <v>20</v>
      </c>
      <c r="C4">
        <f>MAX(D:D)</f>
        <v>0.19696969696969696</v>
      </c>
      <c r="E4">
        <f>MAX(F:F)</f>
        <v>0.34848484848484851</v>
      </c>
      <c r="G4">
        <f>MAX(H:H)</f>
        <v>0.34848484848484851</v>
      </c>
    </row>
    <row r="5" spans="1:9" x14ac:dyDescent="0.25">
      <c r="B5" t="s">
        <v>19</v>
      </c>
      <c r="C5">
        <f>AVERAGE(D:D)</f>
        <v>1.3116236996834008E-2</v>
      </c>
      <c r="E5">
        <f>AVERAGE(F:F)</f>
        <v>6.9425599276345534E-2</v>
      </c>
      <c r="G5">
        <f>AVERAGE(H:H)</f>
        <v>9.1361374943464482E-2</v>
      </c>
    </row>
    <row r="7" spans="1:9" x14ac:dyDescent="0.25">
      <c r="B7" s="4" t="s">
        <v>22</v>
      </c>
      <c r="C7" t="s">
        <v>15</v>
      </c>
      <c r="E7" t="s">
        <v>16</v>
      </c>
      <c r="G7" t="s">
        <v>17</v>
      </c>
      <c r="I7" s="6" t="s">
        <v>28</v>
      </c>
    </row>
    <row r="8" spans="1:9" x14ac:dyDescent="0.25">
      <c r="A8">
        <v>1</v>
      </c>
      <c r="B8" s="9">
        <v>1</v>
      </c>
      <c r="C8">
        <v>1</v>
      </c>
      <c r="D8">
        <f>(C8-1)/($C$1-1)</f>
        <v>0</v>
      </c>
      <c r="E8">
        <v>1</v>
      </c>
      <c r="F8">
        <f>(E8-1)/($C$1-1)</f>
        <v>0</v>
      </c>
      <c r="G8">
        <v>1</v>
      </c>
      <c r="H8">
        <f>(G8-1)/($C$1-1)</f>
        <v>0</v>
      </c>
      <c r="I8" s="7" t="s">
        <v>29</v>
      </c>
    </row>
    <row r="9" spans="1:9" x14ac:dyDescent="0.25">
      <c r="A9">
        <v>2</v>
      </c>
      <c r="B9" s="9">
        <v>2</v>
      </c>
      <c r="C9">
        <v>1</v>
      </c>
      <c r="D9">
        <f t="shared" ref="D9:H27" si="0">(C9-1)/($C$1-1)</f>
        <v>0</v>
      </c>
      <c r="E9">
        <v>1</v>
      </c>
      <c r="F9">
        <f t="shared" si="0"/>
        <v>0</v>
      </c>
      <c r="G9">
        <v>1</v>
      </c>
      <c r="H9">
        <f t="shared" ref="H9" si="1">(G9-1)/($C$1-1)</f>
        <v>0</v>
      </c>
      <c r="I9" s="7" t="s">
        <v>29</v>
      </c>
    </row>
    <row r="10" spans="1:9" x14ac:dyDescent="0.25">
      <c r="A10">
        <v>3</v>
      </c>
      <c r="B10" s="9">
        <v>3</v>
      </c>
      <c r="C10">
        <v>1</v>
      </c>
      <c r="D10">
        <f t="shared" si="0"/>
        <v>0</v>
      </c>
      <c r="E10">
        <v>1</v>
      </c>
      <c r="F10">
        <f t="shared" si="0"/>
        <v>0</v>
      </c>
      <c r="G10">
        <v>1</v>
      </c>
      <c r="H10">
        <f t="shared" ref="H10" si="2">(G10-1)/($C$1-1)</f>
        <v>0</v>
      </c>
      <c r="I10" s="7" t="s">
        <v>29</v>
      </c>
    </row>
    <row r="11" spans="1:9" x14ac:dyDescent="0.25">
      <c r="A11">
        <v>4</v>
      </c>
      <c r="B11" s="9">
        <v>4</v>
      </c>
      <c r="C11">
        <v>1</v>
      </c>
      <c r="D11">
        <f t="shared" si="0"/>
        <v>0</v>
      </c>
      <c r="E11">
        <v>1</v>
      </c>
      <c r="F11">
        <f t="shared" si="0"/>
        <v>0</v>
      </c>
      <c r="G11">
        <v>1</v>
      </c>
      <c r="H11">
        <f t="shared" ref="H11" si="3">(G11-1)/($C$1-1)</f>
        <v>0</v>
      </c>
      <c r="I11" s="7" t="s">
        <v>29</v>
      </c>
    </row>
    <row r="12" spans="1:9" x14ac:dyDescent="0.25">
      <c r="A12">
        <v>5</v>
      </c>
      <c r="B12" s="9">
        <v>5</v>
      </c>
      <c r="C12">
        <v>1</v>
      </c>
      <c r="D12">
        <f t="shared" si="0"/>
        <v>0</v>
      </c>
      <c r="E12">
        <v>1</v>
      </c>
      <c r="F12">
        <f t="shared" si="0"/>
        <v>0</v>
      </c>
      <c r="G12">
        <v>1</v>
      </c>
      <c r="H12">
        <f t="shared" ref="H12" si="4">(G12-1)/($C$1-1)</f>
        <v>0</v>
      </c>
      <c r="I12" s="7" t="s">
        <v>29</v>
      </c>
    </row>
    <row r="13" spans="1:9" x14ac:dyDescent="0.25">
      <c r="A13">
        <v>6</v>
      </c>
      <c r="B13" s="9">
        <v>6</v>
      </c>
      <c r="C13">
        <v>1</v>
      </c>
      <c r="D13">
        <f t="shared" si="0"/>
        <v>0</v>
      </c>
      <c r="E13">
        <v>1</v>
      </c>
      <c r="F13">
        <f t="shared" si="0"/>
        <v>0</v>
      </c>
      <c r="G13">
        <v>1</v>
      </c>
      <c r="H13">
        <f t="shared" ref="H13" si="5">(G13-1)/($C$1-1)</f>
        <v>0</v>
      </c>
      <c r="I13" s="7" t="s">
        <v>29</v>
      </c>
    </row>
    <row r="14" spans="1:9" x14ac:dyDescent="0.25">
      <c r="A14">
        <v>7</v>
      </c>
      <c r="B14" s="9">
        <v>7</v>
      </c>
      <c r="C14">
        <v>1</v>
      </c>
      <c r="D14">
        <f t="shared" si="0"/>
        <v>0</v>
      </c>
      <c r="E14">
        <v>1</v>
      </c>
      <c r="F14">
        <f t="shared" si="0"/>
        <v>0</v>
      </c>
      <c r="G14">
        <v>1</v>
      </c>
      <c r="H14">
        <f t="shared" ref="H14" si="6">(G14-1)/($C$1-1)</f>
        <v>0</v>
      </c>
      <c r="I14" s="7" t="s">
        <v>29</v>
      </c>
    </row>
    <row r="15" spans="1:9" x14ac:dyDescent="0.25">
      <c r="A15">
        <v>8</v>
      </c>
      <c r="B15" s="9">
        <v>8</v>
      </c>
      <c r="C15">
        <v>1</v>
      </c>
      <c r="D15">
        <f t="shared" si="0"/>
        <v>0</v>
      </c>
      <c r="E15">
        <v>1</v>
      </c>
      <c r="F15">
        <f t="shared" si="0"/>
        <v>0</v>
      </c>
      <c r="G15">
        <v>1</v>
      </c>
      <c r="H15">
        <f t="shared" ref="H15" si="7">(G15-1)/($C$1-1)</f>
        <v>0</v>
      </c>
      <c r="I15" s="7" t="s">
        <v>29</v>
      </c>
    </row>
    <row r="16" spans="1:9" x14ac:dyDescent="0.25">
      <c r="A16">
        <v>9</v>
      </c>
      <c r="B16" s="9">
        <v>9</v>
      </c>
      <c r="C16">
        <v>1</v>
      </c>
      <c r="D16">
        <f t="shared" si="0"/>
        <v>0</v>
      </c>
      <c r="E16">
        <v>1</v>
      </c>
      <c r="F16">
        <f t="shared" si="0"/>
        <v>0</v>
      </c>
      <c r="G16">
        <v>1</v>
      </c>
      <c r="H16">
        <f t="shared" ref="H16" si="8">(G16-1)/($C$1-1)</f>
        <v>0</v>
      </c>
      <c r="I16" s="7" t="s">
        <v>29</v>
      </c>
    </row>
    <row r="17" spans="1:9" x14ac:dyDescent="0.25">
      <c r="A17">
        <v>10</v>
      </c>
      <c r="B17" s="9">
        <v>10</v>
      </c>
      <c r="C17">
        <v>1</v>
      </c>
      <c r="D17">
        <f t="shared" si="0"/>
        <v>0</v>
      </c>
      <c r="E17">
        <v>1</v>
      </c>
      <c r="F17">
        <f t="shared" si="0"/>
        <v>0</v>
      </c>
      <c r="G17">
        <v>1</v>
      </c>
      <c r="H17">
        <f t="shared" ref="H17" si="9">(G17-1)/($C$1-1)</f>
        <v>0</v>
      </c>
      <c r="I17" s="7" t="s">
        <v>29</v>
      </c>
    </row>
    <row r="18" spans="1:9" x14ac:dyDescent="0.25">
      <c r="A18">
        <v>11</v>
      </c>
      <c r="B18" s="9">
        <v>11</v>
      </c>
      <c r="C18">
        <v>1</v>
      </c>
      <c r="D18">
        <f t="shared" si="0"/>
        <v>0</v>
      </c>
      <c r="E18">
        <v>1</v>
      </c>
      <c r="F18">
        <f t="shared" si="0"/>
        <v>0</v>
      </c>
      <c r="G18">
        <v>1</v>
      </c>
      <c r="H18">
        <f t="shared" ref="H18" si="10">(G18-1)/($C$1-1)</f>
        <v>0</v>
      </c>
      <c r="I18" s="7" t="s">
        <v>29</v>
      </c>
    </row>
    <row r="19" spans="1:9" x14ac:dyDescent="0.25">
      <c r="A19">
        <v>12</v>
      </c>
      <c r="B19" s="9">
        <v>12</v>
      </c>
      <c r="C19">
        <v>1</v>
      </c>
      <c r="D19">
        <f t="shared" si="0"/>
        <v>0</v>
      </c>
      <c r="E19">
        <v>1</v>
      </c>
      <c r="F19">
        <f t="shared" si="0"/>
        <v>0</v>
      </c>
      <c r="G19">
        <v>1</v>
      </c>
      <c r="H19">
        <f t="shared" ref="H19" si="11">(G19-1)/($C$1-1)</f>
        <v>0</v>
      </c>
      <c r="I19" s="7" t="s">
        <v>29</v>
      </c>
    </row>
    <row r="20" spans="1:9" x14ac:dyDescent="0.25">
      <c r="A20">
        <v>13</v>
      </c>
      <c r="B20" s="9">
        <v>13</v>
      </c>
      <c r="C20">
        <v>1</v>
      </c>
      <c r="D20">
        <f t="shared" si="0"/>
        <v>0</v>
      </c>
      <c r="E20">
        <v>1</v>
      </c>
      <c r="F20">
        <f t="shared" si="0"/>
        <v>0</v>
      </c>
      <c r="G20">
        <v>1</v>
      </c>
      <c r="H20">
        <f t="shared" ref="H20" si="12">(G20-1)/($C$1-1)</f>
        <v>0</v>
      </c>
      <c r="I20" s="7" t="s">
        <v>29</v>
      </c>
    </row>
    <row r="21" spans="1:9" x14ac:dyDescent="0.25">
      <c r="A21">
        <v>14</v>
      </c>
      <c r="B21" s="9">
        <v>14</v>
      </c>
      <c r="C21">
        <v>1</v>
      </c>
      <c r="D21">
        <f t="shared" si="0"/>
        <v>0</v>
      </c>
      <c r="E21">
        <v>1</v>
      </c>
      <c r="F21">
        <f t="shared" si="0"/>
        <v>0</v>
      </c>
      <c r="G21">
        <v>1</v>
      </c>
      <c r="H21">
        <f t="shared" ref="H21" si="13">(G21-1)/($C$1-1)</f>
        <v>0</v>
      </c>
      <c r="I21" s="7" t="s">
        <v>29</v>
      </c>
    </row>
    <row r="22" spans="1:9" x14ac:dyDescent="0.25">
      <c r="A22">
        <v>15</v>
      </c>
      <c r="B22" s="9">
        <v>15</v>
      </c>
      <c r="C22">
        <v>1</v>
      </c>
      <c r="D22">
        <f t="shared" si="0"/>
        <v>0</v>
      </c>
      <c r="E22">
        <v>1</v>
      </c>
      <c r="F22">
        <f t="shared" si="0"/>
        <v>0</v>
      </c>
      <c r="G22">
        <v>1</v>
      </c>
      <c r="H22">
        <f t="shared" ref="H22" si="14">(G22-1)/($C$1-1)</f>
        <v>0</v>
      </c>
      <c r="I22" s="7" t="s">
        <v>29</v>
      </c>
    </row>
    <row r="23" spans="1:9" x14ac:dyDescent="0.25">
      <c r="A23">
        <v>16</v>
      </c>
      <c r="B23" s="9">
        <v>16</v>
      </c>
      <c r="C23">
        <v>1</v>
      </c>
      <c r="D23">
        <f t="shared" si="0"/>
        <v>0</v>
      </c>
      <c r="E23">
        <v>1</v>
      </c>
      <c r="F23">
        <f t="shared" si="0"/>
        <v>0</v>
      </c>
      <c r="G23">
        <v>1</v>
      </c>
      <c r="H23">
        <f t="shared" ref="H23" si="15">(G23-1)/($C$1-1)</f>
        <v>0</v>
      </c>
      <c r="I23" s="7" t="s">
        <v>29</v>
      </c>
    </row>
    <row r="24" spans="1:9" x14ac:dyDescent="0.25">
      <c r="A24">
        <v>17</v>
      </c>
      <c r="B24" s="9">
        <v>17</v>
      </c>
      <c r="C24">
        <v>1</v>
      </c>
      <c r="D24">
        <f t="shared" si="0"/>
        <v>0</v>
      </c>
      <c r="E24">
        <v>1</v>
      </c>
      <c r="F24">
        <f t="shared" si="0"/>
        <v>0</v>
      </c>
      <c r="G24">
        <v>1</v>
      </c>
      <c r="H24">
        <f t="shared" ref="H24" si="16">(G24-1)/($C$1-1)</f>
        <v>0</v>
      </c>
      <c r="I24" s="7" t="s">
        <v>29</v>
      </c>
    </row>
    <row r="25" spans="1:9" x14ac:dyDescent="0.25">
      <c r="A25">
        <v>18</v>
      </c>
      <c r="B25" s="9">
        <v>18</v>
      </c>
      <c r="C25">
        <v>1</v>
      </c>
      <c r="D25">
        <f t="shared" si="0"/>
        <v>0</v>
      </c>
      <c r="E25">
        <v>1</v>
      </c>
      <c r="F25">
        <f t="shared" si="0"/>
        <v>0</v>
      </c>
      <c r="G25">
        <v>1</v>
      </c>
      <c r="H25">
        <f t="shared" ref="H25" si="17">(G25-1)/($C$1-1)</f>
        <v>0</v>
      </c>
      <c r="I25" s="7" t="s">
        <v>29</v>
      </c>
    </row>
    <row r="26" spans="1:9" x14ac:dyDescent="0.25">
      <c r="A26">
        <v>19</v>
      </c>
      <c r="B26" s="9">
        <v>19</v>
      </c>
      <c r="C26">
        <v>1</v>
      </c>
      <c r="D26">
        <f t="shared" si="0"/>
        <v>0</v>
      </c>
      <c r="E26">
        <v>1</v>
      </c>
      <c r="F26">
        <f t="shared" si="0"/>
        <v>0</v>
      </c>
      <c r="G26">
        <v>1</v>
      </c>
      <c r="H26">
        <f t="shared" si="0"/>
        <v>0</v>
      </c>
      <c r="I26" s="7" t="s">
        <v>29</v>
      </c>
    </row>
    <row r="27" spans="1:9" x14ac:dyDescent="0.25">
      <c r="A27">
        <v>20</v>
      </c>
      <c r="B27" s="9">
        <v>20</v>
      </c>
      <c r="C27">
        <v>1</v>
      </c>
      <c r="D27">
        <f t="shared" si="0"/>
        <v>0</v>
      </c>
      <c r="E27">
        <v>1</v>
      </c>
      <c r="F27">
        <f t="shared" si="0"/>
        <v>0</v>
      </c>
      <c r="G27">
        <v>1</v>
      </c>
      <c r="H27">
        <f t="shared" si="0"/>
        <v>0</v>
      </c>
      <c r="I27" s="7" t="s">
        <v>29</v>
      </c>
    </row>
    <row r="28" spans="1:9" x14ac:dyDescent="0.25">
      <c r="A28">
        <v>21</v>
      </c>
      <c r="B28" s="9">
        <v>21</v>
      </c>
      <c r="C28">
        <v>1</v>
      </c>
      <c r="D28">
        <f t="shared" ref="D28:D74" si="18">(C28-1)/($C$1-1)</f>
        <v>0</v>
      </c>
      <c r="E28">
        <v>1</v>
      </c>
      <c r="F28">
        <f t="shared" ref="F28:F74" si="19">(E28-1)/($C$1-1)</f>
        <v>0</v>
      </c>
      <c r="G28">
        <v>1</v>
      </c>
      <c r="H28">
        <f t="shared" ref="H28:H74" si="20">(G28-1)/($C$1-1)</f>
        <v>0</v>
      </c>
      <c r="I28" s="7" t="s">
        <v>29</v>
      </c>
    </row>
    <row r="29" spans="1:9" x14ac:dyDescent="0.25">
      <c r="A29">
        <v>22</v>
      </c>
      <c r="B29" s="9">
        <v>22</v>
      </c>
      <c r="C29">
        <v>1</v>
      </c>
      <c r="D29">
        <f t="shared" si="18"/>
        <v>0</v>
      </c>
      <c r="E29">
        <v>1</v>
      </c>
      <c r="F29">
        <f t="shared" si="19"/>
        <v>0</v>
      </c>
      <c r="G29">
        <v>1</v>
      </c>
      <c r="H29">
        <f t="shared" si="20"/>
        <v>0</v>
      </c>
      <c r="I29" s="7" t="s">
        <v>29</v>
      </c>
    </row>
    <row r="30" spans="1:9" x14ac:dyDescent="0.25">
      <c r="A30">
        <v>23</v>
      </c>
      <c r="B30" s="9">
        <v>23</v>
      </c>
      <c r="C30">
        <v>1</v>
      </c>
      <c r="D30">
        <f t="shared" si="18"/>
        <v>0</v>
      </c>
      <c r="E30">
        <v>1</v>
      </c>
      <c r="F30">
        <f t="shared" si="19"/>
        <v>0</v>
      </c>
      <c r="G30">
        <v>1</v>
      </c>
      <c r="H30">
        <f t="shared" si="20"/>
        <v>0</v>
      </c>
      <c r="I30" s="7" t="s">
        <v>29</v>
      </c>
    </row>
    <row r="31" spans="1:9" x14ac:dyDescent="0.25">
      <c r="A31">
        <v>24</v>
      </c>
      <c r="B31" s="9">
        <v>24</v>
      </c>
      <c r="C31">
        <v>1</v>
      </c>
      <c r="D31">
        <f t="shared" si="18"/>
        <v>0</v>
      </c>
      <c r="E31">
        <v>1</v>
      </c>
      <c r="F31">
        <f t="shared" si="19"/>
        <v>0</v>
      </c>
      <c r="G31">
        <v>1</v>
      </c>
      <c r="H31">
        <f t="shared" si="20"/>
        <v>0</v>
      </c>
      <c r="I31" s="7" t="s">
        <v>29</v>
      </c>
    </row>
    <row r="32" spans="1:9" x14ac:dyDescent="0.25">
      <c r="A32">
        <v>25</v>
      </c>
      <c r="B32" s="9">
        <v>25</v>
      </c>
      <c r="C32">
        <v>1</v>
      </c>
      <c r="D32">
        <f t="shared" si="18"/>
        <v>0</v>
      </c>
      <c r="E32">
        <v>1</v>
      </c>
      <c r="F32">
        <f t="shared" si="19"/>
        <v>0</v>
      </c>
      <c r="G32">
        <v>1</v>
      </c>
      <c r="H32">
        <f t="shared" si="20"/>
        <v>0</v>
      </c>
      <c r="I32" s="7" t="s">
        <v>29</v>
      </c>
    </row>
    <row r="33" spans="1:9" x14ac:dyDescent="0.25">
      <c r="A33">
        <v>26</v>
      </c>
      <c r="B33" s="9">
        <v>26</v>
      </c>
      <c r="C33">
        <v>1</v>
      </c>
      <c r="D33">
        <f t="shared" si="18"/>
        <v>0</v>
      </c>
      <c r="E33">
        <v>1</v>
      </c>
      <c r="F33">
        <f t="shared" si="19"/>
        <v>0</v>
      </c>
      <c r="G33">
        <v>1</v>
      </c>
      <c r="H33">
        <f t="shared" si="20"/>
        <v>0</v>
      </c>
      <c r="I33" s="7" t="s">
        <v>29</v>
      </c>
    </row>
    <row r="34" spans="1:9" x14ac:dyDescent="0.25">
      <c r="A34">
        <v>27</v>
      </c>
      <c r="B34" s="9">
        <v>27</v>
      </c>
      <c r="C34">
        <v>1</v>
      </c>
      <c r="D34">
        <f t="shared" si="18"/>
        <v>0</v>
      </c>
      <c r="E34">
        <v>1</v>
      </c>
      <c r="F34">
        <f t="shared" si="19"/>
        <v>0</v>
      </c>
      <c r="G34">
        <v>1</v>
      </c>
      <c r="H34">
        <f t="shared" si="20"/>
        <v>0</v>
      </c>
      <c r="I34" s="7" t="s">
        <v>29</v>
      </c>
    </row>
    <row r="35" spans="1:9" x14ac:dyDescent="0.25">
      <c r="A35">
        <v>28</v>
      </c>
      <c r="B35" s="9" t="s">
        <v>23</v>
      </c>
      <c r="C35">
        <v>11</v>
      </c>
      <c r="D35">
        <f t="shared" si="18"/>
        <v>0.15151515151515152</v>
      </c>
      <c r="E35">
        <v>14</v>
      </c>
      <c r="F35">
        <f t="shared" si="19"/>
        <v>0.19696969696969696</v>
      </c>
      <c r="G35">
        <v>24</v>
      </c>
      <c r="H35">
        <f t="shared" si="20"/>
        <v>0.34848484848484851</v>
      </c>
      <c r="I35" s="6" t="s">
        <v>76</v>
      </c>
    </row>
    <row r="36" spans="1:9" x14ac:dyDescent="0.25">
      <c r="A36">
        <v>29</v>
      </c>
      <c r="B36" s="9">
        <v>28</v>
      </c>
      <c r="C36">
        <v>2</v>
      </c>
      <c r="D36">
        <f t="shared" si="18"/>
        <v>1.5151515151515152E-2</v>
      </c>
      <c r="E36">
        <v>11</v>
      </c>
      <c r="F36">
        <f t="shared" si="19"/>
        <v>0.15151515151515152</v>
      </c>
      <c r="G36">
        <v>14</v>
      </c>
      <c r="H36">
        <f t="shared" si="20"/>
        <v>0.19696969696969696</v>
      </c>
      <c r="I36" s="6">
        <v>28</v>
      </c>
    </row>
    <row r="37" spans="1:9" x14ac:dyDescent="0.25">
      <c r="A37">
        <v>30</v>
      </c>
      <c r="B37" s="9">
        <v>29</v>
      </c>
      <c r="C37">
        <v>2</v>
      </c>
      <c r="D37">
        <f t="shared" si="18"/>
        <v>1.5151515151515152E-2</v>
      </c>
      <c r="E37">
        <v>11</v>
      </c>
      <c r="F37">
        <f t="shared" si="19"/>
        <v>0.15151515151515152</v>
      </c>
      <c r="G37">
        <v>14</v>
      </c>
      <c r="H37">
        <f t="shared" si="20"/>
        <v>0.19696969696969696</v>
      </c>
      <c r="I37" s="6">
        <v>28</v>
      </c>
    </row>
    <row r="38" spans="1:9" x14ac:dyDescent="0.25">
      <c r="A38">
        <v>31</v>
      </c>
      <c r="B38" s="9">
        <v>30</v>
      </c>
      <c r="C38">
        <v>2</v>
      </c>
      <c r="D38">
        <f t="shared" si="18"/>
        <v>1.5151515151515152E-2</v>
      </c>
      <c r="E38">
        <v>11</v>
      </c>
      <c r="F38">
        <f t="shared" si="19"/>
        <v>0.15151515151515152</v>
      </c>
      <c r="G38">
        <v>14</v>
      </c>
      <c r="H38">
        <f t="shared" si="20"/>
        <v>0.19696969696969696</v>
      </c>
      <c r="I38" s="6">
        <v>28</v>
      </c>
    </row>
    <row r="39" spans="1:9" x14ac:dyDescent="0.25">
      <c r="A39">
        <v>32</v>
      </c>
      <c r="B39" s="9">
        <v>31</v>
      </c>
      <c r="C39">
        <v>2</v>
      </c>
      <c r="D39">
        <f t="shared" si="18"/>
        <v>1.5151515151515152E-2</v>
      </c>
      <c r="E39">
        <v>11</v>
      </c>
      <c r="F39">
        <f t="shared" si="19"/>
        <v>0.15151515151515152</v>
      </c>
      <c r="G39">
        <v>14</v>
      </c>
      <c r="H39">
        <f t="shared" si="20"/>
        <v>0.19696969696969696</v>
      </c>
      <c r="I39" s="6">
        <v>28</v>
      </c>
    </row>
    <row r="40" spans="1:9" x14ac:dyDescent="0.25">
      <c r="A40">
        <v>33</v>
      </c>
      <c r="B40" s="9">
        <v>32</v>
      </c>
      <c r="C40">
        <v>2</v>
      </c>
      <c r="D40">
        <f t="shared" si="18"/>
        <v>1.5151515151515152E-2</v>
      </c>
      <c r="E40">
        <v>11</v>
      </c>
      <c r="F40">
        <f t="shared" si="19"/>
        <v>0.15151515151515152</v>
      </c>
      <c r="G40">
        <v>14</v>
      </c>
      <c r="H40">
        <f t="shared" si="20"/>
        <v>0.19696969696969696</v>
      </c>
      <c r="I40" s="6">
        <v>28</v>
      </c>
    </row>
    <row r="41" spans="1:9" x14ac:dyDescent="0.25">
      <c r="A41">
        <v>34</v>
      </c>
      <c r="B41" s="9">
        <v>33</v>
      </c>
      <c r="C41">
        <v>2</v>
      </c>
      <c r="D41">
        <f t="shared" si="18"/>
        <v>1.5151515151515152E-2</v>
      </c>
      <c r="E41">
        <v>11</v>
      </c>
      <c r="F41">
        <f t="shared" si="19"/>
        <v>0.15151515151515152</v>
      </c>
      <c r="G41">
        <v>14</v>
      </c>
      <c r="H41">
        <f t="shared" si="20"/>
        <v>0.19696969696969696</v>
      </c>
      <c r="I41" s="6">
        <v>28</v>
      </c>
    </row>
    <row r="42" spans="1:9" x14ac:dyDescent="0.25">
      <c r="A42">
        <v>35</v>
      </c>
      <c r="B42" s="9">
        <v>34</v>
      </c>
      <c r="C42">
        <v>1</v>
      </c>
      <c r="D42">
        <f t="shared" si="18"/>
        <v>0</v>
      </c>
      <c r="E42">
        <v>1</v>
      </c>
      <c r="F42">
        <f t="shared" si="19"/>
        <v>0</v>
      </c>
      <c r="G42">
        <v>1</v>
      </c>
      <c r="H42">
        <f t="shared" si="20"/>
        <v>0</v>
      </c>
      <c r="I42" s="7" t="s">
        <v>29</v>
      </c>
    </row>
    <row r="43" spans="1:9" x14ac:dyDescent="0.25">
      <c r="A43">
        <v>36</v>
      </c>
      <c r="B43" s="9">
        <v>35</v>
      </c>
      <c r="C43">
        <v>1</v>
      </c>
      <c r="D43">
        <f t="shared" si="18"/>
        <v>0</v>
      </c>
      <c r="E43">
        <v>1</v>
      </c>
      <c r="F43">
        <f t="shared" si="19"/>
        <v>0</v>
      </c>
      <c r="G43">
        <v>1</v>
      </c>
      <c r="H43">
        <f t="shared" si="20"/>
        <v>0</v>
      </c>
      <c r="I43" s="7" t="s">
        <v>29</v>
      </c>
    </row>
    <row r="44" spans="1:9" x14ac:dyDescent="0.25">
      <c r="A44">
        <v>37</v>
      </c>
      <c r="B44" s="9">
        <v>36</v>
      </c>
      <c r="C44">
        <v>1</v>
      </c>
      <c r="D44">
        <f t="shared" si="18"/>
        <v>0</v>
      </c>
      <c r="E44">
        <v>1</v>
      </c>
      <c r="F44">
        <f t="shared" si="19"/>
        <v>0</v>
      </c>
      <c r="G44">
        <v>1</v>
      </c>
      <c r="H44">
        <f t="shared" si="20"/>
        <v>0</v>
      </c>
      <c r="I44" s="7" t="s">
        <v>29</v>
      </c>
    </row>
    <row r="45" spans="1:9" x14ac:dyDescent="0.25">
      <c r="A45">
        <v>38</v>
      </c>
      <c r="B45" s="9">
        <v>37</v>
      </c>
      <c r="C45">
        <v>1</v>
      </c>
      <c r="D45">
        <f t="shared" si="18"/>
        <v>0</v>
      </c>
      <c r="E45">
        <v>1</v>
      </c>
      <c r="F45">
        <f t="shared" si="19"/>
        <v>0</v>
      </c>
      <c r="G45">
        <v>1</v>
      </c>
      <c r="H45">
        <f t="shared" si="20"/>
        <v>0</v>
      </c>
      <c r="I45" s="7" t="s">
        <v>29</v>
      </c>
    </row>
    <row r="46" spans="1:9" x14ac:dyDescent="0.25">
      <c r="A46">
        <v>39</v>
      </c>
      <c r="B46" s="9">
        <v>38</v>
      </c>
      <c r="C46">
        <v>1</v>
      </c>
      <c r="D46">
        <f t="shared" si="18"/>
        <v>0</v>
      </c>
      <c r="E46">
        <v>1</v>
      </c>
      <c r="F46">
        <f t="shared" si="19"/>
        <v>0</v>
      </c>
      <c r="G46">
        <v>1</v>
      </c>
      <c r="H46">
        <f t="shared" si="20"/>
        <v>0</v>
      </c>
      <c r="I46" s="7" t="s">
        <v>29</v>
      </c>
    </row>
    <row r="47" spans="1:9" x14ac:dyDescent="0.25">
      <c r="A47">
        <v>40</v>
      </c>
      <c r="B47" s="9">
        <v>39</v>
      </c>
      <c r="C47">
        <v>1</v>
      </c>
      <c r="D47">
        <f t="shared" si="18"/>
        <v>0</v>
      </c>
      <c r="E47">
        <v>1</v>
      </c>
      <c r="F47">
        <f t="shared" si="19"/>
        <v>0</v>
      </c>
      <c r="G47">
        <v>1</v>
      </c>
      <c r="H47">
        <f t="shared" si="20"/>
        <v>0</v>
      </c>
      <c r="I47" s="7" t="s">
        <v>29</v>
      </c>
    </row>
    <row r="48" spans="1:9" x14ac:dyDescent="0.25">
      <c r="A48">
        <v>41</v>
      </c>
      <c r="B48" s="9">
        <v>40</v>
      </c>
      <c r="C48">
        <v>1</v>
      </c>
      <c r="D48">
        <f t="shared" si="18"/>
        <v>0</v>
      </c>
      <c r="E48">
        <v>1</v>
      </c>
      <c r="F48">
        <f t="shared" si="19"/>
        <v>0</v>
      </c>
      <c r="G48">
        <v>1</v>
      </c>
      <c r="H48">
        <f t="shared" si="20"/>
        <v>0</v>
      </c>
      <c r="I48" s="7" t="s">
        <v>29</v>
      </c>
    </row>
    <row r="49" spans="1:9" x14ac:dyDescent="0.25">
      <c r="A49">
        <v>42</v>
      </c>
      <c r="B49" s="9">
        <v>41</v>
      </c>
      <c r="C49">
        <v>2</v>
      </c>
      <c r="D49">
        <f t="shared" si="18"/>
        <v>1.5151515151515152E-2</v>
      </c>
      <c r="E49">
        <v>11</v>
      </c>
      <c r="F49">
        <f t="shared" si="19"/>
        <v>0.15151515151515152</v>
      </c>
      <c r="G49">
        <v>14</v>
      </c>
      <c r="H49">
        <f t="shared" si="20"/>
        <v>0.19696969696969696</v>
      </c>
      <c r="I49" s="6">
        <v>28</v>
      </c>
    </row>
    <row r="50" spans="1:9" x14ac:dyDescent="0.25">
      <c r="A50">
        <v>43</v>
      </c>
      <c r="B50" s="9" t="s">
        <v>24</v>
      </c>
      <c r="C50">
        <v>5</v>
      </c>
      <c r="D50">
        <f t="shared" si="18"/>
        <v>6.0606060606060608E-2</v>
      </c>
      <c r="E50">
        <v>17</v>
      </c>
      <c r="F50">
        <f t="shared" si="19"/>
        <v>0.24242424242424243</v>
      </c>
      <c r="G50">
        <v>24</v>
      </c>
      <c r="H50">
        <f t="shared" si="20"/>
        <v>0.34848484848484851</v>
      </c>
      <c r="I50" s="6" t="s">
        <v>77</v>
      </c>
    </row>
    <row r="51" spans="1:9" x14ac:dyDescent="0.25">
      <c r="A51">
        <v>44</v>
      </c>
      <c r="B51" s="9" t="s">
        <v>25</v>
      </c>
      <c r="C51">
        <v>14</v>
      </c>
      <c r="D51">
        <f t="shared" si="18"/>
        <v>0.19696969696969696</v>
      </c>
      <c r="E51">
        <v>17</v>
      </c>
      <c r="F51">
        <f t="shared" si="19"/>
        <v>0.24242424242424243</v>
      </c>
      <c r="G51">
        <v>24</v>
      </c>
      <c r="H51">
        <f t="shared" si="20"/>
        <v>0.34848484848484851</v>
      </c>
      <c r="I51" s="6" t="s">
        <v>80</v>
      </c>
    </row>
    <row r="52" spans="1:9" x14ac:dyDescent="0.25">
      <c r="A52">
        <v>45</v>
      </c>
      <c r="B52" s="9">
        <v>42</v>
      </c>
      <c r="C52">
        <v>3</v>
      </c>
      <c r="D52">
        <f t="shared" si="18"/>
        <v>3.0303030303030304E-2</v>
      </c>
      <c r="E52">
        <v>23</v>
      </c>
      <c r="F52">
        <f t="shared" si="19"/>
        <v>0.33333333333333331</v>
      </c>
      <c r="G52">
        <v>24</v>
      </c>
      <c r="H52">
        <f t="shared" si="20"/>
        <v>0.34848484848484851</v>
      </c>
      <c r="I52" s="6" t="s">
        <v>78</v>
      </c>
    </row>
    <row r="53" spans="1:9" x14ac:dyDescent="0.25">
      <c r="A53">
        <v>46</v>
      </c>
      <c r="B53" s="9">
        <v>43</v>
      </c>
      <c r="C53">
        <v>2</v>
      </c>
      <c r="D53">
        <f t="shared" si="18"/>
        <v>1.5151515151515152E-2</v>
      </c>
      <c r="E53">
        <v>14</v>
      </c>
      <c r="F53">
        <f t="shared" si="19"/>
        <v>0.19696969696969696</v>
      </c>
      <c r="G53">
        <v>17</v>
      </c>
      <c r="H53">
        <f t="shared" si="20"/>
        <v>0.24242424242424243</v>
      </c>
      <c r="I53" s="6" t="s">
        <v>79</v>
      </c>
    </row>
    <row r="54" spans="1:9" x14ac:dyDescent="0.25">
      <c r="A54">
        <v>47</v>
      </c>
      <c r="B54" s="9">
        <v>44</v>
      </c>
      <c r="C54">
        <v>2</v>
      </c>
      <c r="D54">
        <f t="shared" si="18"/>
        <v>1.5151515151515152E-2</v>
      </c>
      <c r="E54">
        <v>14</v>
      </c>
      <c r="F54">
        <f t="shared" si="19"/>
        <v>0.19696969696969696</v>
      </c>
      <c r="G54">
        <v>17</v>
      </c>
      <c r="H54">
        <f t="shared" si="20"/>
        <v>0.24242424242424243</v>
      </c>
      <c r="I54" s="6" t="s">
        <v>79</v>
      </c>
    </row>
    <row r="55" spans="1:9" x14ac:dyDescent="0.25">
      <c r="A55">
        <v>48</v>
      </c>
      <c r="B55" s="9">
        <v>45</v>
      </c>
      <c r="C55">
        <v>2</v>
      </c>
      <c r="D55">
        <f t="shared" si="18"/>
        <v>1.5151515151515152E-2</v>
      </c>
      <c r="E55">
        <v>14</v>
      </c>
      <c r="F55">
        <f t="shared" si="19"/>
        <v>0.19696969696969696</v>
      </c>
      <c r="G55">
        <v>17</v>
      </c>
      <c r="H55">
        <f t="shared" si="20"/>
        <v>0.24242424242424243</v>
      </c>
      <c r="I55" s="6" t="s">
        <v>79</v>
      </c>
    </row>
    <row r="56" spans="1:9" x14ac:dyDescent="0.25">
      <c r="A56">
        <v>49</v>
      </c>
      <c r="B56" s="9">
        <v>46</v>
      </c>
      <c r="C56">
        <v>2</v>
      </c>
      <c r="D56">
        <f t="shared" si="18"/>
        <v>1.5151515151515152E-2</v>
      </c>
      <c r="E56">
        <v>14</v>
      </c>
      <c r="F56">
        <f t="shared" si="19"/>
        <v>0.19696969696969696</v>
      </c>
      <c r="G56">
        <v>17</v>
      </c>
      <c r="H56">
        <f t="shared" si="20"/>
        <v>0.24242424242424243</v>
      </c>
      <c r="I56" s="6" t="s">
        <v>79</v>
      </c>
    </row>
    <row r="57" spans="1:9" x14ac:dyDescent="0.25">
      <c r="A57">
        <v>50</v>
      </c>
      <c r="B57" s="9">
        <v>47</v>
      </c>
      <c r="C57">
        <v>2</v>
      </c>
      <c r="D57">
        <f t="shared" si="18"/>
        <v>1.5151515151515152E-2</v>
      </c>
      <c r="E57">
        <v>14</v>
      </c>
      <c r="F57">
        <f t="shared" si="19"/>
        <v>0.19696969696969696</v>
      </c>
      <c r="G57">
        <v>17</v>
      </c>
      <c r="H57">
        <f t="shared" si="20"/>
        <v>0.24242424242424243</v>
      </c>
      <c r="I57" s="6" t="s">
        <v>79</v>
      </c>
    </row>
    <row r="58" spans="1:9" x14ac:dyDescent="0.25">
      <c r="A58">
        <v>51</v>
      </c>
      <c r="B58" s="9">
        <v>48</v>
      </c>
      <c r="C58">
        <v>2</v>
      </c>
      <c r="D58">
        <f t="shared" si="18"/>
        <v>1.5151515151515152E-2</v>
      </c>
      <c r="E58">
        <v>14</v>
      </c>
      <c r="F58">
        <f t="shared" si="19"/>
        <v>0.19696969696969696</v>
      </c>
      <c r="G58">
        <v>17</v>
      </c>
      <c r="H58">
        <f t="shared" si="20"/>
        <v>0.24242424242424243</v>
      </c>
      <c r="I58" s="6" t="s">
        <v>79</v>
      </c>
    </row>
    <row r="59" spans="1:9" x14ac:dyDescent="0.25">
      <c r="A59">
        <v>52</v>
      </c>
      <c r="B59" s="9">
        <v>49</v>
      </c>
      <c r="C59">
        <v>2</v>
      </c>
      <c r="D59">
        <f t="shared" si="18"/>
        <v>1.5151515151515152E-2</v>
      </c>
      <c r="E59">
        <v>14</v>
      </c>
      <c r="F59">
        <f t="shared" si="19"/>
        <v>0.19696969696969696</v>
      </c>
      <c r="G59">
        <v>17</v>
      </c>
      <c r="H59">
        <f t="shared" si="20"/>
        <v>0.24242424242424243</v>
      </c>
      <c r="I59" s="6" t="s">
        <v>79</v>
      </c>
    </row>
    <row r="60" spans="1:9" x14ac:dyDescent="0.25">
      <c r="A60">
        <v>53</v>
      </c>
      <c r="B60" s="9">
        <v>50</v>
      </c>
      <c r="C60">
        <v>2</v>
      </c>
      <c r="D60">
        <f t="shared" si="18"/>
        <v>1.5151515151515152E-2</v>
      </c>
      <c r="E60">
        <v>14</v>
      </c>
      <c r="F60">
        <f t="shared" si="19"/>
        <v>0.19696969696969696</v>
      </c>
      <c r="G60">
        <v>17</v>
      </c>
      <c r="H60">
        <f t="shared" si="20"/>
        <v>0.24242424242424243</v>
      </c>
      <c r="I60" s="6" t="s">
        <v>79</v>
      </c>
    </row>
    <row r="61" spans="1:9" x14ac:dyDescent="0.25">
      <c r="A61">
        <v>54</v>
      </c>
      <c r="B61" s="9" t="s">
        <v>26</v>
      </c>
      <c r="C61">
        <v>5</v>
      </c>
      <c r="D61">
        <f t="shared" si="18"/>
        <v>6.0606060606060608E-2</v>
      </c>
      <c r="E61">
        <v>14</v>
      </c>
      <c r="F61">
        <f t="shared" si="19"/>
        <v>0.19696969696969696</v>
      </c>
      <c r="G61">
        <v>24</v>
      </c>
      <c r="H61">
        <f t="shared" si="20"/>
        <v>0.34848484848484851</v>
      </c>
      <c r="I61" s="6" t="s">
        <v>81</v>
      </c>
    </row>
    <row r="62" spans="1:9" x14ac:dyDescent="0.25">
      <c r="A62">
        <v>55</v>
      </c>
      <c r="B62" s="9" t="s">
        <v>27</v>
      </c>
      <c r="C62">
        <v>4</v>
      </c>
      <c r="D62">
        <f t="shared" si="18"/>
        <v>4.5454545454545456E-2</v>
      </c>
      <c r="E62">
        <v>5</v>
      </c>
      <c r="F62">
        <f t="shared" si="19"/>
        <v>6.0606060606060608E-2</v>
      </c>
      <c r="G62">
        <v>16</v>
      </c>
      <c r="H62">
        <f t="shared" si="20"/>
        <v>0.22727272727272727</v>
      </c>
      <c r="I62" s="6" t="s">
        <v>82</v>
      </c>
    </row>
    <row r="63" spans="1:9" x14ac:dyDescent="0.25">
      <c r="A63">
        <v>56</v>
      </c>
      <c r="B63" s="9" t="s">
        <v>75</v>
      </c>
      <c r="C63">
        <v>6</v>
      </c>
      <c r="D63">
        <f t="shared" si="18"/>
        <v>7.575757575757576E-2</v>
      </c>
      <c r="E63">
        <v>24</v>
      </c>
      <c r="F63">
        <f t="shared" si="19"/>
        <v>0.34848484848484851</v>
      </c>
      <c r="G63">
        <v>24</v>
      </c>
      <c r="H63">
        <f t="shared" si="20"/>
        <v>0.34848484848484851</v>
      </c>
      <c r="I63" s="6" t="s">
        <v>83</v>
      </c>
    </row>
    <row r="64" spans="1:9" x14ac:dyDescent="0.25">
      <c r="A64">
        <v>57</v>
      </c>
      <c r="B64" s="9">
        <v>51</v>
      </c>
      <c r="C64">
        <v>2</v>
      </c>
      <c r="D64">
        <f t="shared" si="18"/>
        <v>1.5151515151515152E-2</v>
      </c>
      <c r="E64">
        <v>14</v>
      </c>
      <c r="F64">
        <f t="shared" si="19"/>
        <v>0.19696969696969696</v>
      </c>
      <c r="G64">
        <v>17</v>
      </c>
      <c r="H64">
        <f t="shared" si="20"/>
        <v>0.24242424242424243</v>
      </c>
      <c r="I64" s="6" t="s">
        <v>79</v>
      </c>
    </row>
    <row r="65" spans="1:9" x14ac:dyDescent="0.25">
      <c r="A65">
        <v>58</v>
      </c>
      <c r="B65" s="9">
        <v>52</v>
      </c>
      <c r="C65">
        <v>2</v>
      </c>
      <c r="D65">
        <f t="shared" si="18"/>
        <v>1.5151515151515152E-2</v>
      </c>
      <c r="E65">
        <v>14</v>
      </c>
      <c r="F65">
        <f t="shared" si="19"/>
        <v>0.19696969696969696</v>
      </c>
      <c r="G65">
        <v>17</v>
      </c>
      <c r="H65">
        <f t="shared" si="20"/>
        <v>0.24242424242424243</v>
      </c>
      <c r="I65" s="6" t="s">
        <v>79</v>
      </c>
    </row>
    <row r="66" spans="1:9" x14ac:dyDescent="0.25">
      <c r="A66">
        <v>59</v>
      </c>
      <c r="B66" s="9">
        <v>53</v>
      </c>
      <c r="C66">
        <v>1</v>
      </c>
      <c r="D66">
        <f t="shared" si="18"/>
        <v>0</v>
      </c>
      <c r="E66">
        <v>1</v>
      </c>
      <c r="F66">
        <f t="shared" si="19"/>
        <v>0</v>
      </c>
      <c r="G66">
        <v>1</v>
      </c>
      <c r="H66">
        <f t="shared" si="20"/>
        <v>0</v>
      </c>
      <c r="I66" s="7" t="s">
        <v>29</v>
      </c>
    </row>
    <row r="67" spans="1:9" x14ac:dyDescent="0.25">
      <c r="A67">
        <v>60</v>
      </c>
      <c r="B67" s="9">
        <v>54</v>
      </c>
      <c r="C67">
        <v>1</v>
      </c>
      <c r="D67">
        <f t="shared" si="18"/>
        <v>0</v>
      </c>
      <c r="E67">
        <v>1</v>
      </c>
      <c r="F67">
        <f t="shared" si="19"/>
        <v>0</v>
      </c>
      <c r="G67">
        <v>1</v>
      </c>
      <c r="H67">
        <f t="shared" si="20"/>
        <v>0</v>
      </c>
      <c r="I67" s="7" t="s">
        <v>29</v>
      </c>
    </row>
    <row r="68" spans="1:9" x14ac:dyDescent="0.25">
      <c r="A68">
        <v>61</v>
      </c>
      <c r="B68" s="9">
        <v>55</v>
      </c>
      <c r="C68">
        <v>1</v>
      </c>
      <c r="D68">
        <f t="shared" si="18"/>
        <v>0</v>
      </c>
      <c r="E68">
        <v>1</v>
      </c>
      <c r="F68">
        <f t="shared" si="19"/>
        <v>0</v>
      </c>
      <c r="G68">
        <v>1</v>
      </c>
      <c r="H68">
        <f t="shared" si="20"/>
        <v>0</v>
      </c>
      <c r="I68" s="7" t="s">
        <v>29</v>
      </c>
    </row>
    <row r="69" spans="1:9" x14ac:dyDescent="0.25">
      <c r="A69">
        <v>62</v>
      </c>
      <c r="B69" s="9">
        <v>56</v>
      </c>
      <c r="C69">
        <v>1</v>
      </c>
      <c r="D69">
        <f t="shared" si="18"/>
        <v>0</v>
      </c>
      <c r="E69">
        <v>1</v>
      </c>
      <c r="F69">
        <f t="shared" si="19"/>
        <v>0</v>
      </c>
      <c r="G69">
        <v>1</v>
      </c>
      <c r="H69">
        <f t="shared" si="20"/>
        <v>0</v>
      </c>
      <c r="I69" s="7" t="s">
        <v>29</v>
      </c>
    </row>
    <row r="70" spans="1:9" x14ac:dyDescent="0.25">
      <c r="A70">
        <v>63</v>
      </c>
      <c r="B70" s="9">
        <v>57</v>
      </c>
      <c r="C70">
        <v>1</v>
      </c>
      <c r="D70">
        <f t="shared" si="18"/>
        <v>0</v>
      </c>
      <c r="E70">
        <v>1</v>
      </c>
      <c r="F70">
        <f t="shared" si="19"/>
        <v>0</v>
      </c>
      <c r="G70">
        <v>1</v>
      </c>
      <c r="H70">
        <f t="shared" si="20"/>
        <v>0</v>
      </c>
      <c r="I70" s="7" t="s">
        <v>29</v>
      </c>
    </row>
    <row r="71" spans="1:9" x14ac:dyDescent="0.25">
      <c r="A71">
        <v>64</v>
      </c>
      <c r="B71" s="9">
        <v>58</v>
      </c>
      <c r="C71">
        <v>1</v>
      </c>
      <c r="D71">
        <f t="shared" si="18"/>
        <v>0</v>
      </c>
      <c r="E71">
        <v>1</v>
      </c>
      <c r="F71">
        <f t="shared" si="19"/>
        <v>0</v>
      </c>
      <c r="G71">
        <v>1</v>
      </c>
      <c r="H71">
        <f t="shared" si="20"/>
        <v>0</v>
      </c>
      <c r="I71" s="7" t="s">
        <v>29</v>
      </c>
    </row>
    <row r="72" spans="1:9" x14ac:dyDescent="0.25">
      <c r="A72">
        <v>65</v>
      </c>
      <c r="B72" s="9">
        <v>59</v>
      </c>
      <c r="C72">
        <v>1</v>
      </c>
      <c r="D72">
        <f t="shared" si="18"/>
        <v>0</v>
      </c>
      <c r="E72">
        <v>1</v>
      </c>
      <c r="F72">
        <f t="shared" si="19"/>
        <v>0</v>
      </c>
      <c r="G72">
        <v>1</v>
      </c>
      <c r="H72">
        <f t="shared" si="20"/>
        <v>0</v>
      </c>
      <c r="I72" s="7" t="s">
        <v>29</v>
      </c>
    </row>
    <row r="73" spans="1:9" x14ac:dyDescent="0.25">
      <c r="A73">
        <v>66</v>
      </c>
      <c r="B73" s="9">
        <v>60</v>
      </c>
      <c r="C73">
        <v>1</v>
      </c>
      <c r="D73">
        <f t="shared" si="18"/>
        <v>0</v>
      </c>
      <c r="E73">
        <v>1</v>
      </c>
      <c r="F73">
        <f t="shared" si="19"/>
        <v>0</v>
      </c>
      <c r="G73">
        <v>1</v>
      </c>
      <c r="H73">
        <f t="shared" si="20"/>
        <v>0</v>
      </c>
      <c r="I73" s="7" t="s">
        <v>29</v>
      </c>
    </row>
    <row r="74" spans="1:9" x14ac:dyDescent="0.25">
      <c r="A74">
        <v>67</v>
      </c>
      <c r="B74" s="9">
        <v>61</v>
      </c>
      <c r="C74">
        <v>1</v>
      </c>
      <c r="D74">
        <f t="shared" si="18"/>
        <v>0</v>
      </c>
      <c r="E74">
        <v>1</v>
      </c>
      <c r="F74">
        <f t="shared" si="19"/>
        <v>0</v>
      </c>
      <c r="G74">
        <v>1</v>
      </c>
      <c r="H74">
        <f t="shared" si="20"/>
        <v>0</v>
      </c>
      <c r="I74" s="7" t="s">
        <v>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9" sqref="G9"/>
    </sheetView>
  </sheetViews>
  <sheetFormatPr defaultRowHeight="15" x14ac:dyDescent="0.25"/>
  <sheetData>
    <row r="1" spans="1:1" x14ac:dyDescent="0.25">
      <c r="A1" t="s">
        <v>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N11" sqref="N11"/>
    </sheetView>
  </sheetViews>
  <sheetFormatPr defaultRowHeight="15" x14ac:dyDescent="0.25"/>
  <cols>
    <col min="2" max="2" width="4.28515625" bestFit="1" customWidth="1"/>
    <col min="3" max="4" width="3.7109375" bestFit="1" customWidth="1"/>
    <col min="5" max="21" width="3.7109375" customWidth="1"/>
  </cols>
  <sheetData>
    <row r="1" spans="1:17" ht="15" customHeight="1" x14ac:dyDescent="0.25">
      <c r="A1" s="12" t="s">
        <v>87</v>
      </c>
      <c r="B1" s="12"/>
      <c r="C1" s="12"/>
      <c r="D1" s="12"/>
      <c r="E1" s="12"/>
      <c r="F1" s="12"/>
      <c r="G1" s="12"/>
      <c r="H1" s="12"/>
      <c r="I1" s="12"/>
      <c r="J1" s="12"/>
      <c r="K1" s="12"/>
      <c r="L1" s="12"/>
      <c r="M1" s="12"/>
      <c r="N1" s="12"/>
      <c r="O1" s="12"/>
      <c r="P1" s="1"/>
      <c r="Q1" s="1"/>
    </row>
    <row r="2" spans="1:17" ht="50.25" customHeight="1" x14ac:dyDescent="0.25">
      <c r="A2" s="12"/>
      <c r="B2" s="12"/>
      <c r="C2" s="12"/>
      <c r="D2" s="12"/>
      <c r="E2" s="12"/>
      <c r="F2" s="12"/>
      <c r="G2" s="12"/>
      <c r="H2" s="12"/>
      <c r="I2" s="12"/>
      <c r="J2" s="12"/>
      <c r="K2" s="12"/>
      <c r="L2" s="12"/>
      <c r="M2" s="12"/>
      <c r="N2" s="12"/>
      <c r="O2" s="12"/>
      <c r="P2" s="1"/>
      <c r="Q2" s="1"/>
    </row>
  </sheetData>
  <mergeCells count="1">
    <mergeCell ref="A1:O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
  <sheetViews>
    <sheetView workbookViewId="0">
      <selection activeCell="C1" sqref="C1"/>
    </sheetView>
  </sheetViews>
  <sheetFormatPr defaultRowHeight="15" x14ac:dyDescent="0.25"/>
  <cols>
    <col min="2" max="2" width="34.7109375" bestFit="1" customWidth="1"/>
    <col min="4" max="4" width="9.140625" customWidth="1"/>
    <col min="6" max="6" width="9.140625" customWidth="1"/>
    <col min="8" max="8" width="9.140625" customWidth="1"/>
  </cols>
  <sheetData>
    <row r="1" spans="1:9" ht="14.25" customHeight="1" x14ac:dyDescent="0.25">
      <c r="B1" s="2" t="s">
        <v>21</v>
      </c>
      <c r="C1">
        <v>67</v>
      </c>
    </row>
    <row r="3" spans="1:9" x14ac:dyDescent="0.25">
      <c r="B3" t="s">
        <v>32</v>
      </c>
      <c r="C3">
        <f>SUM(C6:C72)/C1</f>
        <v>0</v>
      </c>
    </row>
    <row r="5" spans="1:9" x14ac:dyDescent="0.25">
      <c r="B5" s="4" t="s">
        <v>22</v>
      </c>
      <c r="C5" s="4" t="s">
        <v>33</v>
      </c>
    </row>
    <row r="6" spans="1:9" x14ac:dyDescent="0.25">
      <c r="A6">
        <v>1</v>
      </c>
      <c r="B6" s="9">
        <v>1</v>
      </c>
      <c r="C6">
        <v>0</v>
      </c>
      <c r="I6" s="6"/>
    </row>
    <row r="7" spans="1:9" x14ac:dyDescent="0.25">
      <c r="A7">
        <v>2</v>
      </c>
      <c r="B7" s="9">
        <v>2</v>
      </c>
      <c r="C7">
        <v>0</v>
      </c>
      <c r="I7" s="6"/>
    </row>
    <row r="8" spans="1:9" x14ac:dyDescent="0.25">
      <c r="A8">
        <v>3</v>
      </c>
      <c r="B8" s="9">
        <v>3</v>
      </c>
      <c r="C8">
        <v>0</v>
      </c>
      <c r="I8" s="6"/>
    </row>
    <row r="9" spans="1:9" x14ac:dyDescent="0.25">
      <c r="A9">
        <v>4</v>
      </c>
      <c r="B9" s="9">
        <v>4</v>
      </c>
      <c r="C9">
        <v>0</v>
      </c>
      <c r="I9" s="6"/>
    </row>
    <row r="10" spans="1:9" x14ac:dyDescent="0.25">
      <c r="A10">
        <v>5</v>
      </c>
      <c r="B10" s="9">
        <v>5</v>
      </c>
      <c r="C10">
        <v>0</v>
      </c>
      <c r="I10" s="6"/>
    </row>
    <row r="11" spans="1:9" x14ac:dyDescent="0.25">
      <c r="A11">
        <v>6</v>
      </c>
      <c r="B11" s="9">
        <v>6</v>
      </c>
      <c r="C11">
        <v>0</v>
      </c>
      <c r="I11" s="6"/>
    </row>
    <row r="12" spans="1:9" x14ac:dyDescent="0.25">
      <c r="A12">
        <v>7</v>
      </c>
      <c r="B12" s="9">
        <v>7</v>
      </c>
      <c r="C12">
        <v>0</v>
      </c>
      <c r="I12" s="6"/>
    </row>
    <row r="13" spans="1:9" x14ac:dyDescent="0.25">
      <c r="A13">
        <v>8</v>
      </c>
      <c r="B13" s="9">
        <v>8</v>
      </c>
      <c r="C13">
        <v>0</v>
      </c>
      <c r="I13" s="6"/>
    </row>
    <row r="14" spans="1:9" x14ac:dyDescent="0.25">
      <c r="A14">
        <v>9</v>
      </c>
      <c r="B14" s="9">
        <v>9</v>
      </c>
      <c r="C14">
        <v>0</v>
      </c>
      <c r="I14" s="6"/>
    </row>
    <row r="15" spans="1:9" x14ac:dyDescent="0.25">
      <c r="A15">
        <v>10</v>
      </c>
      <c r="B15" s="9">
        <v>10</v>
      </c>
      <c r="C15">
        <v>0</v>
      </c>
      <c r="I15" s="6"/>
    </row>
    <row r="16" spans="1:9" x14ac:dyDescent="0.25">
      <c r="A16">
        <v>11</v>
      </c>
      <c r="B16" s="9">
        <v>11</v>
      </c>
      <c r="C16">
        <v>0</v>
      </c>
      <c r="I16" s="6"/>
    </row>
    <row r="17" spans="1:9" x14ac:dyDescent="0.25">
      <c r="A17">
        <v>12</v>
      </c>
      <c r="B17" s="9">
        <v>12</v>
      </c>
      <c r="C17">
        <v>0</v>
      </c>
      <c r="I17" s="6"/>
    </row>
    <row r="18" spans="1:9" x14ac:dyDescent="0.25">
      <c r="A18">
        <v>13</v>
      </c>
      <c r="B18" s="9">
        <v>13</v>
      </c>
      <c r="C18">
        <v>0</v>
      </c>
      <c r="I18" s="6"/>
    </row>
    <row r="19" spans="1:9" x14ac:dyDescent="0.25">
      <c r="A19">
        <v>14</v>
      </c>
      <c r="B19" s="9">
        <v>14</v>
      </c>
      <c r="C19">
        <v>0</v>
      </c>
      <c r="I19" s="6"/>
    </row>
    <row r="20" spans="1:9" x14ac:dyDescent="0.25">
      <c r="A20">
        <v>15</v>
      </c>
      <c r="B20" s="9">
        <v>15</v>
      </c>
      <c r="C20">
        <v>0</v>
      </c>
      <c r="I20" s="6"/>
    </row>
    <row r="21" spans="1:9" x14ac:dyDescent="0.25">
      <c r="A21">
        <v>16</v>
      </c>
      <c r="B21" s="9">
        <v>16</v>
      </c>
      <c r="C21">
        <v>0</v>
      </c>
      <c r="I21" s="6"/>
    </row>
    <row r="22" spans="1:9" x14ac:dyDescent="0.25">
      <c r="A22">
        <v>17</v>
      </c>
      <c r="B22" s="9">
        <v>17</v>
      </c>
      <c r="C22">
        <v>0</v>
      </c>
      <c r="I22" s="6"/>
    </row>
    <row r="23" spans="1:9" x14ac:dyDescent="0.25">
      <c r="A23">
        <v>18</v>
      </c>
      <c r="B23" s="9">
        <v>18</v>
      </c>
      <c r="C23">
        <v>0</v>
      </c>
      <c r="I23" s="6"/>
    </row>
    <row r="24" spans="1:9" x14ac:dyDescent="0.25">
      <c r="A24">
        <v>19</v>
      </c>
      <c r="B24" s="9">
        <v>19</v>
      </c>
      <c r="C24">
        <v>0</v>
      </c>
      <c r="I24" s="6"/>
    </row>
    <row r="25" spans="1:9" x14ac:dyDescent="0.25">
      <c r="A25">
        <v>20</v>
      </c>
      <c r="B25" s="9">
        <v>20</v>
      </c>
      <c r="C25">
        <v>0</v>
      </c>
    </row>
    <row r="26" spans="1:9" x14ac:dyDescent="0.25">
      <c r="A26">
        <v>21</v>
      </c>
      <c r="B26" s="9">
        <v>21</v>
      </c>
      <c r="C26">
        <v>0</v>
      </c>
    </row>
    <row r="27" spans="1:9" x14ac:dyDescent="0.25">
      <c r="A27">
        <v>22</v>
      </c>
      <c r="B27" s="9">
        <v>22</v>
      </c>
      <c r="C27">
        <v>0</v>
      </c>
    </row>
    <row r="28" spans="1:9" x14ac:dyDescent="0.25">
      <c r="A28">
        <v>23</v>
      </c>
      <c r="B28" s="9">
        <v>23</v>
      </c>
      <c r="C28">
        <v>0</v>
      </c>
    </row>
    <row r="29" spans="1:9" x14ac:dyDescent="0.25">
      <c r="A29">
        <v>24</v>
      </c>
      <c r="B29" s="9">
        <v>24</v>
      </c>
      <c r="C29">
        <v>0</v>
      </c>
    </row>
    <row r="30" spans="1:9" x14ac:dyDescent="0.25">
      <c r="A30">
        <v>25</v>
      </c>
      <c r="B30" s="9">
        <v>25</v>
      </c>
      <c r="C30">
        <v>0</v>
      </c>
    </row>
    <row r="31" spans="1:9" x14ac:dyDescent="0.25">
      <c r="A31">
        <v>26</v>
      </c>
      <c r="B31" s="9">
        <v>26</v>
      </c>
      <c r="C31">
        <v>0</v>
      </c>
    </row>
    <row r="32" spans="1:9" x14ac:dyDescent="0.25">
      <c r="A32">
        <v>27</v>
      </c>
      <c r="B32" s="9">
        <v>27</v>
      </c>
      <c r="C32">
        <v>0</v>
      </c>
    </row>
    <row r="33" spans="1:3" x14ac:dyDescent="0.25">
      <c r="A33">
        <v>28</v>
      </c>
      <c r="B33" s="9" t="s">
        <v>23</v>
      </c>
      <c r="C33">
        <v>0</v>
      </c>
    </row>
    <row r="34" spans="1:3" x14ac:dyDescent="0.25">
      <c r="A34">
        <v>29</v>
      </c>
      <c r="B34" s="9">
        <v>28</v>
      </c>
      <c r="C34">
        <v>0</v>
      </c>
    </row>
    <row r="35" spans="1:3" x14ac:dyDescent="0.25">
      <c r="A35">
        <v>30</v>
      </c>
      <c r="B35" s="9">
        <v>29</v>
      </c>
      <c r="C35">
        <v>0</v>
      </c>
    </row>
    <row r="36" spans="1:3" x14ac:dyDescent="0.25">
      <c r="A36">
        <v>31</v>
      </c>
      <c r="B36" s="9">
        <v>30</v>
      </c>
      <c r="C36">
        <v>0</v>
      </c>
    </row>
    <row r="37" spans="1:3" x14ac:dyDescent="0.25">
      <c r="A37">
        <v>32</v>
      </c>
      <c r="B37" s="9">
        <v>31</v>
      </c>
      <c r="C37">
        <v>0</v>
      </c>
    </row>
    <row r="38" spans="1:3" x14ac:dyDescent="0.25">
      <c r="A38">
        <v>33</v>
      </c>
      <c r="B38" s="9">
        <v>32</v>
      </c>
      <c r="C38">
        <v>0</v>
      </c>
    </row>
    <row r="39" spans="1:3" x14ac:dyDescent="0.25">
      <c r="A39">
        <v>34</v>
      </c>
      <c r="B39" s="9">
        <v>33</v>
      </c>
      <c r="C39">
        <v>0</v>
      </c>
    </row>
    <row r="40" spans="1:3" x14ac:dyDescent="0.25">
      <c r="A40">
        <v>35</v>
      </c>
      <c r="B40" s="9">
        <v>34</v>
      </c>
      <c r="C40">
        <v>0</v>
      </c>
    </row>
    <row r="41" spans="1:3" x14ac:dyDescent="0.25">
      <c r="A41">
        <v>36</v>
      </c>
      <c r="B41" s="9">
        <v>35</v>
      </c>
      <c r="C41">
        <v>0</v>
      </c>
    </row>
    <row r="42" spans="1:3" x14ac:dyDescent="0.25">
      <c r="A42">
        <v>37</v>
      </c>
      <c r="B42" s="9">
        <v>36</v>
      </c>
      <c r="C42">
        <v>0</v>
      </c>
    </row>
    <row r="43" spans="1:3" x14ac:dyDescent="0.25">
      <c r="A43">
        <v>38</v>
      </c>
      <c r="B43" s="9">
        <v>37</v>
      </c>
      <c r="C43">
        <v>0</v>
      </c>
    </row>
    <row r="44" spans="1:3" x14ac:dyDescent="0.25">
      <c r="A44">
        <v>39</v>
      </c>
      <c r="B44" s="9">
        <v>38</v>
      </c>
      <c r="C44">
        <v>0</v>
      </c>
    </row>
    <row r="45" spans="1:3" x14ac:dyDescent="0.25">
      <c r="A45">
        <v>40</v>
      </c>
      <c r="B45" s="9">
        <v>39</v>
      </c>
      <c r="C45">
        <v>0</v>
      </c>
    </row>
    <row r="46" spans="1:3" x14ac:dyDescent="0.25">
      <c r="A46">
        <v>41</v>
      </c>
      <c r="B46" s="9">
        <v>40</v>
      </c>
      <c r="C46">
        <v>0</v>
      </c>
    </row>
    <row r="47" spans="1:3" x14ac:dyDescent="0.25">
      <c r="A47">
        <v>42</v>
      </c>
      <c r="B47" s="9">
        <v>41</v>
      </c>
      <c r="C47">
        <v>0</v>
      </c>
    </row>
    <row r="48" spans="1:3" x14ac:dyDescent="0.25">
      <c r="A48">
        <v>43</v>
      </c>
      <c r="B48" s="9" t="s">
        <v>24</v>
      </c>
      <c r="C48">
        <v>0</v>
      </c>
    </row>
    <row r="49" spans="1:3" x14ac:dyDescent="0.25">
      <c r="A49">
        <v>44</v>
      </c>
      <c r="B49" s="9" t="s">
        <v>25</v>
      </c>
      <c r="C49">
        <v>0</v>
      </c>
    </row>
    <row r="50" spans="1:3" x14ac:dyDescent="0.25">
      <c r="A50">
        <v>45</v>
      </c>
      <c r="B50" s="9">
        <v>42</v>
      </c>
      <c r="C50">
        <v>0</v>
      </c>
    </row>
    <row r="51" spans="1:3" x14ac:dyDescent="0.25">
      <c r="A51">
        <v>46</v>
      </c>
      <c r="B51" s="9">
        <v>43</v>
      </c>
      <c r="C51">
        <v>0</v>
      </c>
    </row>
    <row r="52" spans="1:3" x14ac:dyDescent="0.25">
      <c r="A52">
        <v>47</v>
      </c>
      <c r="B52" s="9">
        <v>44</v>
      </c>
      <c r="C52">
        <v>0</v>
      </c>
    </row>
    <row r="53" spans="1:3" x14ac:dyDescent="0.25">
      <c r="A53">
        <v>48</v>
      </c>
      <c r="B53" s="9">
        <v>45</v>
      </c>
      <c r="C53">
        <v>0</v>
      </c>
    </row>
    <row r="54" spans="1:3" x14ac:dyDescent="0.25">
      <c r="A54">
        <v>49</v>
      </c>
      <c r="B54" s="9">
        <v>46</v>
      </c>
      <c r="C54">
        <v>0</v>
      </c>
    </row>
    <row r="55" spans="1:3" x14ac:dyDescent="0.25">
      <c r="A55">
        <v>50</v>
      </c>
      <c r="B55" s="9">
        <v>47</v>
      </c>
      <c r="C55">
        <v>0</v>
      </c>
    </row>
    <row r="56" spans="1:3" x14ac:dyDescent="0.25">
      <c r="A56">
        <v>51</v>
      </c>
      <c r="B56" s="9">
        <v>48</v>
      </c>
      <c r="C56">
        <v>0</v>
      </c>
    </row>
    <row r="57" spans="1:3" x14ac:dyDescent="0.25">
      <c r="A57">
        <v>52</v>
      </c>
      <c r="B57" s="9">
        <v>49</v>
      </c>
      <c r="C57">
        <v>0</v>
      </c>
    </row>
    <row r="58" spans="1:3" x14ac:dyDescent="0.25">
      <c r="A58">
        <v>53</v>
      </c>
      <c r="B58" s="9">
        <v>50</v>
      </c>
      <c r="C58">
        <v>0</v>
      </c>
    </row>
    <row r="59" spans="1:3" x14ac:dyDescent="0.25">
      <c r="A59">
        <v>54</v>
      </c>
      <c r="B59" s="9" t="s">
        <v>26</v>
      </c>
      <c r="C59">
        <v>0</v>
      </c>
    </row>
    <row r="60" spans="1:3" x14ac:dyDescent="0.25">
      <c r="A60">
        <v>55</v>
      </c>
      <c r="B60" s="9" t="s">
        <v>27</v>
      </c>
      <c r="C60">
        <v>0</v>
      </c>
    </row>
    <row r="61" spans="1:3" x14ac:dyDescent="0.25">
      <c r="A61">
        <v>56</v>
      </c>
      <c r="B61" s="9" t="s">
        <v>75</v>
      </c>
      <c r="C61">
        <v>0</v>
      </c>
    </row>
    <row r="62" spans="1:3" x14ac:dyDescent="0.25">
      <c r="A62">
        <v>57</v>
      </c>
      <c r="B62" s="9">
        <v>51</v>
      </c>
      <c r="C62">
        <v>0</v>
      </c>
    </row>
    <row r="63" spans="1:3" x14ac:dyDescent="0.25">
      <c r="A63">
        <v>58</v>
      </c>
      <c r="B63" s="9">
        <v>52</v>
      </c>
      <c r="C63">
        <v>0</v>
      </c>
    </row>
    <row r="64" spans="1:3" x14ac:dyDescent="0.25">
      <c r="A64">
        <v>59</v>
      </c>
      <c r="B64" s="9">
        <v>53</v>
      </c>
      <c r="C64">
        <v>0</v>
      </c>
    </row>
    <row r="65" spans="1:3" x14ac:dyDescent="0.25">
      <c r="A65">
        <v>60</v>
      </c>
      <c r="B65" s="9">
        <v>54</v>
      </c>
      <c r="C65">
        <v>0</v>
      </c>
    </row>
    <row r="66" spans="1:3" x14ac:dyDescent="0.25">
      <c r="A66">
        <v>61</v>
      </c>
      <c r="B66" s="9">
        <v>55</v>
      </c>
      <c r="C66">
        <v>0</v>
      </c>
    </row>
    <row r="67" spans="1:3" x14ac:dyDescent="0.25">
      <c r="A67">
        <v>62</v>
      </c>
      <c r="B67" s="9">
        <v>56</v>
      </c>
      <c r="C67">
        <v>0</v>
      </c>
    </row>
    <row r="68" spans="1:3" x14ac:dyDescent="0.25">
      <c r="A68">
        <v>63</v>
      </c>
      <c r="B68" s="9">
        <v>57</v>
      </c>
      <c r="C68">
        <v>0</v>
      </c>
    </row>
    <row r="69" spans="1:3" x14ac:dyDescent="0.25">
      <c r="A69">
        <v>64</v>
      </c>
      <c r="B69" s="9">
        <v>58</v>
      </c>
      <c r="C69">
        <v>0</v>
      </c>
    </row>
    <row r="70" spans="1:3" x14ac:dyDescent="0.25">
      <c r="A70">
        <v>65</v>
      </c>
      <c r="B70" s="9">
        <v>59</v>
      </c>
      <c r="C70">
        <v>0</v>
      </c>
    </row>
    <row r="71" spans="1:3" x14ac:dyDescent="0.25">
      <c r="A71">
        <v>66</v>
      </c>
      <c r="B71" s="9">
        <v>60</v>
      </c>
      <c r="C71">
        <v>0</v>
      </c>
    </row>
    <row r="72" spans="1:3" x14ac:dyDescent="0.25">
      <c r="A72">
        <v>67</v>
      </c>
      <c r="B72" s="9">
        <v>61</v>
      </c>
      <c r="C72">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2"/>
  <sheetViews>
    <sheetView workbookViewId="0">
      <selection activeCell="G31" sqref="G31"/>
    </sheetView>
  </sheetViews>
  <sheetFormatPr defaultRowHeight="15" x14ac:dyDescent="0.25"/>
  <cols>
    <col min="2" max="2" width="54.85546875" bestFit="1" customWidth="1"/>
    <col min="5" max="5" width="48.28515625" bestFit="1" customWidth="1"/>
  </cols>
  <sheetData>
    <row r="1" spans="2:6" x14ac:dyDescent="0.25">
      <c r="B1" t="s">
        <v>37</v>
      </c>
      <c r="C1">
        <v>24</v>
      </c>
    </row>
    <row r="3" spans="2:6" x14ac:dyDescent="0.25">
      <c r="B3" s="8" t="s">
        <v>38</v>
      </c>
      <c r="E3" s="8" t="s">
        <v>39</v>
      </c>
    </row>
    <row r="4" spans="2:6" x14ac:dyDescent="0.25">
      <c r="B4" s="8" t="s">
        <v>40</v>
      </c>
      <c r="C4">
        <f>MIN(C9:C33)</f>
        <v>0</v>
      </c>
      <c r="E4" s="8" t="s">
        <v>40</v>
      </c>
      <c r="F4">
        <f>MIN(F9:F33)</f>
        <v>0</v>
      </c>
    </row>
    <row r="5" spans="2:6" x14ac:dyDescent="0.25">
      <c r="B5" s="8" t="s">
        <v>41</v>
      </c>
      <c r="C5">
        <f>MAX(C9:C33)</f>
        <v>231</v>
      </c>
      <c r="E5" s="8" t="s">
        <v>41</v>
      </c>
      <c r="F5">
        <f>MAX(F9:F33)</f>
        <v>64</v>
      </c>
    </row>
    <row r="6" spans="2:6" x14ac:dyDescent="0.25">
      <c r="B6" s="8" t="s">
        <v>42</v>
      </c>
      <c r="C6">
        <f>AVERAGE(C9:C32)</f>
        <v>20.25</v>
      </c>
      <c r="E6" s="8" t="s">
        <v>42</v>
      </c>
      <c r="F6">
        <f>AVERAGE(F9:F32)</f>
        <v>5.708333333333333</v>
      </c>
    </row>
    <row r="8" spans="2:6" x14ac:dyDescent="0.25">
      <c r="B8" s="4" t="s">
        <v>34</v>
      </c>
      <c r="C8" s="4" t="s">
        <v>35</v>
      </c>
      <c r="E8" s="4" t="s">
        <v>36</v>
      </c>
      <c r="F8" s="4" t="s">
        <v>35</v>
      </c>
    </row>
    <row r="9" spans="2:6" x14ac:dyDescent="0.25">
      <c r="B9" t="s">
        <v>88</v>
      </c>
      <c r="C9">
        <f t="shared" ref="C9:C10" si="0">(LEN(B9) - LEN(SUBSTITUTE(B9," or ",""))) / LEN(" or ") + (LEN(B9) - LEN(SUBSTITUTE(B9," and ",""))) / LEN(" and ")</f>
        <v>0</v>
      </c>
      <c r="E9" t="s">
        <v>88</v>
      </c>
      <c r="F9">
        <f t="shared" ref="F9:F10" si="1">(LEN(E9) - LEN(SUBSTITUTE(E9," or ",""))) / LEN(" or ") + (LEN(E9) - LEN(SUBSTITUTE(E9," and ",""))) / LEN(" and ")</f>
        <v>0</v>
      </c>
    </row>
    <row r="10" spans="2:6" x14ac:dyDescent="0.25">
      <c r="B10" t="s">
        <v>89</v>
      </c>
      <c r="C10">
        <f t="shared" si="0"/>
        <v>0</v>
      </c>
      <c r="E10" t="s">
        <v>89</v>
      </c>
      <c r="F10">
        <f t="shared" si="1"/>
        <v>0</v>
      </c>
    </row>
    <row r="11" spans="2:6" x14ac:dyDescent="0.25">
      <c r="B11" t="s">
        <v>90</v>
      </c>
      <c r="C11">
        <f>(LEN(B11) - LEN(SUBSTITUTE(B11," or ",""))) / LEN(" or ") + (LEN(B11) - LEN(SUBSTITUTE(B11," and ",""))) / LEN(" and ")</f>
        <v>19</v>
      </c>
      <c r="E11" t="s">
        <v>112</v>
      </c>
      <c r="F11">
        <f>(LEN(E11) - LEN(SUBSTITUTE(E11," or ",""))) / LEN(" or ") + (LEN(E11) - LEN(SUBSTITUTE(E11," and ",""))) / LEN(" and ")</f>
        <v>0</v>
      </c>
    </row>
    <row r="12" spans="2:6" x14ac:dyDescent="0.25">
      <c r="B12" t="s">
        <v>91</v>
      </c>
      <c r="C12">
        <f t="shared" ref="C12:C32" si="2">(LEN(B12) - LEN(SUBSTITUTE(B12," or ",""))) / LEN(" or ") + (LEN(B12) - LEN(SUBSTITUTE(B12," and ",""))) / LEN(" and ")</f>
        <v>0</v>
      </c>
      <c r="E12" t="s">
        <v>91</v>
      </c>
      <c r="F12">
        <f t="shared" ref="F12:F32" si="3">(LEN(E12) - LEN(SUBSTITUTE(E12," or ",""))) / LEN(" or ") + (LEN(E12) - LEN(SUBSTITUTE(E12," and ",""))) / LEN(" and ")</f>
        <v>0</v>
      </c>
    </row>
    <row r="13" spans="2:6" x14ac:dyDescent="0.25">
      <c r="B13" t="s">
        <v>92</v>
      </c>
      <c r="C13">
        <f t="shared" si="2"/>
        <v>1</v>
      </c>
      <c r="E13" t="s">
        <v>113</v>
      </c>
      <c r="F13">
        <f t="shared" si="3"/>
        <v>3</v>
      </c>
    </row>
    <row r="14" spans="2:6" x14ac:dyDescent="0.25">
      <c r="B14" t="s">
        <v>93</v>
      </c>
      <c r="C14">
        <f t="shared" si="2"/>
        <v>0</v>
      </c>
      <c r="E14" t="s">
        <v>93</v>
      </c>
      <c r="F14">
        <f t="shared" si="3"/>
        <v>0</v>
      </c>
    </row>
    <row r="15" spans="2:6" x14ac:dyDescent="0.25">
      <c r="B15" t="s">
        <v>94</v>
      </c>
      <c r="C15">
        <f t="shared" si="2"/>
        <v>0</v>
      </c>
      <c r="E15" t="s">
        <v>94</v>
      </c>
      <c r="F15">
        <f t="shared" si="3"/>
        <v>0</v>
      </c>
    </row>
    <row r="16" spans="2:6" x14ac:dyDescent="0.25">
      <c r="B16" t="s">
        <v>95</v>
      </c>
      <c r="C16">
        <f t="shared" si="2"/>
        <v>4</v>
      </c>
      <c r="E16" t="s">
        <v>114</v>
      </c>
      <c r="F16">
        <f t="shared" si="3"/>
        <v>6</v>
      </c>
    </row>
    <row r="17" spans="2:6" x14ac:dyDescent="0.25">
      <c r="B17" t="s">
        <v>96</v>
      </c>
      <c r="C17">
        <f t="shared" si="2"/>
        <v>0</v>
      </c>
      <c r="E17" t="s">
        <v>96</v>
      </c>
      <c r="F17">
        <f t="shared" si="3"/>
        <v>0</v>
      </c>
    </row>
    <row r="18" spans="2:6" x14ac:dyDescent="0.25">
      <c r="B18" t="s">
        <v>97</v>
      </c>
      <c r="C18">
        <f t="shared" si="2"/>
        <v>0</v>
      </c>
      <c r="E18" t="s">
        <v>97</v>
      </c>
      <c r="F18">
        <f t="shared" si="3"/>
        <v>0</v>
      </c>
    </row>
    <row r="19" spans="2:6" x14ac:dyDescent="0.25">
      <c r="B19" t="s">
        <v>98</v>
      </c>
      <c r="C19">
        <f t="shared" si="2"/>
        <v>0</v>
      </c>
      <c r="E19" t="s">
        <v>98</v>
      </c>
      <c r="F19">
        <f t="shared" si="3"/>
        <v>0</v>
      </c>
    </row>
    <row r="20" spans="2:6" x14ac:dyDescent="0.25">
      <c r="B20" t="s">
        <v>99</v>
      </c>
      <c r="C20">
        <f t="shared" si="2"/>
        <v>0</v>
      </c>
      <c r="E20" t="s">
        <v>99</v>
      </c>
      <c r="F20">
        <f t="shared" si="3"/>
        <v>0</v>
      </c>
    </row>
    <row r="21" spans="2:6" x14ac:dyDescent="0.25">
      <c r="B21" t="s">
        <v>100</v>
      </c>
      <c r="C21">
        <f t="shared" si="2"/>
        <v>0</v>
      </c>
      <c r="E21" t="s">
        <v>100</v>
      </c>
      <c r="F21">
        <f t="shared" si="3"/>
        <v>0</v>
      </c>
    </row>
    <row r="22" spans="2:6" x14ac:dyDescent="0.25">
      <c r="B22" t="s">
        <v>101</v>
      </c>
      <c r="C22">
        <f t="shared" si="2"/>
        <v>0</v>
      </c>
      <c r="E22" t="s">
        <v>101</v>
      </c>
      <c r="F22">
        <f t="shared" si="3"/>
        <v>0</v>
      </c>
    </row>
    <row r="23" spans="2:6" x14ac:dyDescent="0.25">
      <c r="B23" t="s">
        <v>102</v>
      </c>
      <c r="C23">
        <f t="shared" si="2"/>
        <v>0</v>
      </c>
      <c r="E23" t="s">
        <v>102</v>
      </c>
      <c r="F23">
        <f t="shared" si="3"/>
        <v>0</v>
      </c>
    </row>
    <row r="24" spans="2:6" x14ac:dyDescent="0.25">
      <c r="B24" t="s">
        <v>103</v>
      </c>
      <c r="C24">
        <f t="shared" si="2"/>
        <v>0</v>
      </c>
      <c r="E24" t="s">
        <v>103</v>
      </c>
      <c r="F24">
        <f t="shared" si="3"/>
        <v>0</v>
      </c>
    </row>
    <row r="25" spans="2:6" x14ac:dyDescent="0.25">
      <c r="B25" t="s">
        <v>104</v>
      </c>
      <c r="C25">
        <f t="shared" si="2"/>
        <v>0</v>
      </c>
      <c r="E25" t="s">
        <v>104</v>
      </c>
      <c r="F25">
        <f t="shared" si="3"/>
        <v>0</v>
      </c>
    </row>
    <row r="26" spans="2:6" x14ac:dyDescent="0.25">
      <c r="B26" t="s">
        <v>105</v>
      </c>
      <c r="C26">
        <f t="shared" si="2"/>
        <v>231</v>
      </c>
      <c r="E26" t="s">
        <v>115</v>
      </c>
      <c r="F26">
        <f t="shared" si="3"/>
        <v>64</v>
      </c>
    </row>
    <row r="27" spans="2:6" x14ac:dyDescent="0.25">
      <c r="B27" t="s">
        <v>106</v>
      </c>
      <c r="C27">
        <f t="shared" si="2"/>
        <v>231</v>
      </c>
      <c r="E27" t="s">
        <v>116</v>
      </c>
      <c r="F27">
        <f t="shared" si="3"/>
        <v>64</v>
      </c>
    </row>
    <row r="28" spans="2:6" x14ac:dyDescent="0.25">
      <c r="B28" t="s">
        <v>107</v>
      </c>
      <c r="C28">
        <f t="shared" si="2"/>
        <v>0</v>
      </c>
      <c r="E28" t="s">
        <v>107</v>
      </c>
      <c r="F28">
        <f t="shared" si="3"/>
        <v>0</v>
      </c>
    </row>
    <row r="29" spans="2:6" x14ac:dyDescent="0.25">
      <c r="B29" t="s">
        <v>108</v>
      </c>
      <c r="C29">
        <f t="shared" si="2"/>
        <v>0</v>
      </c>
      <c r="E29" t="s">
        <v>108</v>
      </c>
      <c r="F29">
        <f t="shared" si="3"/>
        <v>0</v>
      </c>
    </row>
    <row r="30" spans="2:6" x14ac:dyDescent="0.25">
      <c r="B30" t="s">
        <v>109</v>
      </c>
      <c r="C30">
        <f t="shared" si="2"/>
        <v>0</v>
      </c>
      <c r="E30" t="s">
        <v>109</v>
      </c>
      <c r="F30">
        <f t="shared" si="3"/>
        <v>0</v>
      </c>
    </row>
    <row r="31" spans="2:6" x14ac:dyDescent="0.25">
      <c r="B31" t="s">
        <v>110</v>
      </c>
      <c r="C31">
        <f t="shared" si="2"/>
        <v>0</v>
      </c>
      <c r="E31" t="s">
        <v>110</v>
      </c>
      <c r="F31">
        <f t="shared" si="3"/>
        <v>0</v>
      </c>
    </row>
    <row r="32" spans="2:6" x14ac:dyDescent="0.25">
      <c r="B32" t="s">
        <v>111</v>
      </c>
      <c r="C32">
        <f t="shared" si="2"/>
        <v>0</v>
      </c>
      <c r="E32" t="s">
        <v>111</v>
      </c>
      <c r="F32">
        <f t="shared" si="3"/>
        <v>0</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Summary</vt:lpstr>
      <vt:lpstr>1</vt:lpstr>
      <vt:lpstr>2</vt:lpstr>
      <vt:lpstr>3</vt:lpstr>
      <vt:lpstr>4</vt:lpstr>
      <vt:lpstr>5</vt:lpstr>
      <vt:lpstr>6</vt:lpstr>
      <vt:lpstr>7</vt:lpstr>
      <vt:lpstr>8</vt:lpstr>
      <vt:lpstr>9</vt:lpstr>
    </vt:vector>
  </TitlesOfParts>
  <Company>TU/e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Goorden, M.A.</dc:creator>
  <cp:lastModifiedBy>Goorden, M.A.</cp:lastModifiedBy>
  <dcterms:created xsi:type="dcterms:W3CDTF">2019-10-11T09:47:51Z</dcterms:created>
  <dcterms:modified xsi:type="dcterms:W3CDTF">2019-12-17T12:46:22Z</dcterms:modified>
</cp:coreProperties>
</file>