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goorden\surfdrive\Papers\WODES 2020\GitRepository\WODES2020\"/>
    </mc:Choice>
  </mc:AlternateContent>
  <bookViews>
    <workbookView xWindow="0" yWindow="0" windowWidth="28800" windowHeight="12435"/>
  </bookViews>
  <sheets>
    <sheet name="Summary" sheetId="1" r:id="rId1"/>
    <sheet name="1" sheetId="6" r:id="rId2"/>
    <sheet name="2" sheetId="4" r:id="rId3"/>
    <sheet name="3" sheetId="8" r:id="rId4"/>
    <sheet name="4" sheetId="5" r:id="rId5"/>
    <sheet name="5" sheetId="9" r:id="rId6"/>
    <sheet name="6" sheetId="10" r:id="rId7"/>
    <sheet name="7" sheetId="11" r:id="rId8"/>
    <sheet name="8" sheetId="12" r:id="rId9"/>
    <sheet name="9" sheetId="13" r:id="rId10"/>
  </sheets>
  <definedNames>
    <definedName name="HandInUncontrolledPlantWithRequirements2" localSheetId="6">'6'!$B$4:$R$9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5" i="12" l="1"/>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6" i="12" l="1"/>
  <c r="C3" i="11"/>
  <c r="F2" i="13" l="1"/>
  <c r="C2" i="13"/>
  <c r="F6" i="12"/>
  <c r="F5" i="12"/>
  <c r="F4" i="12"/>
  <c r="C5" i="12"/>
  <c r="C4" i="12"/>
  <c r="C3" i="8"/>
  <c r="C3" i="6"/>
  <c r="C10" i="1" l="1"/>
  <c r="C6" i="1"/>
  <c r="C4" i="1"/>
  <c r="H18" i="4"/>
  <c r="H17" i="4"/>
  <c r="H16" i="4"/>
  <c r="H15" i="4"/>
  <c r="H14" i="4"/>
  <c r="H13" i="4"/>
  <c r="H12" i="4"/>
  <c r="H11" i="4"/>
  <c r="H10" i="4"/>
  <c r="H9" i="4"/>
  <c r="H8" i="4"/>
  <c r="F18" i="4"/>
  <c r="F17" i="4"/>
  <c r="F16" i="4"/>
  <c r="F15" i="4"/>
  <c r="F14" i="4"/>
  <c r="F13" i="4"/>
  <c r="F12" i="4"/>
  <c r="F11" i="4"/>
  <c r="F10" i="4"/>
  <c r="F9" i="4"/>
  <c r="F8" i="4"/>
  <c r="D9" i="4"/>
  <c r="D10" i="4"/>
  <c r="D11" i="4"/>
  <c r="D12" i="4"/>
  <c r="D13" i="4"/>
  <c r="D14" i="4"/>
  <c r="D15" i="4"/>
  <c r="D16" i="4"/>
  <c r="D17" i="4"/>
  <c r="D18" i="4"/>
  <c r="D8" i="4"/>
  <c r="H23" i="5"/>
  <c r="H22" i="5"/>
  <c r="H21" i="5"/>
  <c r="H20" i="5"/>
  <c r="H19" i="5"/>
  <c r="H18" i="5"/>
  <c r="H17" i="5"/>
  <c r="H16" i="5"/>
  <c r="H15" i="5"/>
  <c r="H14" i="5"/>
  <c r="H13" i="5"/>
  <c r="H12" i="5"/>
  <c r="H11" i="5"/>
  <c r="H10" i="5"/>
  <c r="H9" i="5"/>
  <c r="H8" i="5"/>
  <c r="F23" i="5"/>
  <c r="F22" i="5"/>
  <c r="F21" i="5"/>
  <c r="F20" i="5"/>
  <c r="F19" i="5"/>
  <c r="F18" i="5"/>
  <c r="F17" i="5"/>
  <c r="F16" i="5"/>
  <c r="F15" i="5"/>
  <c r="F14" i="5"/>
  <c r="F13" i="5"/>
  <c r="F12" i="5"/>
  <c r="F11" i="5"/>
  <c r="F10" i="5"/>
  <c r="F9" i="5"/>
  <c r="F8" i="5"/>
  <c r="D9" i="5"/>
  <c r="D10" i="5"/>
  <c r="D11" i="5"/>
  <c r="D12" i="5"/>
  <c r="D13" i="5"/>
  <c r="D14" i="5"/>
  <c r="D15" i="5"/>
  <c r="D16" i="5"/>
  <c r="D17" i="5"/>
  <c r="D18" i="5"/>
  <c r="D19" i="5"/>
  <c r="D20" i="5"/>
  <c r="D21" i="5"/>
  <c r="D22" i="5"/>
  <c r="D23" i="5"/>
  <c r="D8" i="5"/>
  <c r="G4" i="5" l="1"/>
  <c r="G5" i="5"/>
  <c r="G3" i="5"/>
  <c r="E5" i="5"/>
  <c r="E4" i="5"/>
  <c r="E3" i="5"/>
  <c r="C4" i="5"/>
  <c r="C3" i="5"/>
  <c r="C5" i="5"/>
  <c r="G4" i="4"/>
  <c r="G5" i="4"/>
  <c r="G3" i="4"/>
  <c r="E5" i="4"/>
  <c r="E3" i="4"/>
  <c r="E4" i="4"/>
  <c r="C3" i="4"/>
  <c r="C5" i="4"/>
  <c r="C4" i="4"/>
</calcChain>
</file>

<file path=xl/connections.xml><?xml version="1.0" encoding="utf-8"?>
<connections xmlns="http://schemas.openxmlformats.org/spreadsheetml/2006/main">
  <connection id="1" name="HandInUncontrolledPlantWithRequirements2" type="6" refreshedVersion="5" background="1" saveData="1">
    <textPr codePage="437" sourceFile="C:\Users\mgoorden\surfdrive\Shared\2018-2019 Assignment\Group 16\HandIn\HandInUncontrolledPlantWithRequirements2.txt" decimal="," thousands="." comma="1">
      <textFields count="17">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<sst xmlns="http://schemas.openxmlformats.org/spreadsheetml/2006/main" count="327" uniqueCount="182">
  <si>
    <t>Group number:</t>
  </si>
  <si>
    <t>Modeling aspect</t>
  </si>
  <si>
    <t>Is each component model an elementary part of the system?</t>
  </si>
  <si>
    <t>How strong is the interdependency between component models?</t>
  </si>
  <si>
    <t>Are requirement models elementary, i.e., can it not be split any further?</t>
  </si>
  <si>
    <t>Are there references in requirements to other requirements?</t>
  </si>
  <si>
    <t>Are there independent subsystems modeled?</t>
  </si>
  <si>
    <t>Are uncontrollable events not unnecessarily blocked in automata-based requirements?</t>
  </si>
  <si>
    <t>What is the length of the guards in the synthesized supervisors, with and without forward reachability analysis?</t>
  </si>
  <si>
    <t>How many component models, requirement models, event declarations, and variable declarations are provided with comments describing their meaning?</t>
  </si>
  <si>
    <t>Are templates used?</t>
  </si>
  <si>
    <t>Are groups used to structure the model?</t>
  </si>
  <si>
    <t>Final qualification</t>
  </si>
  <si>
    <t>Total number of component models</t>
  </si>
  <si>
    <t>Component model name</t>
  </si>
  <si>
    <t>Level-1</t>
  </si>
  <si>
    <t>Level-2</t>
  </si>
  <si>
    <t>Level-3</t>
  </si>
  <si>
    <t>Min d</t>
  </si>
  <si>
    <t>Avg d</t>
  </si>
  <si>
    <t>Max d</t>
  </si>
  <si>
    <t>Total number of requirement models</t>
  </si>
  <si>
    <t>Requirement model name</t>
  </si>
  <si>
    <t>Has dependency with</t>
  </si>
  <si>
    <t>-</t>
  </si>
  <si>
    <t>Do requirement models introduce new events or variables?</t>
  </si>
  <si>
    <t>Elementary?</t>
  </si>
  <si>
    <t>Relative number of elementary components</t>
  </si>
  <si>
    <t>G1</t>
  </si>
  <si>
    <t>G2</t>
  </si>
  <si>
    <t>G3</t>
  </si>
  <si>
    <t>G4</t>
  </si>
  <si>
    <t>G5</t>
  </si>
  <si>
    <t>Blocking uncontrollable events?</t>
  </si>
  <si>
    <t>Controllable event and guard without forward</t>
  </si>
  <si>
    <t>Bin ops</t>
  </si>
  <si>
    <t>Controllable event and guard with forward</t>
  </si>
  <si>
    <t>Total number of controllable events</t>
  </si>
  <si>
    <t>Without forward</t>
  </si>
  <si>
    <t>With forward</t>
  </si>
  <si>
    <t>min</t>
  </si>
  <si>
    <t>max</t>
  </si>
  <si>
    <t>avg</t>
  </si>
  <si>
    <t>Component models</t>
  </si>
  <si>
    <t>Comments</t>
  </si>
  <si>
    <t>Requirement models</t>
  </si>
  <si>
    <t>Events</t>
  </si>
  <si>
    <t>Variables</t>
  </si>
  <si>
    <t>Relative commented</t>
  </si>
  <si>
    <t>AGVrobot</t>
  </si>
  <si>
    <t>Batt2</t>
  </si>
  <si>
    <t>path_controller</t>
  </si>
  <si>
    <t>product_scanner</t>
  </si>
  <si>
    <t>lift_sensor</t>
  </si>
  <si>
    <t>BattState</t>
  </si>
  <si>
    <t>DriveAGV</t>
  </si>
  <si>
    <t>signal_turning</t>
  </si>
  <si>
    <t>barcode_scanner</t>
  </si>
  <si>
    <t>IRsensor</t>
  </si>
  <si>
    <t>TouchSensor</t>
  </si>
  <si>
    <t>Yes, there are requirement automata that uses a location (i.e. variable) of another requirement automata.</t>
  </si>
  <si>
    <t>3</t>
  </si>
  <si>
    <t>2,3,4,7</t>
  </si>
  <si>
    <t>1,3,6,7</t>
  </si>
  <si>
    <t>1,2,9</t>
  </si>
  <si>
    <t>1,7</t>
  </si>
  <si>
    <t>2</t>
  </si>
  <si>
    <t>1,2,4</t>
  </si>
  <si>
    <t>avg-1=0,16, avg-2=0,3, avg-3=0,38</t>
  </si>
  <si>
    <t>remember_path_order</t>
  </si>
  <si>
    <t>barcode_check</t>
  </si>
  <si>
    <t>M1_picking</t>
  </si>
  <si>
    <t>M1_delivering</t>
  </si>
  <si>
    <t>M1_turning</t>
  </si>
  <si>
    <t>battery</t>
  </si>
  <si>
    <t>path_controller_requirement</t>
  </si>
  <si>
    <t>product_scanner_requirement</t>
  </si>
  <si>
    <t>barcode_charger</t>
  </si>
  <si>
    <t>lift_sensor_requirement</t>
  </si>
  <si>
    <t>sensor_touch</t>
  </si>
  <si>
    <t>sensor_proximity</t>
  </si>
  <si>
    <t>Battery_critical_low</t>
  </si>
  <si>
    <t>stop_turning</t>
  </si>
  <si>
    <t>P1</t>
  </si>
  <si>
    <t>Criticallow</t>
  </si>
  <si>
    <t>Most requirements are state-based expressions written with EFAs. I looked at them as if they were state-based expressions.</t>
  </si>
  <si>
    <t>1</t>
  </si>
  <si>
    <t>2,3,4</t>
  </si>
  <si>
    <t>12,13,14</t>
  </si>
  <si>
    <t>11,13,14</t>
  </si>
  <si>
    <t>11,12,14</t>
  </si>
  <si>
    <t>11,12,13</t>
  </si>
  <si>
    <t>Yes</t>
  </si>
  <si>
    <t>The DMM (and the clustered DSM) reveils no independent subsystems.</t>
  </si>
  <si>
    <t>No</t>
  </si>
  <si>
    <t>avg-1=0,075 , avg-2=0,1</t>
  </si>
  <si>
    <t xml:space="preserve">    edge c_2Charger when (not Batt2.Full and not Batt2.charging or (not AGVrobot.wait2pick or not remember_path_order.noPath and not remember_path_order.DelAtPicking)) and (not Batt2.Full and not Batt2.charging or (not AGVrobot.wait2deliver or not remember_path_order.GetAtPicking)) and ((not Batt2.Full and not Batt2.charging or (not AGVrobot.wait2deliver or not remember_path_order.GetAtStorage)) and ((not Batt2.Full and not Batt2.charging or (not AGVrobot.drive2pick or not remember_path_order.noPath and not remember_path_order.DelAtPicking)) and (not Batt2.Full and not Batt2.charging or (not AGVrobot.drive2deliver or not remember_path_order.GetAtPicking)))) and ((not Batt2.Full and not Batt2.charging or (not AGVrobot.drive2deliver or not remember_path_order.GetAtStorage)) and ((not Batt2.Full and not Batt2.charging or (not AGVrobot.delivering or not remember_path_order.GetAtPicking)) and (not Batt2.Full and not Batt2.charging or (not AGVrobot.delivering or not remember_path_order.GetAtStorage))) and ((not Batt2.ChargePathRequested and not Batt2.returnPathRequested or (not AGVrobot.delivering or not remember_path_order.GetAtPicking)) and ((not Batt2.ChargePathRequested and not Batt2.returnPathRequested or (not AGVrobot.delivering or not remember_path_order.GetAtStorage)) and (not Batt2.LowDetected and not Batt2.RequestReturnPath or (not AGVrobot.wait2pick or not remember_path_order.noPath and not remember_path_order.DelAtPicking))))) and ((not Batt2.LowDetected and not Batt2.RequestReturnPath or (not AGVrobot.wait2deliver or not remember_path_order.GetAtPicking)) and ((not Batt2.LowDetected and not Batt2.RequestReturnPath or (not AGVrobot.wait2deliver or not remember_path_order.GetAtStorage)) and (not Batt2.LowDetected and not Batt2.RequestReturnPath or (not AGVrobot.drive2deliver and not AGVrobot.delivering or not remember_path_order.GetAtPicking))) and ((not Batt2.LowDetected and not Batt2.RequestReturnPath or (not AGVrobot.drive2deliver and not AGVrobot.delivering or not remember_path_order.GetAtStorage)) and ((not Batt2.drive2charger or (not AGVrobot.wait2pick or not remember_path_order.noPath and not remember_path_order.DelAtPicking)) and (not Batt2.drive2charger or (not AGVrobot.wait2deliver or not remember_path_order.GetAtPicking)))) and ((not Batt2.drive2charger or (not AGVrobot.wait2deliver or not remember_path_order.GetAtStorage)) and ((not Batt2.drive2charger or (not AGVrobot.drive2pick or not remember_path_order.noPath and not remember_path_order.DelAtPicking)) and (not Batt2.drive2charger or (not AGVrobot.drive2deliver or not remember_path_order.GetAtPicking))) and ((not Batt2.drive2charger or (not AGVrobot.drive2deliver or not remember_path_order.GetAtStorage)) and ((not Batt2.drive2charger or (not AGVrobot.delivering or not remember_path_order.GetAtPicking)) and (not Batt2.drive2charger or (not AGVrobot.delivering or not remember_path_order.GetAtStorage))))));</t>
  </si>
  <si>
    <t xml:space="preserve">    edge c_2pick when (not barcode_scanner.midden or not Batt2.Full or (not AGVrobot.idle or not remember_path_order.GetAtStorage and not remember_path_order.DelAtStorage)) and ((not barcode_scanner.midden or (not Batt2.Full or not AGVrobot.wait2pick) or (path_controller.consulting_path_controller or (path_controller.except_whenNoPick or not remember_path_order.GetAtStorage and not remember_path_order.DelAtStorage))) and (not barcode_scanner.midden or (not Batt2.Full or not AGVrobot.wait2pick) or (not path_controller.consulting_path_controller and not path_controller.except_whenNoPick or remember_path_order.GetAtStorage or (remember_path_order.DelAtStorage or not DriveAGV.Driving)))) and ((not barcode_scanner.midden or not Batt2.Full or (not AGVrobot.wait2pick or not path_controller.consulting_path_controller and not path_controller.except_whenNoPick) or (remember_path_order.GetAtStorage or remember_path_order.DelAtStorage or (DriveAGV.Idle or (DriveAGV.Driving or DriveAGV.Picking)))) and (not barcode_scanner.midden or not Batt2.Full or (not AGVrobot.wait2pick or (not path_controller.consulting_path_controller and not path_controller.except_whenNoPick or not remember_path_order.GetAtStorage and not remember_path_order.DelAtStorage))) and ((not barcode_scanner.midden or (not Batt2.Full or not AGVrobot.wait2deliver) or (not path_controller.consulting_path_controller and not path_controller.except_whenNoPick or (remember_path_order.GetAtStorage or remember_path_order.DelAtStorage))) and (not barcode_scanner.midden or (not Batt2.Full or not AGVrobot.drive2pick and not AGVrobot.drive2deliver)))) and ((not barcode_scanner.midden or not Batt2.charging or (not AGVrobot.idle and not AGVrobot.wait2pick or not remember_path_order.GetAtStorage and not remember_path_order.DelAtStorage)) and (not barcode_scanner.midden or not Batt2.charging or (not AGVrobot.drive2pick or not remember_path_order.GetAtStorage and not remember_path_order.DelAtStorage)) and ((not barcode_scanner.midden or not Batt2.ChargePathRequested and not Batt2.returnPathRequested or (not AGVrobot.idle and not AGVrobot.picking_finished or not remember_path_order.GetAtStorage and not remember_path_order.DelAtStorage)) and (not barcode_scanner.midden or not Batt2.ChargePathRequested and not Batt2.returnPathRequested or (not AGVrobot.wait2pick or not remember_path_order.GetAtStorage and not remember_path_order.DelAtStorage))) and ((not barcode_scanner.midden or not Batt2.ChargePathRequested and not Batt2.returnPathRequested or (not AGVrobot.drive2pick and not AGVrobot.picking or not remember_path_order.GetAtStorage and not remember_path_order.DelAtStorage)) and (not barcode_scanner.midden or not Batt2.LowDetected or (not AGVrobot.idle and not AGVrobot.wait2pick or not remember_path_order.GetAtStorage and not remember_path_order.DelAtStorage)) and ((not barcode_scanner.midden or not Batt2.RequestReturnPath or (not AGVrobot.wait2pick or not remember_path_order.GetAtStorage and not remember_path_order.DelAtStorage)) and (not barcode_scanner.midden or not Batt2.RequestReturnPath or (not AGVrobot.drive2pick or not remember_path_order.GetAtStorage and not remember_path_order.DelAtStorage))))) and ((not barcode_scanner.midden or not Batt2.drive2charger or (not AGVrobot.idle and not AGVrobot.wait2pick or not remember_path_order.GetAtStorage and not remember_path_order.DelAtStorage)) and (not barcode_scanner.midden or not Batt2.drive2charger or (not AGVrobot.drive2pick or not remember_path_order.GetAtStorage and not remember_path_order.DelAtStorage)) and ((not barcode_scanner.pickingcode or not Batt2.Full or (not AGVrobot.idle and not AGVrobot.wait2pick or not remember_path_order.GetAtStorage and not remember_path_order.DelAtStorage)) and (not barcode_scanner.pickingcode or not Batt2.charging or (not AGVrobot.idle and not AGVrobot.wait2pick or not remember_path_order.GetAtStorage and not remember_path_order.DelAtStorage))) and ((not barcode_scanner.pickingcode or not Batt2.charging or (not AGVrobot.drive2pick or not remember_path_order.GetAtStorage and not remember_path_order.DelAtStorage)) and (not barcode_scanner.pickingcode or not Batt2.ChargePathRequested and not Batt2.returnPathRequested or (not AGVrobot.idle and not AGVrobot.picking_finished or not remember_path_order.GetAtStorage and not remember_path_order.DelAtStorage)) and ((not barcode_scanner.pickingcode or not Batt2.ChargePathRequested and not Batt2.returnPathRequested or (not AGVrobot.wait2pick or not remember_path_order.GetAtStorage and not remember_path_order.DelAtStorage)) and (not barcode_scanner.pickingcode or not Batt2.ChargePathRequested and not Batt2.returnPathRequested or (not AGVrobot.drive2pick and not AGVrobot.picking or not remember_path_order.GetAtStorage and not remember_path_order.DelAtStorage)))) and ((not barcode_scanner.pickingcode or not Batt2.LowDetected or (not AGVrobot.idle and not AGVrobot.wait2pick or not remember_path_order.GetAtStorage and not remember_path_order.DelAtStorage)) and (not barcode_scanner.pickingcode or not Batt2.RequestReturnPath or (not AGVrobot.wait2pick or not remember_path_order.GetAtStorage and not remember_path_order.DelAtStorage)) and ((not barcode_scanner.pickingcode or not Batt2.RequestReturnPath or (not AGVrobot.drive2pick or not remember_path_order.GetAtStorage and not remember_path_order.DelAtStorage)) and (not barcode_scanner.pickingcode or not Batt2.drive2charger or (not AGVrobot.idle and not AGVrobot.wait2pick or not remember_path_order.GetAtStorage and not remember_path_order.DelAtStorage))) and ((not barcode_scanner.pickingcode or not Batt2.drive2charger or (not AGVrobot.drive2pick or not remember_path_order.GetAtStorage and not remember_path_order.DelAtStorage)) and (not barcode_scanner.chargingcode or not Batt2.Full or (not AGVrobot.idle or not remember_path_order.GetAtStorage and not remember_path_order.DelAtStorage)) and ((not barcode_scanner.chargingcode or (not Batt2.Full or not AGVrobot.wait2pick) or (path_controller.consulting_path_controller or (path_controller.except_whenNoPick or not remember_path_order.GetAtStorage and not remember_path_order.DelAtStorage))) and (not barcode_scanner.chargingcode or (not Batt2.Full or not AGVrobot.wait2pick) or (not path_controller.consulting_path_controller and not path_controller.except_whenNoPick or remember_path_order.GetAtStorage or (remember_path_order.DelAtStorage or not DriveAGV.Driving))))))) and ((not barcode_scanner.chargingcode or not Batt2.Full or (not AGVrobot.wait2pick or not path_controller.consulting_path_controller and not path_controller.except_whenNoPick) or (remember_path_order.GetAtStorage or remember_path_order.DelAtStorage or (DriveAGV.Idle or (DriveAGV.Driving or DriveAGV.Picking)))) and ((not barcode_scanner.chargingcode or not Batt2.Full or (not AGVrobot.wait2pick or (not path_controller.consulting_path_controller and not path_controller.except_whenNoPick or not remember_path_order.GetAtStorage and not remember_path_order.DelAtStorage))) and (not barcode_scanner.chargingcode or (not Batt2.Full or not AGVrobot.wait2deliver) or (not path_controller.consulting_path_controller and not path_controller.except_whenNoPick or (remember_path_order.GetAtStorage or remember_path_order.DelAtStorage)))) and ((not barcode_scanner.chargingcode or (not Batt2.Full or not AGVrobot.drive2pick and not AGVrobot.drive2deliver)) and (not barcode_scanner.chargingcode or not Batt2.charging or (not AGVrobot.idle and not AGVrobot.wait2pick or not remember_path_order.GetAtStorage and not remember_path_order.DelAtStorage)) and ((not barcode_scanner.chargingcode or not Batt2.charging or (not AGVrobot.drive2pick or not remember_path_order.GetAtStorage and not remember_path_order.DelAtStorage)) and (not barcode_scanner.chargingcode or not Batt2.ChargePathRequested and not Batt2.returnPathRequested or (not AGVrobot.idle and not AGVrobot.picking_finished or not remember_path_order.GetAtStorage and not remember_path_order.DelAtStorage)))) and ((not barcode_scanner.chargingcode or not Batt2.ChargePathRequested and not Batt2.returnPathRequested or (not AGVrobot.wait2pick or not remember_path_order.GetAtStorage and not remember_path_order.DelAtStorage)) and (not barcode_scanner.chargingcode or not Batt2.ChargePathRequested and not Batt2.returnPathRequested or (not AGVrobot.drive2pick and not AGVrobot.picking or not remember_path_order.GetAtStorage and not remember_path_order.DelAtStorage)) and ((not barcode_scanner.chargingcode or not Batt2.LowDetected or (not AGVrobot.idle and not AGVrobot.wait2pick or not remember_path_order.GetAtStorage and not remember_path_order.DelAtStorage)) and (not barcode_scanner.chargingcode or not Batt2.RequestReturnPath or (not AGVrobot.wait2pick or not remember_path_order.GetAtStorage and not remember_path_order.DelAtStorage))) and ((not barcode_scanner.chargingcode or not Batt2.RequestReturnPath or (not AGVrobot.drive2pick or not remember_path_order.GetAtStorage and not remember_path_order.DelAtStorage)) and (not barcode_scanner.chargingcode or not Batt2.drive2charger or (not AGVrobot.idle and not AGVrobot.wait2pick or not remember_path_order.GetAtStorage and not remember_path_order.DelAtStorage)) and ((not barcode_scanner.chargingcode or not Batt2.drive2charger or (not AGVrobot.drive2pick or not remember_path_order.GetAtStorage and not remember_path_order.DelAtStorage)) and (not barcode_scanner.storagecode and not barcode_scanner.drivingcode or not Batt2.Full or (not AGVrobot.idle or not remember_path_order.GetAtStorage and not remember_path_order.DelAtStorage))))) and ((not barcode_scanner.storagecode and not barcode_scanner.drivingcode or (not Batt2.Full or not AGVrobot.wait2pick) or (path_controller.consulting_path_controller or (path_controller.except_whenNoPick or not remember_path_order.GetAtStorage and not remember_path_order.DelAtStorage))) and (not barcode_scanner.storagecode and not barcode_scanner.drivingcode or (not Batt2.Full or not AGVrobot.wait2pick) or (not path_controller.consulting_path_controller and not path_controller.except_whenNoPick or remember_path_order.GetAtStorage or (remember_path_order.DelAtStorage or not DriveAGV.Driving))) and ((not barcode_scanner.storagecode and not barcode_scanner.drivingcode or not Batt2.Full or (not AGVrobot.wait2pick or not path_controller.consulting_path_controller and not path_controller.except_whenNoPick) or (remember_path_order.GetAtStorage or remember_path_order.DelAtStorage or (DriveAGV.Idle or (DriveAGV.Driving or DriveAGV.Picking)))) and (not barcode_scanner.storagecode and not barcode_scanner.drivingcode or not Batt2.Full or (not AGVrobot.wait2pick or (not path_controller.consulting_path_controller and not path_controller.except_whenNoPick or not remember_path_order.GetAtStorage and not remember_path_order.DelAtStorage)))) and ((not barcode_scanner.storagecode and not barcode_scanner.drivingcode or (not Batt2.Full or not AGVrobot.wait2deliver) or (not path_controller.consulting_path_controller and not path_controller.except_whenNoPick or (remember_path_order.GetAtStorage or remember_path_order.DelAtStorage))) and (not barcode_scanner.storagecode and not barcode_scanner.drivingcode or (not Batt2.Full or not AGVrobot.drive2pick and not AGVrobot.drive2deliver)) and ((not barcode_scanner.storagecode and not barcode_scanner.drivingcode or not Batt2.charging or (not AGVrobot.idle and not AGVrobot.wait2pick or not remember_path_order.GetAtStorage and not remember_path_order.DelAtStorage)) and (not barcode_scanner.storagecode and not barcode_scanner.drivingcode or not Batt2.charging or (not AGVrobot.drive2pick or not remember_path_order.GetAtStorage and not remember_path_order.DelAtStorage)))) and ((not barcode_scanner.storagecode and not barcode_scanner.drivingcode or not Batt2.ChargePathRequested and not Batt2.returnPathRequested or (not AGVrobot.idle and not AGVrobot.picking_finished or not remember_path_order.GetAtStorage and not remember_path_order.DelAtStorage)) and (not barcode_scanner.storagecode and not barcode_scanner.drivingcode or not Batt2.ChargePathRequested and not Batt2.returnPathRequested or (not AGVrobot.wait2pick or not remember_path_order.GetAtStorage and not remember_path_order.DelAtStorage)) and ((not barcode_scanner.storagecode and not barcode_scanner.drivingcode or not Batt2.ChargePathRequested and not Batt2.returnPathRequested or (not AGVrobot.drive2pick and not AGVrobot.picking or not remember_path_order.GetAtStorage and not remember_path_order.DelAtStorage)) and (not barcode_scanner.storagecode and not barcode_scanner.drivingcode or not Batt2.LowDetected or (not AGVrobot.idle and not AGVrobot.wait2pick or not remember_path_order.GetAtStorage and not remember_path_order.DelAtStorage))) and ((not barcode_scanner.storagecode and not barcode_scanner.drivingcode or not Batt2.RequestReturnPath or (not AGVrobot.wait2pick or not remember_path_order.GetAtStorage and not remember_path_order.DelAtStorage)) and (not barcode_scanner.storagecode and not barcode_scanner.drivingcode or not Batt2.RequestReturnPath or (not AGVrobot.drive2pick or not remember_path_order.GetAtStorage and not remember_path_order.DelAtStorage)) and ((not barcode_scanner.storagecode and not barcode_scanner.drivingcode or not Batt2.drive2charger or (not AGVrobot.idle and not AGVrobot.wait2pick or not remember_path_order.GetAtStorage and not remember_path_order.DelAtStorage)) and (not barcode_scanner.storagecode and not barcode_scanner.drivingcode or not Batt2.drive2charger or (not AGVrobot.drive2pick or not remember_path_order.GetAtStorage and not remember_path_order.DelAtStorage)))))));</t>
  </si>
  <si>
    <t xml:space="preserve">    edge c_2storage when (not barcode_scanner.midden or not Batt2.Full or (not AGVrobot.idle or not remember_path_order.GetAtPicking and not remember_path_order.DelAtStorage)) and ((not barcode_scanner.midden or (not Batt2.Full or not AGVrobot.wait2pick) or (remember_path_order.GetAtPicking or (remember_path_order.DelAtStorage or not DriveAGV.Driving))) and (not barcode_scanner.midden or not Batt2.Full or (not AGVrobot.wait2pick or remember_path_order.GetAtPicking) or (remember_path_order.DelAtStorage or DriveAGV.Idle or (DriveAGV.Driving or DriveAGV.Picking)))) and ((not barcode_scanner.midden or not Batt2.Full or (not AGVrobot.wait2pick or not remember_path_order.GetAtPicking and not remember_path_order.DelAtStorage)) and (not barcode_scanner.midden or not Batt2.Full or (not AGVrobot.wait2deliver or (remember_path_order.GetAtPicking or remember_path_order.DelAtStorage))) and ((not barcode_scanner.midden or (not Batt2.Full or not AGVrobot.drive2pick and not AGVrobot.drive2deliver)) and (not barcode_scanner.midden or not Batt2.charging or (not AGVrobot.idle and not AGVrobot.wait2pick or not remember_path_order.GetAtPicking and not remember_path_order.DelAtStorage)))) and ((not barcode_scanner.midden or not Batt2.charging or (not AGVrobot.drive2pick or not remember_path_order.GetAtPicking and not remember_path_order.DelAtStorage)) and ((not barcode_scanner.midden or not Batt2.ChargePathRequested and not Batt2.returnPathRequested or (not AGVrobot.idle and not AGVrobot.picking_finished or not remember_path_order.GetAtPicking and not remember_path_order.DelAtStorage)) and (not barcode_scanner.midden or not Batt2.ChargePathRequested and not Batt2.returnPathRequested or (not AGVrobot.wait2pick or not remember_path_order.GetAtPicking and not remember_path_order.DelAtStorage))) and ((not barcode_scanner.midden or not Batt2.ChargePathRequested and not Batt2.returnPathRequested or (not AGVrobot.drive2pick and not AGVrobot.picking or not remember_path_order.GetAtPicking and not remember_path_order.DelAtStorage)) and (not barcode_scanner.midden or not Batt2.LowDetected or (not AGVrobot.idle and not AGVrobot.wait2pick or not remember_path_order.GetAtPicking and not remember_path_order.DelAtStorage)) and ((not barcode_scanner.midden or not Batt2.RequestReturnPath or (not AGVrobot.wait2pick or not remember_path_order.GetAtPicking and not remember_path_order.DelAtStorage)) and (not barcode_scanner.midden or not Batt2.RequestReturnPath or (not AGVrobot.drive2pick or not remember_path_order.GetAtPicking and not remember_path_order.DelAtStorage))))) and ((not barcode_scanner.midden or not Batt2.drive2charger or (not AGVrobot.idle and not AGVrobot.wait2pick or not remember_path_order.GetAtPicking and not remember_path_order.DelAtStorage)) and ((not barcode_scanner.midden or not Batt2.drive2charger or (not AGVrobot.drive2pick or not remember_path_order.GetAtPicking and not remember_path_order.DelAtStorage)) and (not barcode_scanner.pickingcode or not Batt2.Full or (not AGVrobot.idle and not AGVrobot.wait2pick or not remember_path_order.GetAtPicking and not remember_path_order.DelAtStorage))) and ((not barcode_scanner.pickingcode or not Batt2.charging or (not AGVrobot.idle and not AGVrobot.wait2pick or not remember_path_order.GetAtPicking and not remember_path_order.DelAtStorage)) and (not barcode_scanner.pickingcode or not Batt2.charging or (not AGVrobot.drive2pick or not remember_path_order.GetAtPicking and not remember_path_order.DelAtStorage)) and ((not barcode_scanner.pickingcode or not Batt2.ChargePathRequested and not Batt2.returnPathRequested or (not AGVrobot.idle and not AGVrobot.picking_finished or not remember_path_order.GetAtPicking and not remember_path_order.DelAtStorage)) and (not barcode_scanner.pickingcode or not Batt2.ChargePathRequested and not Batt2.returnPathRequested or (not AGVrobot.wait2pick or not remember_path_order.GetAtPicking and not remember_path_order.DelAtStorage)))) and ((not barcode_scanner.pickingcode or not Batt2.ChargePathRequested and not Batt2.returnPathRequested or (not AGVrobot.drive2pick and not AGVrobot.picking or not remember_path_order.GetAtPicking and not remember_path_order.DelAtStorage)) and (not barcode_scanner.pickingcode or not Batt2.LowDetected or (not AGVrobot.idle and not AGVrobot.wait2pick or not remember_path_order.GetAtPicking and not remember_path_order.DelAtStorage)) and ((not barcode_scanner.pickingcode or not Batt2.RequestReturnPath or (not AGVrobot.wait2pick or not remember_path_order.GetAtPicking and not remember_path_order.DelAtStorage)) and (not barcode_scanner.pickingcode or not Batt2.RequestReturnPath or (not AGVrobot.drive2pick or not remember_path_order.GetAtPicking and not remember_path_order.DelAtStorage))) and ((not barcode_scanner.pickingcode or not Batt2.drive2charger or (not AGVrobot.idle and not AGVrobot.wait2pick or not remember_path_order.GetAtPicking and not remember_path_order.DelAtStorage)) and (not barcode_scanner.pickingcode or not Batt2.drive2charger or (not AGVrobot.drive2pick or not remember_path_order.GetAtPicking and not remember_path_order.DelAtStorage)) and ((not barcode_scanner.chargingcode or not Batt2.Full or (not AGVrobot.idle or not remember_path_order.GetAtPicking and not remember_path_order.DelAtStorage)) and (not barcode_scanner.chargingcode or (not Batt2.Full or not AGVrobot.wait2pick) or (remember_path_order.GetAtPicking or (remember_path_order.DelAtStorage or not DriveAGV.Driving))))))) and ((not barcode_scanner.chargingcode or not Batt2.Full or (not AGVrobot.wait2pick or remember_path_order.GetAtPicking) or (remember_path_order.DelAtStorage or DriveAGV.Idle or (DriveAGV.Driving or DriveAGV.Picking))) and ((not barcode_scanner.chargingcode or not Batt2.Full or (not AGVrobot.wait2pick or not remember_path_order.GetAtPicking and not remember_path_order.DelAtStorage)) and (not barcode_scanner.chargingcode or not Batt2.Full or (not AGVrobot.wait2deliver or (remember_path_order.GetAtPicking or remember_path_order.DelAtStorage)))) and ((not barcode_scanner.chargingcode or (not Batt2.Full or not AGVrobot.drive2pick and not AGVrobot.drive2deliver)) and (not barcode_scanner.chargingcode or not Batt2.charging or (not AGVrobot.idle and not AGVrobot.wait2pick or not remember_path_order.GetAtPicking and not remember_path_order.DelAtStorage)) and ((not barcode_scanner.chargingcode or not Batt2.charging or (not AGVrobot.drive2pick or not remember_path_order.GetAtPicking and not remember_path_order.DelAtStorage)) and (not barcode_scanner.chargingcode or not Batt2.ChargePathRequested and not Batt2.returnPathRequested or (not AGVrobot.idle and not AGVrobot.picking_finished or not remember_path_order.GetAtPicking and not remember_path_order.DelAtStorage)))) and ((not barcode_scanner.chargingcode or not Batt2.ChargePathRequested and not Batt2.returnPathRequested or (not AGVrobot.wait2pick or not remember_path_order.GetAtPicking and not remember_path_order.DelAtStorage)) and (not barcode_scanner.chargingcode or not Batt2.ChargePathRequested and not Batt2.returnPathRequested or (not AGVrobot.drive2pick and not AGVrobot.picking or not remember_path_order.GetAtPicking and not remember_path_order.DelAtStorage)) and ((not barcode_scanner.chargingcode or not Batt2.LowDetected or (not AGVrobot.idle and not AGVrobot.wait2pick or not remember_path_order.GetAtPicking and not remember_path_order.DelAtStorage)) and (not barcode_scanner.chargingcode or not Batt2.RequestReturnPath or (not AGVrobot.wait2pick or not remember_path_order.GetAtPicking and not remember_path_order.DelAtStorage))) and ((not barcode_scanner.chargingcode or not Batt2.RequestReturnPath or (not AGVrobot.drive2pick or not remember_path_order.GetAtPicking and not remember_path_order.DelAtStorage)) and (not barcode_scanner.chargingcode or not Batt2.drive2charger or (not AGVrobot.idle and not AGVrobot.wait2pick or not remember_path_order.GetAtPicking and not remember_path_order.DelAtStorage)) and ((not barcode_scanner.chargingcode or not Batt2.drive2charger or (not AGVrobot.drive2pick or not remember_path_order.GetAtPicking and not remember_path_order.DelAtStorage)) and (not barcode_scanner.storagecode and not barcode_scanner.drivingcode or not Batt2.Full or (not AGVrobot.idle or not remember_path_order.GetAtPicking and not remember_path_order.DelAtStorage))))) and ((not barcode_scanner.storagecode and not barcode_scanner.drivingcode or (not Batt2.Full or not AGVrobot.wait2pick) or (remember_path_order.GetAtPicking or (remember_path_order.DelAtStorage or not DriveAGV.Driving))) and ((not barcode_scanner.storagecode and not barcode_scanner.drivingcode or not Batt2.Full or (not AGVrobot.wait2pick or remember_path_order.GetAtPicking) or (remember_path_order.DelAtStorage or DriveAGV.Idle or (DriveAGV.Driving or DriveAGV.Picking))) and (not barcode_scanner.storagecode and not barcode_scanner.drivingcode or not Batt2.Full or (not AGVrobot.wait2pick or not remember_path_order.GetAtPicking and not remember_path_order.DelAtStorage))) and ((not barcode_scanner.storagecode and not barcode_scanner.drivingcode or not Batt2.Full or (not AGVrobot.wait2deliver or (remember_path_order.GetAtPicking or remember_path_order.DelAtStorage))) and (not barcode_scanner.storagecode and not barcode_scanner.drivingcode or (not Batt2.Full or not AGVrobot.drive2pick and not AGVrobot.drive2deliver)) and ((not barcode_scanner.storagecode and not barcode_scanner.drivingcode or not Batt2.charging or (not AGVrobot.idle and not AGVrobot.wait2pick or not remember_path_order.GetAtPicking and not remember_path_order.DelAtStorage)) and (not barcode_scanner.storagecode and not barcode_scanner.drivingcode or not Batt2.charging or (not AGVrobot.drive2pick or not remember_path_order.GetAtPicking and not remember_path_order.DelAtStorage)))) and ((not barcode_scanner.storagecode and not barcode_scanner.drivingcode or not Batt2.ChargePathRequested and not Batt2.returnPathRequested or (not AGVrobot.idle and not AGVrobot.picking_finished or not remember_path_order.GetAtPicking and not remember_path_order.DelAtStorage)) and (not barcode_scanner.storagecode and not barcode_scanner.drivingcode or not Batt2.ChargePathRequested and not Batt2.returnPathRequested or (not AGVrobot.wait2pick or not remember_path_order.GetAtPicking and not remember_path_order.DelAtStorage)) and ((not barcode_scanner.storagecode and not barcode_scanner.drivingcode or not Batt2.ChargePathRequested and not Batt2.returnPathRequested or (not AGVrobot.drive2pick and not AGVrobot.picking or not remember_path_order.GetAtPicking and not remember_path_order.DelAtStorage)) and (not barcode_scanner.storagecode and not barcode_scanner.drivingcode or not Batt2.LowDetected or (not AGVrobot.idle and not AGVrobot.wait2pick or not remember_path_order.GetAtPicking and not remember_path_order.DelAtStorage))) and ((not barcode_scanner.storagecode and not barcode_scanner.drivingcode or not Batt2.RequestReturnPath or (not AGVrobot.wait2pick or not remember_path_order.GetAtPicking and not remember_path_order.DelAtStorage)) and (not barcode_scanner.storagecode and not barcode_scanner.drivingcode or not Batt2.RequestReturnPath or (not AGVrobot.drive2pick or not remember_path_order.GetAtPicking and not remember_path_order.DelAtStorage)) and ((not barcode_scanner.storagecode and not barcode_scanner.drivingcode or not Batt2.drive2charger or (not AGVrobot.idle and not AGVrobot.wait2pick or not remember_path_order.GetAtPicking and not remember_path_order.DelAtStorage)) and (not barcode_scanner.storagecode and not barcode_scanner.drivingcode or not Batt2.drive2charger or (not AGVrobot.drive2pick or not remember_path_order.GetAtPicking and not remember_path_order.DelAtStorage)))))));</t>
  </si>
  <si>
    <t xml:space="preserve">    edge c_arriveAtCharger when (not AGVrobot.idle and not AGVrobot.picking_finished or (not path_controller.except_when_atPicking or not remember_path_order.DelAtPicking)) and ((not AGVrobot.idle and not AGVrobot.picking_finished or (not path_controller.except_when_atPicking or not remember_path_order.DelAtStorage)) and (not AGVrobot.idle and not AGVrobot.picking_finished or (not path_controller.consulting_path_controller and not path_controller.except_whenNoPick or not remember_path_order.DelAtPicking))) and ((not AGVrobot.idle and not AGVrobot.picking_finished or (not path_controller.consulting_path_controller and not path_controller.except_whenNoPick or not remember_path_order.DelAtStorage)) and (not AGVrobot.wait2pick or not path_controller.path_calculated or (DriveAGV.Idle or (DriveAGV.Driving or DriveAGV.Picking))) and ((not AGVrobot.wait2pick or not path_controller.except_when_atPicking or (DriveAGV.Idle or (DriveAGV.Driving or DriveAGV.Picking))) and (not AGVrobot.wait2pick or not path_controller.consulting_path_controller and not path_controller.except_whenNoPick or (DriveAGV.Idle or (DriveAGV.Driving or DriveAGV.Picking)))));</t>
  </si>
  <si>
    <t xml:space="preserve">    edge c_arriveAtChargeridle when true;</t>
  </si>
  <si>
    <t xml:space="preserve">    edge c_askPicking when true;</t>
  </si>
  <si>
    <t xml:space="preserve">    edge c_finish_delivering when true;</t>
  </si>
  <si>
    <t xml:space="preserve">    edge c_finish_path when true;</t>
  </si>
  <si>
    <t xml:space="preserve">    edge c_finish_picking when true;</t>
  </si>
  <si>
    <t xml:space="preserve">    edge c_finish_turning when true;</t>
  </si>
  <si>
    <t xml:space="preserve">    edge c_ManualLoaded when true;</t>
  </si>
  <si>
    <t xml:space="preserve">    edge c_noPick when true;</t>
  </si>
  <si>
    <t xml:space="preserve">    edge c_noStorage when (not Batt2.Full or (not AGVrobot.idle and not AGVrobot.picking_finished or not remember_path_order.DelAtPicking)) and (not Batt2.Full or (not AGVrobot.idle and not AGVrobot.picking_finished or not remember_path_order.DelAtStorage)) and ((not Batt2.Full or (not AGVrobot.drive2pick and not AGVrobot.picking or not remember_path_order.DelAtPicking)) and (not Batt2.Full or (not AGVrobot.drive2pick and not AGVrobot.picking or not remember_path_order.DelAtStorage)));</t>
  </si>
  <si>
    <t xml:space="preserve">    edge c_product_scanned_correct when (not Batt2.Full or not AGVrobot.wait2pick or (not path_controller.idle or not DriveAGV.Driving)) and ((not Batt2.Full or (not AGVrobot.wait2pick or not path_controller.idle) or (DriveAGV.Idle or (DriveAGV.Driving or DriveAGV.Picking))) and (not Batt2.Full or not AGVrobot.wait2pick or (not path_controller.consulting_path_controller and not path_controller.except_whenNoPick or not DriveAGV.Driving))) and ((not Batt2.Full or (not AGVrobot.wait2pick or not path_controller.consulting_path_controller and not path_controller.except_whenNoPick) or (DriveAGV.Idle or (DriveAGV.Driving or DriveAGV.Picking))) and ((not Batt2.charging or not AGVrobot.wait2pick or (not path_controller.idle or not DriveAGV.Driving)) and (not Batt2.charging or (not AGVrobot.wait2pick or not path_controller.idle) or (DriveAGV.Idle or (DriveAGV.Driving or DriveAGV.Picking))))) and ((not Batt2.ChargePathRequested and not Batt2.returnPathRequested or (not AGVrobot.wait2pick or not DriveAGV.Driving)) and ((not Batt2.ChargePathRequested and not Batt2.returnPathRequested or not AGVrobot.wait2pick or (DriveAGV.Idle or (DriveAGV.Driving or DriveAGV.Picking))) and (not Batt2.LowDetected and not Batt2.RequestReturnPath or not AGVrobot.wait2pick or (not path_controller.idle or not DriveAGV.Driving))) and ((not Batt2.LowDetected and not Batt2.RequestReturnPath or (not AGVrobot.wait2pick or not path_controller.idle) or (DriveAGV.Idle or (DriveAGV.Driving or DriveAGV.Picking))) and ((not Batt2.drive2charger or (not AGVrobot.wait2pick or not DriveAGV.Driving)) and (not Batt2.drive2charger or not AGVrobot.wait2pick or (DriveAGV.Idle or (DriveAGV.Driving or DriveAGV.Picking))))));</t>
  </si>
  <si>
    <t xml:space="preserve">    edge c_product_scanned_incorrect when Batt2.Full and ((path_controller.idle or path_controller.path_calculated) and (DriveAGV.Idle or DriveAGV.Picking)) or (Batt2.Full and path_controller.except_when_atPicking or Batt2.Full and ((path_controller.consulting_path_controller or path_controller.except_whenNoPick) and (DriveAGV.Idle or DriveAGV.Picking))) or (Batt2.charging and ((path_controller.idle or path_controller.path_calculated) and (DriveAGV.Idle or DriveAGV.Picking)) or Batt2.charging and path_controller.except_when_atPicking or (Batt2.charging and (path_controller.consulting_path_controller or path_controller.except_whenNoPick) or (Batt2.ChargePathRequested or Batt2.returnPathRequested) and (DriveAGV.Idle or DriveAGV.Picking))) or ((Batt2.LowDetected or Batt2.RequestReturnPath) and ((path_controller.idle or path_controller.path_calculated) and (DriveAGV.Idle or DriveAGV.Picking)) or (Batt2.LowDetected or Batt2.RequestReturnPath) and path_controller.except_when_atPicking or ((Batt2.LowDetected or Batt2.RequestReturnPath) and (path_controller.consulting_path_controller or path_controller.except_whenNoPick) or Batt2.drive2charger and (path_controller.idle and DriveAGV.Driving)) or (Batt2.drive2charger and (path_controller.idle and (DriveAGV.Stationairy or (DriveAGV.Turning or DriveAGV.Delivering))) or Batt2.drive2charger and path_controller.path_calculated or (Batt2.drive2charger and path_controller.except_when_atPicking or Batt2.drive2charger and (path_controller.consulting_path_controller or path_controller.except_whenNoPick))));</t>
  </si>
  <si>
    <t xml:space="preserve">    edge c_request_path when true;</t>
  </si>
  <si>
    <t xml:space="preserve">    edge c_return_path when (not AGVrobot.delivering or not remember_path_order.GetAtPicking) and (not AGVrobot.delivering or not remember_path_order.GetAtStorage);</t>
  </si>
  <si>
    <t xml:space="preserve">    edge c_scan_product_barcode when true;</t>
  </si>
  <si>
    <t xml:space="preserve">    edge c_start_delivering when not Batt2.drive2charger or not path_controller.idle;</t>
  </si>
  <si>
    <t xml:space="preserve">    edge c_start_driving when true;</t>
  </si>
  <si>
    <t xml:space="preserve">    edge c_start_path when not Batt2.ChargePathRequested and not Batt2.returnPathRequested;</t>
  </si>
  <si>
    <t xml:space="preserve">    edge c_start_picking when true;</t>
  </si>
  <si>
    <t xml:space="preserve">    edge c_start_turning when true;</t>
  </si>
  <si>
    <t xml:space="preserve">    edge c_startChargerPath when not AGVrobot.delivering;</t>
  </si>
  <si>
    <t xml:space="preserve">    edge c_startChargerPathidle when true;</t>
  </si>
  <si>
    <t xml:space="preserve">    edge c_startReturnPath when true;</t>
  </si>
  <si>
    <t xml:space="preserve">    edge c_stop_driving when true;</t>
  </si>
  <si>
    <t xml:space="preserve">    edge c_2Charger when true;</t>
  </si>
  <si>
    <t xml:space="preserve">    edge c_2pick when barcode_scanner.midden and (Batt2.Full or Batt2.charging) and ((AGVrobot.idle or AGVrobot.drive2pick or (AGVrobot.wait2pick or AGVrobot.picking)) and (not remember_path_order.GetAtStorage and not remember_path_order.DelAtStorage)) or (barcode_scanner.midden and ((Batt2.Full or Batt2.charging) and (AGVrobot.picking_finished or AGVrobot.drive2deliver or (AGVrobot.wait2deliver or AGVrobot.delivering))) or barcode_scanner.midden and Batt2.ChargePathRequested and ((AGVrobot.idle or AGVrobot.drive2pick or (AGVrobot.picking_finished or AGVrobot.drive2deliver)) and (not remember_path_order.GetAtStorage and not remember_path_order.DelAtStorage))) or (barcode_scanner.midden and Batt2.returnPathRequested and ((AGVrobot.idle or AGVrobot.picking_finished) and (not path_controller.consulting_path_controller and not path_controller.except_whenNoPick)) or (barcode_scanner.midden and (Batt2.returnPathRequested and (AGVrobot.idle or AGVrobot.picking_finished)) and ((path_controller.consulting_path_controller or path_controller.except_whenNoPick) and (not remember_path_order.GetAtStorage and not remember_path_order.DelAtStorage)) or barcode_scanner.midden and Batt2.returnPathRequested and ((AGVrobot.drive2pick or AGVrobot.drive2deliver) and (not remember_path_order.GetAtStorage and not remember_path_order.DelAtStorage)))) or (barcode_scanner.midden and (Batt2.LowDetected or (Batt2.drive2charger or Batt2.RequestReturnPath)) and (not remember_path_order.GetAtStorage and not remember_path_order.DelAtStorage) or (barcode_scanner.pickingcode and (Batt2.Full or Batt2.charging) and (not remember_path_order.GetAtStorage and not remember_path_order.DelAtStorage) or barcode_scanner.pickingcode and Batt2.ChargePathRequested and (not remember_path_order.GetAtStorage and not remember_path_order.DelAtStorage)) or (barcode_scanner.pickingcode and Batt2.returnPathRequested or (barcode_scanner.pickingcode and (Batt2.LowDetected or (Batt2.drive2charger or Batt2.RequestReturnPath)) and (not remember_path_order.GetAtStorage and not remember_path_order.DelAtStorage) or barcode_scanner.chargingcode and (Batt2.Full or Batt2.charging) and ((AGVrobot.idle or AGVrobot.drive2pick or (AGVrobot.wait2pick or AGVrobot.picking)) and (not remember_path_order.GetAtStorage and not remember_path_order.DelAtStorage))))) or (barcode_scanner.chargingcode and ((Batt2.Full or Batt2.charging) and (AGVrobot.picking_finished or AGVrobot.drive2deliver or (AGVrobot.wait2deliver or AGVrobot.delivering))) or (barcode_scanner.chargingcode and Batt2.ChargePathRequested and ((AGVrobot.idle or AGVrobot.drive2pick or (AGVrobot.picking_finished or AGVrobot.drive2deliver)) and (not remember_path_order.GetAtStorage and not remember_path_order.DelAtStorage)) or barcode_scanner.chargingcode and Batt2.returnPathRequested and ((AGVrobot.idle or AGVrobot.picking_finished) and (not path_controller.consulting_path_controller and not path_controller.except_whenNoPick))) or (barcode_scanner.chargingcode and (Batt2.returnPathRequested and (AGVrobot.idle or AGVrobot.picking_finished)) and ((path_controller.consulting_path_controller or path_controller.except_whenNoPick) and (not remember_path_order.GetAtStorage and not remember_path_order.DelAtStorage)) or (barcode_scanner.chargingcode and Batt2.returnPathRequested and ((AGVrobot.drive2pick or AGVrobot.drive2deliver) and (not remember_path_order.GetAtStorage and not remember_path_order.DelAtStorage)) or barcode_scanner.chargingcode and (Batt2.LowDetected or (Batt2.drive2charger or Batt2.RequestReturnPath)) and (not remember_path_order.GetAtStorage and not remember_path_order.DelAtStorage))) or ((barcode_scanner.storagecode or barcode_scanner.drivingcode) and (Batt2.Full or Batt2.charging) and ((AGVrobot.idle or AGVrobot.drive2pick or (AGVrobot.wait2pick or AGVrobot.picking)) and (not remember_path_order.GetAtStorage and not remember_path_order.DelAtStorage)) or ((barcode_scanner.storagecode or barcode_scanner.drivingcode) and ((Batt2.Full or Batt2.charging) and (AGVrobot.picking_finished or AGVrobot.drive2deliver or (AGVrobot.wait2deliver or AGVrobot.delivering))) or (barcode_scanner.storagecode or barcode_scanner.drivingcode) and Batt2.ChargePathRequested and ((AGVrobot.idle or AGVrobot.drive2pick or (AGVrobot.picking_finished or AGVrobot.drive2deliver)) and (not remember_path_order.GetAtStorage and not remember_path_order.DelAtStorage))) or ((barcode_scanner.storagecode or barcode_scanner.drivingcode) and Batt2.returnPathRequested and ((AGVrobot.idle or AGVrobot.picking_finished) and (not path_controller.consulting_path_controller and not path_controller.except_whenNoPick)) or (barcode_scanner.storagecode or barcode_scanner.drivingcode) and (Batt2.returnPathRequested and (AGVrobot.idle or AGVrobot.picking_finished)) and ((path_controller.consulting_path_controller or path_controller.except_whenNoPick) and (not remember_path_order.GetAtStorage and not remember_path_order.DelAtStorage)) or ((barcode_scanner.storagecode or barcode_scanner.drivingcode) and Batt2.returnPathRequested and ((AGVrobot.drive2pick or AGVrobot.drive2deliver) and (not remember_path_order.GetAtStorage and not remember_path_order.DelAtStorage)) or (barcode_scanner.storagecode or barcode_scanner.drivingcode) and (Batt2.LowDetected or (Batt2.drive2charger or Batt2.RequestReturnPath)) and (not remember_path_order.GetAtStorage and not remember_path_order.DelAtStorage)))));</t>
  </si>
  <si>
    <t xml:space="preserve">    edge c_2storage when barcode_scanner.midden and (Batt2.Full or Batt2.charging) and ((AGVrobot.idle or AGVrobot.drive2pick or (AGVrobot.wait2pick or AGVrobot.picking)) and (not remember_path_order.GetAtPicking and not remember_path_order.DelAtStorage)) or barcode_scanner.midden and ((Batt2.Full or Batt2.charging) and (AGVrobot.picking_finished or AGVrobot.drive2deliver or (AGVrobot.wait2deliver or AGVrobot.delivering))) or (barcode_scanner.midden and (Batt2.ChargePathRequested or Batt2.returnPathRequested) and ((AGVrobot.idle or AGVrobot.drive2pick or (AGVrobot.picking_finished or AGVrobot.drive2deliver)) and (not remember_path_order.GetAtPicking and not remember_path_order.DelAtStorage)) or barcode_scanner.midden and (Batt2.LowDetected or (Batt2.drive2charger or Batt2.RequestReturnPath)) and (not remember_path_order.GetAtPicking and not remember_path_order.DelAtStorage)) or (barcode_scanner.pickingcode and (Batt2.Full or Batt2.charging) and (not remember_path_order.GetAtPicking and not remember_path_order.DelAtStorage) or barcode_scanner.pickingcode and Batt2.ChargePathRequested and (not remember_path_order.GetAtPicking and not remember_path_order.DelAtStorage) or (barcode_scanner.pickingcode and Batt2.returnPathRequested or barcode_scanner.pickingcode and (Batt2.LowDetected or (Batt2.drive2charger or Batt2.RequestReturnPath)) and (not remember_path_order.GetAtPicking and not remember_path_order.DelAtStorage))) or (barcode_scanner.chargingcode and (Batt2.Full or Batt2.charging) and ((AGVrobot.idle or AGVrobot.drive2pick or (AGVrobot.wait2pick or AGVrobot.picking)) and (not remember_path_order.GetAtPicking and not remember_path_order.DelAtStorage)) or barcode_scanner.chargingcode and ((Batt2.Full or Batt2.charging) and (AGVrobot.picking_finished or AGVrobot.drive2deliver or (AGVrobot.wait2deliver or AGVrobot.delivering))) or (barcode_scanner.chargingcode and (Batt2.ChargePathRequested or Batt2.returnPathRequested) and ((AGVrobot.idle or AGVrobot.drive2pick or (AGVrobot.picking_finished or AGVrobot.drive2deliver)) and (not remember_path_order.GetAtPicking and not remember_path_order.DelAtStorage)) or barcode_scanner.chargingcode and (Batt2.LowDetected or (Batt2.drive2charger or Batt2.RequestReturnPath)) and (not remember_path_order.GetAtPicking and not remember_path_order.DelAtStorage)) or ((barcode_scanner.storagecode or barcode_scanner.drivingcode) and (Batt2.Full or Batt2.charging) and ((AGVrobot.idle or AGVrobot.drive2pick or (AGVrobot.wait2pick or AGVrobot.picking)) and (not remember_path_order.GetAtPicking and not remember_path_order.DelAtStorage)) or (barcode_scanner.storagecode or barcode_scanner.drivingcode) and ((Batt2.Full or Batt2.charging) and (AGVrobot.picking_finished or AGVrobot.drive2deliver or (AGVrobot.wait2deliver or AGVrobot.delivering))) or ((barcode_scanner.storagecode or barcode_scanner.drivingcode) and (Batt2.ChargePathRequested or Batt2.returnPathRequested) and ((AGVrobot.idle or AGVrobot.drive2pick or (AGVrobot.picking_finished or AGVrobot.drive2deliver)) and (not remember_path_order.GetAtPicking and not remember_path_order.DelAtStorage)) or (barcode_scanner.storagecode or barcode_scanner.drivingcode) and (Batt2.LowDetected or (Batt2.drive2charger or Batt2.RequestReturnPath)) and (not remember_path_order.GetAtPicking and not remember_path_order.DelAtStorage))));</t>
  </si>
  <si>
    <t xml:space="preserve">    edge c_arriveAtCharger when true;</t>
  </si>
  <si>
    <t xml:space="preserve">    edge c_noStorage when true;</t>
  </si>
  <si>
    <t xml:space="preserve">    edge c_product_scanned_correct when true;</t>
  </si>
  <si>
    <t xml:space="preserve">    edge c_product_scanned_incorrect when not Batt2.drive2charger;</t>
  </si>
  <si>
    <t xml:space="preserve">    edge c_return_path when true;</t>
  </si>
  <si>
    <t xml:space="preserve">    edge c_start_delivering when not Batt2.drive2charger;</t>
  </si>
  <si>
    <t>37,3 , 10,6</t>
  </si>
  <si>
    <t xml:space="preserve"> u_FinishedCharging;</t>
  </si>
  <si>
    <t xml:space="preserve"> c_startChargerPath;</t>
  </si>
  <si>
    <t xml:space="preserve"> c_arriveAtCharger;</t>
  </si>
  <si>
    <t xml:space="preserve"> c_startReturnPath;</t>
  </si>
  <si>
    <t xml:space="preserve"> c_startChargerPathidle;</t>
  </si>
  <si>
    <t xml:space="preserve"> c_arriveAtChargeridle;</t>
  </si>
  <si>
    <t xml:space="preserve"> c_request_path;</t>
  </si>
  <si>
    <t xml:space="preserve"> c_2storage;</t>
  </si>
  <si>
    <t xml:space="preserve"> c_2pick;</t>
  </si>
  <si>
    <t xml:space="preserve"> c_askPicking;</t>
  </si>
  <si>
    <t xml:space="preserve"> c_noPick;</t>
  </si>
  <si>
    <t xml:space="preserve"> c_noStorage;</t>
  </si>
  <si>
    <t xml:space="preserve"> c_2Charger;</t>
  </si>
  <si>
    <t xml:space="preserve"> c_return_path;</t>
  </si>
  <si>
    <t xml:space="preserve"> c_scan_product_barcode;</t>
  </si>
  <si>
    <t xml:space="preserve"> c_product_scanned_correct;</t>
  </si>
  <si>
    <t xml:space="preserve"> c_product_scanned_incorrect;</t>
  </si>
  <si>
    <t xml:space="preserve"> u_bottom_off;</t>
  </si>
  <si>
    <t xml:space="preserve"> u_bottom_on;</t>
  </si>
  <si>
    <t xml:space="preserve"> u_top_on;</t>
  </si>
  <si>
    <t xml:space="preserve"> u_top_off;</t>
  </si>
  <si>
    <t xml:space="preserve"> u_detect_batt_low;</t>
  </si>
  <si>
    <t xml:space="preserve"> u_detect_batt_critical_low;</t>
  </si>
  <si>
    <t xml:space="preserve"> c_ManualLoaded;</t>
  </si>
  <si>
    <t xml:space="preserve"> c_start_driving;</t>
  </si>
  <si>
    <t xml:space="preserve"> c_start_turning;</t>
  </si>
  <si>
    <t xml:space="preserve"> c_stop_driving;</t>
  </si>
  <si>
    <t xml:space="preserve"> c_start_picking;</t>
  </si>
  <si>
    <t xml:space="preserve"> c_start_delivering;</t>
  </si>
  <si>
    <t xml:space="preserve"> c_start_path;</t>
  </si>
  <si>
    <t xml:space="preserve"> c_finish_path;</t>
  </si>
  <si>
    <t xml:space="preserve"> c_finish_picking;</t>
  </si>
  <si>
    <t xml:space="preserve"> c_finish_delivering;</t>
  </si>
  <si>
    <t xml:space="preserve"> c_finish_turning;</t>
  </si>
  <si>
    <t xml:space="preserve"> u_signal_stop_turning;</t>
  </si>
  <si>
    <t xml:space="preserve"> u_scanning_storage;</t>
  </si>
  <si>
    <t xml:space="preserve"> u_scanning_driving;</t>
  </si>
  <si>
    <t xml:space="preserve"> u_scanning_charging;</t>
  </si>
  <si>
    <t xml:space="preserve"> u_scanning_picking;</t>
  </si>
  <si>
    <t xml:space="preserve"> u_finish_scan_storage;</t>
  </si>
  <si>
    <t xml:space="preserve"> u_finish_scan_picking;</t>
  </si>
  <si>
    <t xml:space="preserve"> u_finish_scan_charging;</t>
  </si>
  <si>
    <t xml:space="preserve"> u_finish_scan_driving;</t>
  </si>
  <si>
    <t xml:space="preserve"> u_detect_proximity;</t>
  </si>
  <si>
    <t xml:space="preserve"> u_detect_proximity_resolved;</t>
  </si>
  <si>
    <t xml:space="preserve"> u_detect_touch;</t>
  </si>
  <si>
    <t xml:space="preserve"> u_detect_touch_resolved;</t>
  </si>
  <si>
    <t xml:space="preserve">- </t>
  </si>
  <si>
    <t>0,0,0,-</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</si>
</sst>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1"/>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xf numFmtId="0" fontId="0" fillId="0" borderId="0" xfId="0" applyAlignment="1">
      <alignment horizontal="left"/>
    </xf>
    <xf numFmtId="0" fontId="1" fillId="0" borderId="0" xfId="0" applyFont="1"/>
    <xf numFmtId="0" fontId="0" fillId="0" borderId="0" xfId="0" quotePrefix="1"/>
    <xf numFmtId="49" fontId="0" fillId="0" borderId="0" xfId="0" applyNumberFormat="1"/>
    <xf numFmtId="49" fontId="0" fillId="0" borderId="0" xfId="0" quotePrefix="1" applyNumberFormat="1"/>
    <xf numFmtId="0" fontId="0" fillId="0" borderId="0" xfId="0" applyAlignment="1">
      <alignment horizontal="right"/>
    </xf>
    <xf numFmtId="0" fontId="0" fillId="0" borderId="0" xfId="0" applyAlignment="1">
      <alignment horizontal="right"/>
    </xf>
    <xf numFmtId="0" fontId="0" fillId="0" borderId="0" xfId="0"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name="HandInUncontrolledPlantWithRequirements2"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abSelected="1" workbookViewId="0">
      <selection activeCell="C2" sqref="C2"/>
    </sheetView>
  </sheetViews>
  <sheetFormatPr defaultRowHeight="15" x14ac:dyDescent="0.25"/>
  <cols>
    <col min="1" max="1" width="14.5703125" bestFit="1" customWidth="1"/>
    <col min="2" max="2" width="31.7109375" customWidth="1"/>
    <col min="3" max="3" width="17" bestFit="1" customWidth="1"/>
    <col min="4" max="4" width="1.5703125" customWidth="1"/>
  </cols>
  <sheetData>
    <row r="1" spans="1:3" x14ac:dyDescent="0.25">
      <c r="A1" s="9" t="s">
        <v>0</v>
      </c>
      <c r="B1" s="9"/>
      <c r="C1" s="3">
        <v>18</v>
      </c>
    </row>
    <row r="3" spans="1:3" x14ac:dyDescent="0.25">
      <c r="A3" s="10" t="s">
        <v>1</v>
      </c>
      <c r="B3" s="10"/>
      <c r="C3" t="s">
        <v>12</v>
      </c>
    </row>
    <row r="4" spans="1:3" ht="30" x14ac:dyDescent="0.25">
      <c r="A4">
        <v>1</v>
      </c>
      <c r="B4" s="1" t="s">
        <v>2</v>
      </c>
      <c r="C4">
        <f>'1'!C3</f>
        <v>0.72727272727272729</v>
      </c>
    </row>
    <row r="5" spans="1:3" ht="32.25" customHeight="1" x14ac:dyDescent="0.25">
      <c r="A5">
        <v>2</v>
      </c>
      <c r="B5" s="1" t="s">
        <v>3</v>
      </c>
      <c r="C5" t="s">
        <v>68</v>
      </c>
    </row>
    <row r="6" spans="1:3" ht="45" x14ac:dyDescent="0.25">
      <c r="A6">
        <v>3</v>
      </c>
      <c r="B6" s="1" t="s">
        <v>4</v>
      </c>
      <c r="C6">
        <f>'3'!C3</f>
        <v>0.5625</v>
      </c>
    </row>
    <row r="7" spans="1:3" ht="45" x14ac:dyDescent="0.25">
      <c r="A7">
        <v>4</v>
      </c>
      <c r="B7" s="1" t="s">
        <v>5</v>
      </c>
      <c r="C7" t="s">
        <v>95</v>
      </c>
    </row>
    <row r="8" spans="1:3" ht="27.75" customHeight="1" x14ac:dyDescent="0.25">
      <c r="A8">
        <v>5</v>
      </c>
      <c r="B8" s="1" t="s">
        <v>25</v>
      </c>
      <c r="C8" t="s">
        <v>92</v>
      </c>
    </row>
    <row r="9" spans="1:3" ht="30" x14ac:dyDescent="0.25">
      <c r="A9">
        <v>6</v>
      </c>
      <c r="B9" s="1" t="s">
        <v>6</v>
      </c>
      <c r="C9" t="s">
        <v>94</v>
      </c>
    </row>
    <row r="10" spans="1:3" ht="45" x14ac:dyDescent="0.25">
      <c r="A10">
        <v>7</v>
      </c>
      <c r="B10" s="1" t="s">
        <v>7</v>
      </c>
      <c r="C10">
        <f>'7'!C3</f>
        <v>0</v>
      </c>
    </row>
    <row r="11" spans="1:3" ht="60" x14ac:dyDescent="0.25">
      <c r="A11">
        <v>8</v>
      </c>
      <c r="B11" s="1" t="s">
        <v>8</v>
      </c>
      <c r="C11" t="s">
        <v>132</v>
      </c>
    </row>
    <row r="12" spans="1:3" ht="90" x14ac:dyDescent="0.25">
      <c r="A12">
        <v>9</v>
      </c>
      <c r="B12" s="1" t="s">
        <v>9</v>
      </c>
      <c r="C12" t="s">
        <v>181</v>
      </c>
    </row>
    <row r="13" spans="1:3" x14ac:dyDescent="0.25">
      <c r="A13">
        <v>10</v>
      </c>
      <c r="B13" s="1" t="s">
        <v>10</v>
      </c>
      <c r="C13" t="s">
        <v>94</v>
      </c>
    </row>
    <row r="14" spans="1:3" ht="30" x14ac:dyDescent="0.25">
      <c r="A14">
        <v>11</v>
      </c>
      <c r="B14" s="1" t="s">
        <v>11</v>
      </c>
      <c r="C14" t="s">
        <v>94</v>
      </c>
    </row>
  </sheetData>
  <mergeCells count="2">
    <mergeCell ref="A1:B1"/>
    <mergeCell ref="A3:B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1"/>
  <sheetViews>
    <sheetView topLeftCell="F4" workbookViewId="0">
      <selection activeCell="K4" sqref="K4"/>
    </sheetView>
  </sheetViews>
  <sheetFormatPr defaultRowHeight="15" x14ac:dyDescent="0.25"/>
  <cols>
    <col min="2" max="2" width="35" bestFit="1" customWidth="1"/>
    <col min="3" max="3" width="10.5703125" bestFit="1" customWidth="1"/>
    <col min="5" max="5" width="27.85546875" bestFit="1" customWidth="1"/>
    <col min="6" max="6" width="10.5703125" bestFit="1" customWidth="1"/>
    <col min="8" max="8" width="32" bestFit="1" customWidth="1"/>
    <col min="9" max="9" width="10.5703125" bestFit="1" customWidth="1"/>
    <col min="11" max="11" width="19.7109375" bestFit="1" customWidth="1"/>
    <col min="12" max="12" width="10.5703125" bestFit="1" customWidth="1"/>
  </cols>
  <sheetData>
    <row r="2" spans="2:12" x14ac:dyDescent="0.25">
      <c r="B2" t="s">
        <v>48</v>
      </c>
      <c r="C2">
        <f>AVERAGE(C5:C39)</f>
        <v>0</v>
      </c>
      <c r="E2" t="s">
        <v>48</v>
      </c>
      <c r="F2">
        <f>AVERAGE(F5:F102)</f>
        <v>0</v>
      </c>
      <c r="H2" t="s">
        <v>48</v>
      </c>
      <c r="I2">
        <v>0</v>
      </c>
      <c r="K2" t="s">
        <v>48</v>
      </c>
      <c r="L2" s="5" t="s">
        <v>180</v>
      </c>
    </row>
    <row r="4" spans="2:12" x14ac:dyDescent="0.25">
      <c r="B4" s="4" t="s">
        <v>43</v>
      </c>
      <c r="C4" s="4" t="s">
        <v>44</v>
      </c>
      <c r="E4" s="4" t="s">
        <v>45</v>
      </c>
      <c r="F4" s="4" t="s">
        <v>44</v>
      </c>
      <c r="G4" s="4"/>
      <c r="H4" s="4" t="s">
        <v>46</v>
      </c>
      <c r="I4" s="4" t="s">
        <v>44</v>
      </c>
      <c r="J4" s="4"/>
      <c r="K4" s="4" t="s">
        <v>47</v>
      </c>
      <c r="L4" s="4" t="s">
        <v>44</v>
      </c>
    </row>
    <row r="5" spans="2:12" x14ac:dyDescent="0.25">
      <c r="B5" t="s">
        <v>49</v>
      </c>
      <c r="C5">
        <v>0</v>
      </c>
      <c r="E5" t="s">
        <v>69</v>
      </c>
      <c r="F5">
        <v>0</v>
      </c>
      <c r="H5" t="s">
        <v>133</v>
      </c>
      <c r="I5">
        <v>0</v>
      </c>
      <c r="K5" s="5"/>
    </row>
    <row r="6" spans="2:12" x14ac:dyDescent="0.25">
      <c r="B6" t="s">
        <v>50</v>
      </c>
      <c r="C6">
        <v>0</v>
      </c>
      <c r="E6" t="s">
        <v>70</v>
      </c>
      <c r="F6">
        <v>0</v>
      </c>
      <c r="H6" t="s">
        <v>134</v>
      </c>
      <c r="I6">
        <v>0</v>
      </c>
    </row>
    <row r="7" spans="2:12" x14ac:dyDescent="0.25">
      <c r="B7" t="s">
        <v>51</v>
      </c>
      <c r="C7">
        <v>0</v>
      </c>
      <c r="E7" t="s">
        <v>71</v>
      </c>
      <c r="F7">
        <v>0</v>
      </c>
      <c r="H7" t="s">
        <v>135</v>
      </c>
      <c r="I7">
        <v>0</v>
      </c>
    </row>
    <row r="8" spans="2:12" x14ac:dyDescent="0.25">
      <c r="B8" t="s">
        <v>52</v>
      </c>
      <c r="C8">
        <v>0</v>
      </c>
      <c r="E8" t="s">
        <v>72</v>
      </c>
      <c r="F8">
        <v>0</v>
      </c>
      <c r="H8" t="s">
        <v>136</v>
      </c>
      <c r="I8">
        <v>0</v>
      </c>
    </row>
    <row r="9" spans="2:12" x14ac:dyDescent="0.25">
      <c r="B9" t="s">
        <v>53</v>
      </c>
      <c r="C9">
        <v>0</v>
      </c>
      <c r="E9" t="s">
        <v>73</v>
      </c>
      <c r="F9">
        <v>0</v>
      </c>
      <c r="H9" t="s">
        <v>137</v>
      </c>
      <c r="I9">
        <v>0</v>
      </c>
    </row>
    <row r="10" spans="2:12" x14ac:dyDescent="0.25">
      <c r="B10" t="s">
        <v>54</v>
      </c>
      <c r="C10">
        <v>0</v>
      </c>
      <c r="E10" t="s">
        <v>74</v>
      </c>
      <c r="F10">
        <v>0</v>
      </c>
      <c r="H10" t="s">
        <v>138</v>
      </c>
      <c r="I10">
        <v>0</v>
      </c>
    </row>
    <row r="11" spans="2:12" x14ac:dyDescent="0.25">
      <c r="B11" t="s">
        <v>55</v>
      </c>
      <c r="C11">
        <v>0</v>
      </c>
      <c r="E11" t="s">
        <v>75</v>
      </c>
      <c r="F11">
        <v>0</v>
      </c>
      <c r="H11" t="s">
        <v>139</v>
      </c>
      <c r="I11">
        <v>0</v>
      </c>
    </row>
    <row r="12" spans="2:12" x14ac:dyDescent="0.25">
      <c r="B12" t="s">
        <v>56</v>
      </c>
      <c r="C12">
        <v>0</v>
      </c>
      <c r="E12" t="s">
        <v>76</v>
      </c>
      <c r="F12">
        <v>0</v>
      </c>
      <c r="H12" t="s">
        <v>140</v>
      </c>
      <c r="I12">
        <v>0</v>
      </c>
    </row>
    <row r="13" spans="2:12" x14ac:dyDescent="0.25">
      <c r="B13" t="s">
        <v>57</v>
      </c>
      <c r="C13">
        <v>0</v>
      </c>
      <c r="E13" t="s">
        <v>77</v>
      </c>
      <c r="F13">
        <v>0</v>
      </c>
      <c r="H13" t="s">
        <v>141</v>
      </c>
      <c r="I13">
        <v>0</v>
      </c>
    </row>
    <row r="14" spans="2:12" x14ac:dyDescent="0.25">
      <c r="B14" t="s">
        <v>58</v>
      </c>
      <c r="C14">
        <v>0</v>
      </c>
      <c r="E14" t="s">
        <v>78</v>
      </c>
      <c r="F14">
        <v>0</v>
      </c>
      <c r="H14" t="s">
        <v>142</v>
      </c>
      <c r="I14">
        <v>0</v>
      </c>
    </row>
    <row r="15" spans="2:12" x14ac:dyDescent="0.25">
      <c r="B15" t="s">
        <v>59</v>
      </c>
      <c r="C15">
        <v>0</v>
      </c>
      <c r="E15" t="s">
        <v>79</v>
      </c>
      <c r="F15">
        <v>0</v>
      </c>
      <c r="H15" t="s">
        <v>143</v>
      </c>
      <c r="I15">
        <v>0</v>
      </c>
    </row>
    <row r="16" spans="2:12" x14ac:dyDescent="0.25">
      <c r="E16" t="s">
        <v>80</v>
      </c>
      <c r="F16">
        <v>0</v>
      </c>
      <c r="H16" t="s">
        <v>144</v>
      </c>
      <c r="I16">
        <v>0</v>
      </c>
    </row>
    <row r="17" spans="5:9" x14ac:dyDescent="0.25">
      <c r="E17" t="s">
        <v>81</v>
      </c>
      <c r="F17">
        <v>0</v>
      </c>
      <c r="H17" t="s">
        <v>145</v>
      </c>
      <c r="I17">
        <v>0</v>
      </c>
    </row>
    <row r="18" spans="5:9" x14ac:dyDescent="0.25">
      <c r="E18" t="s">
        <v>82</v>
      </c>
      <c r="F18">
        <v>0</v>
      </c>
      <c r="H18" t="s">
        <v>146</v>
      </c>
      <c r="I18">
        <v>0</v>
      </c>
    </row>
    <row r="19" spans="5:9" x14ac:dyDescent="0.25">
      <c r="E19" t="s">
        <v>83</v>
      </c>
      <c r="F19">
        <v>0</v>
      </c>
      <c r="H19" t="s">
        <v>147</v>
      </c>
      <c r="I19">
        <v>0</v>
      </c>
    </row>
    <row r="20" spans="5:9" x14ac:dyDescent="0.25">
      <c r="E20" t="s">
        <v>84</v>
      </c>
      <c r="F20">
        <v>0</v>
      </c>
      <c r="H20" t="s">
        <v>148</v>
      </c>
      <c r="I20">
        <v>0</v>
      </c>
    </row>
    <row r="21" spans="5:9" x14ac:dyDescent="0.25">
      <c r="H21" t="s">
        <v>149</v>
      </c>
      <c r="I21">
        <v>0</v>
      </c>
    </row>
    <row r="22" spans="5:9" x14ac:dyDescent="0.25">
      <c r="H22" t="s">
        <v>150</v>
      </c>
      <c r="I22">
        <v>0</v>
      </c>
    </row>
    <row r="23" spans="5:9" x14ac:dyDescent="0.25">
      <c r="H23" t="s">
        <v>151</v>
      </c>
      <c r="I23">
        <v>0</v>
      </c>
    </row>
    <row r="24" spans="5:9" x14ac:dyDescent="0.25">
      <c r="H24" t="s">
        <v>152</v>
      </c>
      <c r="I24">
        <v>0</v>
      </c>
    </row>
    <row r="25" spans="5:9" x14ac:dyDescent="0.25">
      <c r="H25" t="s">
        <v>153</v>
      </c>
      <c r="I25">
        <v>0</v>
      </c>
    </row>
    <row r="26" spans="5:9" x14ac:dyDescent="0.25">
      <c r="H26" t="s">
        <v>154</v>
      </c>
      <c r="I26">
        <v>0</v>
      </c>
    </row>
    <row r="27" spans="5:9" x14ac:dyDescent="0.25">
      <c r="H27" t="s">
        <v>155</v>
      </c>
      <c r="I27">
        <v>0</v>
      </c>
    </row>
    <row r="28" spans="5:9" x14ac:dyDescent="0.25">
      <c r="H28" t="s">
        <v>156</v>
      </c>
      <c r="I28">
        <v>0</v>
      </c>
    </row>
    <row r="29" spans="5:9" x14ac:dyDescent="0.25">
      <c r="H29" t="s">
        <v>157</v>
      </c>
      <c r="I29">
        <v>0</v>
      </c>
    </row>
    <row r="30" spans="5:9" x14ac:dyDescent="0.25">
      <c r="H30" t="s">
        <v>158</v>
      </c>
      <c r="I30">
        <v>0</v>
      </c>
    </row>
    <row r="31" spans="5:9" x14ac:dyDescent="0.25">
      <c r="H31" t="s">
        <v>159</v>
      </c>
      <c r="I31">
        <v>0</v>
      </c>
    </row>
    <row r="32" spans="5:9" x14ac:dyDescent="0.25">
      <c r="H32" t="s">
        <v>160</v>
      </c>
      <c r="I32">
        <v>0</v>
      </c>
    </row>
    <row r="33" spans="8:9" x14ac:dyDescent="0.25">
      <c r="H33" t="s">
        <v>161</v>
      </c>
      <c r="I33">
        <v>0</v>
      </c>
    </row>
    <row r="34" spans="8:9" x14ac:dyDescent="0.25">
      <c r="H34" t="s">
        <v>162</v>
      </c>
      <c r="I34">
        <v>0</v>
      </c>
    </row>
    <row r="35" spans="8:9" x14ac:dyDescent="0.25">
      <c r="H35" t="s">
        <v>163</v>
      </c>
      <c r="I35">
        <v>0</v>
      </c>
    </row>
    <row r="36" spans="8:9" x14ac:dyDescent="0.25">
      <c r="H36" t="s">
        <v>164</v>
      </c>
      <c r="I36">
        <v>0</v>
      </c>
    </row>
    <row r="37" spans="8:9" x14ac:dyDescent="0.25">
      <c r="H37" t="s">
        <v>165</v>
      </c>
      <c r="I37">
        <v>0</v>
      </c>
    </row>
    <row r="38" spans="8:9" x14ac:dyDescent="0.25">
      <c r="H38" t="s">
        <v>166</v>
      </c>
      <c r="I38">
        <v>0</v>
      </c>
    </row>
    <row r="39" spans="8:9" x14ac:dyDescent="0.25">
      <c r="H39" t="s">
        <v>167</v>
      </c>
      <c r="I39">
        <v>0</v>
      </c>
    </row>
    <row r="40" spans="8:9" x14ac:dyDescent="0.25">
      <c r="H40" t="s">
        <v>168</v>
      </c>
      <c r="I40">
        <v>0</v>
      </c>
    </row>
    <row r="41" spans="8:9" x14ac:dyDescent="0.25">
      <c r="H41" t="s">
        <v>169</v>
      </c>
      <c r="I41">
        <v>0</v>
      </c>
    </row>
    <row r="42" spans="8:9" x14ac:dyDescent="0.25">
      <c r="H42" t="s">
        <v>170</v>
      </c>
      <c r="I42">
        <v>0</v>
      </c>
    </row>
    <row r="43" spans="8:9" x14ac:dyDescent="0.25">
      <c r="H43" t="s">
        <v>171</v>
      </c>
      <c r="I43">
        <v>0</v>
      </c>
    </row>
    <row r="44" spans="8:9" x14ac:dyDescent="0.25">
      <c r="H44" t="s">
        <v>172</v>
      </c>
      <c r="I44">
        <v>0</v>
      </c>
    </row>
    <row r="45" spans="8:9" x14ac:dyDescent="0.25">
      <c r="H45" t="s">
        <v>173</v>
      </c>
      <c r="I45">
        <v>0</v>
      </c>
    </row>
    <row r="46" spans="8:9" x14ac:dyDescent="0.25">
      <c r="H46" t="s">
        <v>174</v>
      </c>
      <c r="I46">
        <v>0</v>
      </c>
    </row>
    <row r="47" spans="8:9" x14ac:dyDescent="0.25">
      <c r="H47" t="s">
        <v>175</v>
      </c>
      <c r="I47">
        <v>0</v>
      </c>
    </row>
    <row r="48" spans="8:9" x14ac:dyDescent="0.25">
      <c r="H48" t="s">
        <v>176</v>
      </c>
      <c r="I48">
        <v>0</v>
      </c>
    </row>
    <row r="49" spans="8:9" x14ac:dyDescent="0.25">
      <c r="H49" t="s">
        <v>177</v>
      </c>
      <c r="I49">
        <v>0</v>
      </c>
    </row>
    <row r="50" spans="8:9" x14ac:dyDescent="0.25">
      <c r="H50" t="s">
        <v>178</v>
      </c>
      <c r="I50">
        <v>0</v>
      </c>
    </row>
    <row r="51" spans="8:9" x14ac:dyDescent="0.25">
      <c r="H51" t="s">
        <v>179</v>
      </c>
      <c r="I5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B6" sqref="B6:B16"/>
    </sheetView>
  </sheetViews>
  <sheetFormatPr defaultRowHeight="15" x14ac:dyDescent="0.25"/>
  <cols>
    <col min="2" max="2" width="41.140625" bestFit="1" customWidth="1"/>
    <col min="3" max="3" width="12.140625" bestFit="1" customWidth="1"/>
  </cols>
  <sheetData>
    <row r="1" spans="1:3" x14ac:dyDescent="0.25">
      <c r="B1" s="1" t="s">
        <v>13</v>
      </c>
      <c r="C1">
        <v>11</v>
      </c>
    </row>
    <row r="3" spans="1:3" x14ac:dyDescent="0.25">
      <c r="B3" t="s">
        <v>27</v>
      </c>
      <c r="C3">
        <f>SUM(C6:C40)/C1</f>
        <v>0.72727272727272729</v>
      </c>
    </row>
    <row r="5" spans="1:3" x14ac:dyDescent="0.25">
      <c r="B5" s="4" t="s">
        <v>14</v>
      </c>
      <c r="C5" s="4" t="s">
        <v>26</v>
      </c>
    </row>
    <row r="6" spans="1:3" x14ac:dyDescent="0.25">
      <c r="A6">
        <v>1</v>
      </c>
      <c r="B6" t="s">
        <v>49</v>
      </c>
      <c r="C6">
        <v>0</v>
      </c>
    </row>
    <row r="7" spans="1:3" x14ac:dyDescent="0.25">
      <c r="A7">
        <v>2</v>
      </c>
      <c r="B7" t="s">
        <v>50</v>
      </c>
      <c r="C7">
        <v>0</v>
      </c>
    </row>
    <row r="8" spans="1:3" x14ac:dyDescent="0.25">
      <c r="A8">
        <v>3</v>
      </c>
      <c r="B8" t="s">
        <v>51</v>
      </c>
      <c r="C8">
        <v>0</v>
      </c>
    </row>
    <row r="9" spans="1:3" x14ac:dyDescent="0.25">
      <c r="A9">
        <v>4</v>
      </c>
      <c r="B9" t="s">
        <v>52</v>
      </c>
      <c r="C9">
        <v>1</v>
      </c>
    </row>
    <row r="10" spans="1:3" x14ac:dyDescent="0.25">
      <c r="A10">
        <v>5</v>
      </c>
      <c r="B10" t="s">
        <v>53</v>
      </c>
      <c r="C10">
        <v>1</v>
      </c>
    </row>
    <row r="11" spans="1:3" x14ac:dyDescent="0.25">
      <c r="A11">
        <v>6</v>
      </c>
      <c r="B11" t="s">
        <v>54</v>
      </c>
      <c r="C11">
        <v>1</v>
      </c>
    </row>
    <row r="12" spans="1:3" x14ac:dyDescent="0.25">
      <c r="A12">
        <v>7</v>
      </c>
      <c r="B12" t="s">
        <v>55</v>
      </c>
      <c r="C12">
        <v>1</v>
      </c>
    </row>
    <row r="13" spans="1:3" x14ac:dyDescent="0.25">
      <c r="A13">
        <v>8</v>
      </c>
      <c r="B13" t="s">
        <v>56</v>
      </c>
      <c r="C13">
        <v>1</v>
      </c>
    </row>
    <row r="14" spans="1:3" x14ac:dyDescent="0.25">
      <c r="A14">
        <v>9</v>
      </c>
      <c r="B14" t="s">
        <v>57</v>
      </c>
      <c r="C14">
        <v>1</v>
      </c>
    </row>
    <row r="15" spans="1:3" x14ac:dyDescent="0.25">
      <c r="A15">
        <v>10</v>
      </c>
      <c r="B15" t="s">
        <v>58</v>
      </c>
      <c r="C15">
        <v>1</v>
      </c>
    </row>
    <row r="16" spans="1:3" x14ac:dyDescent="0.25">
      <c r="A16">
        <v>11</v>
      </c>
      <c r="B16" t="s">
        <v>59</v>
      </c>
      <c r="C16">
        <v>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election activeCell="B8" sqref="B8:B18"/>
    </sheetView>
  </sheetViews>
  <sheetFormatPr defaultRowHeight="15" x14ac:dyDescent="0.25"/>
  <cols>
    <col min="2" max="2" width="35" bestFit="1" customWidth="1"/>
    <col min="4" max="4" width="9.140625" hidden="1" customWidth="1"/>
    <col min="6" max="6" width="9.140625" hidden="1" customWidth="1"/>
    <col min="8" max="8" width="9.140625" hidden="1" customWidth="1"/>
  </cols>
  <sheetData>
    <row r="1" spans="1:9" x14ac:dyDescent="0.25">
      <c r="B1" s="1" t="s">
        <v>13</v>
      </c>
      <c r="C1">
        <v>11</v>
      </c>
    </row>
    <row r="3" spans="1:9" x14ac:dyDescent="0.25">
      <c r="B3" t="s">
        <v>18</v>
      </c>
      <c r="C3">
        <f>MIN(D:D)</f>
        <v>0</v>
      </c>
      <c r="E3">
        <f>MIN(F:F)</f>
        <v>0</v>
      </c>
      <c r="G3">
        <f>MIN(H:H)</f>
        <v>0</v>
      </c>
    </row>
    <row r="4" spans="1:9" x14ac:dyDescent="0.25">
      <c r="B4" t="s">
        <v>20</v>
      </c>
      <c r="C4">
        <f>MAX(D:D)</f>
        <v>0.4</v>
      </c>
      <c r="E4">
        <f>MAX(F:F)</f>
        <v>0.6</v>
      </c>
      <c r="G4">
        <f>MAX(H:H)</f>
        <v>0.6</v>
      </c>
    </row>
    <row r="5" spans="1:9" x14ac:dyDescent="0.25">
      <c r="B5" t="s">
        <v>19</v>
      </c>
      <c r="C5">
        <f>AVERAGE(D:D)</f>
        <v>0.16363636363636366</v>
      </c>
      <c r="E5">
        <f>AVERAGE(F:F)</f>
        <v>0.3</v>
      </c>
      <c r="G5">
        <f>AVERAGE(H:H)</f>
        <v>0.38181818181818183</v>
      </c>
    </row>
    <row r="7" spans="1:9" x14ac:dyDescent="0.25">
      <c r="B7" s="4" t="s">
        <v>14</v>
      </c>
      <c r="C7" t="s">
        <v>15</v>
      </c>
      <c r="E7" t="s">
        <v>16</v>
      </c>
      <c r="G7" t="s">
        <v>17</v>
      </c>
      <c r="I7" t="s">
        <v>23</v>
      </c>
    </row>
    <row r="8" spans="1:9" x14ac:dyDescent="0.25">
      <c r="A8">
        <v>1</v>
      </c>
      <c r="B8" t="s">
        <v>49</v>
      </c>
      <c r="C8">
        <v>5</v>
      </c>
      <c r="D8">
        <f>(C8-1)/($C$1-1)</f>
        <v>0.4</v>
      </c>
      <c r="E8">
        <v>7</v>
      </c>
      <c r="F8">
        <f>(E8-1)/($C$1-1)</f>
        <v>0.6</v>
      </c>
      <c r="G8">
        <v>7</v>
      </c>
      <c r="H8">
        <f>(G8-1)/($C$1-1)</f>
        <v>0.6</v>
      </c>
      <c r="I8" s="6" t="s">
        <v>62</v>
      </c>
    </row>
    <row r="9" spans="1:9" x14ac:dyDescent="0.25">
      <c r="A9">
        <v>2</v>
      </c>
      <c r="B9" t="s">
        <v>50</v>
      </c>
      <c r="C9">
        <v>5</v>
      </c>
      <c r="D9">
        <f t="shared" ref="D9:F18" si="0">(C9-1)/($C$1-1)</f>
        <v>0.4</v>
      </c>
      <c r="E9">
        <v>7</v>
      </c>
      <c r="F9">
        <f t="shared" si="0"/>
        <v>0.6</v>
      </c>
      <c r="G9">
        <v>7</v>
      </c>
      <c r="H9">
        <f t="shared" ref="H9" si="1">(G9-1)/($C$1-1)</f>
        <v>0.6</v>
      </c>
      <c r="I9" s="7" t="s">
        <v>63</v>
      </c>
    </row>
    <row r="10" spans="1:9" x14ac:dyDescent="0.25">
      <c r="A10">
        <v>3</v>
      </c>
      <c r="B10" t="s">
        <v>51</v>
      </c>
      <c r="C10">
        <v>4</v>
      </c>
      <c r="D10">
        <f t="shared" si="0"/>
        <v>0.3</v>
      </c>
      <c r="E10">
        <v>6</v>
      </c>
      <c r="F10">
        <f t="shared" si="0"/>
        <v>0.5</v>
      </c>
      <c r="G10">
        <v>7</v>
      </c>
      <c r="H10">
        <f t="shared" ref="H10" si="2">(G10-1)/($C$1-1)</f>
        <v>0.6</v>
      </c>
      <c r="I10" s="7" t="s">
        <v>64</v>
      </c>
    </row>
    <row r="11" spans="1:9" x14ac:dyDescent="0.25">
      <c r="A11">
        <v>4</v>
      </c>
      <c r="B11" t="s">
        <v>52</v>
      </c>
      <c r="C11">
        <v>3</v>
      </c>
      <c r="D11">
        <f t="shared" si="0"/>
        <v>0.2</v>
      </c>
      <c r="E11">
        <v>5</v>
      </c>
      <c r="F11">
        <f t="shared" si="0"/>
        <v>0.4</v>
      </c>
      <c r="G11">
        <v>7</v>
      </c>
      <c r="H11">
        <f t="shared" ref="H11" si="3">(G11-1)/($C$1-1)</f>
        <v>0.6</v>
      </c>
      <c r="I11" s="7" t="s">
        <v>65</v>
      </c>
    </row>
    <row r="12" spans="1:9" x14ac:dyDescent="0.25">
      <c r="A12">
        <v>5</v>
      </c>
      <c r="B12" t="s">
        <v>53</v>
      </c>
      <c r="C12">
        <v>1</v>
      </c>
      <c r="D12">
        <f t="shared" si="0"/>
        <v>0</v>
      </c>
      <c r="E12">
        <v>1</v>
      </c>
      <c r="F12">
        <f t="shared" si="0"/>
        <v>0</v>
      </c>
      <c r="G12">
        <v>1</v>
      </c>
      <c r="H12">
        <f t="shared" ref="H12" si="4">(G12-1)/($C$1-1)</f>
        <v>0</v>
      </c>
      <c r="I12" s="7" t="s">
        <v>24</v>
      </c>
    </row>
    <row r="13" spans="1:9" x14ac:dyDescent="0.25">
      <c r="A13">
        <v>6</v>
      </c>
      <c r="B13" t="s">
        <v>54</v>
      </c>
      <c r="C13">
        <v>2</v>
      </c>
      <c r="D13">
        <f t="shared" si="0"/>
        <v>0.1</v>
      </c>
      <c r="E13">
        <v>5</v>
      </c>
      <c r="F13">
        <f t="shared" si="0"/>
        <v>0.4</v>
      </c>
      <c r="G13">
        <v>7</v>
      </c>
      <c r="H13">
        <f t="shared" ref="H13" si="5">(G13-1)/($C$1-1)</f>
        <v>0.6</v>
      </c>
      <c r="I13" s="7" t="s">
        <v>66</v>
      </c>
    </row>
    <row r="14" spans="1:9" x14ac:dyDescent="0.25">
      <c r="A14">
        <v>7</v>
      </c>
      <c r="B14" t="s">
        <v>55</v>
      </c>
      <c r="C14">
        <v>4</v>
      </c>
      <c r="D14">
        <f t="shared" si="0"/>
        <v>0.3</v>
      </c>
      <c r="E14">
        <v>6</v>
      </c>
      <c r="F14">
        <f t="shared" si="0"/>
        <v>0.5</v>
      </c>
      <c r="G14">
        <v>7</v>
      </c>
      <c r="H14">
        <f t="shared" ref="H14" si="6">(G14-1)/($C$1-1)</f>
        <v>0.6</v>
      </c>
      <c r="I14" s="7" t="s">
        <v>67</v>
      </c>
    </row>
    <row r="15" spans="1:9" x14ac:dyDescent="0.25">
      <c r="A15">
        <v>8</v>
      </c>
      <c r="B15" t="s">
        <v>56</v>
      </c>
      <c r="C15">
        <v>1</v>
      </c>
      <c r="D15">
        <f t="shared" si="0"/>
        <v>0</v>
      </c>
      <c r="E15">
        <v>1</v>
      </c>
      <c r="F15">
        <f t="shared" si="0"/>
        <v>0</v>
      </c>
      <c r="G15">
        <v>1</v>
      </c>
      <c r="H15">
        <f t="shared" ref="H15" si="7">(G15-1)/($C$1-1)</f>
        <v>0</v>
      </c>
      <c r="I15" s="7" t="s">
        <v>24</v>
      </c>
    </row>
    <row r="16" spans="1:9" x14ac:dyDescent="0.25">
      <c r="A16">
        <v>9</v>
      </c>
      <c r="B16" t="s">
        <v>57</v>
      </c>
      <c r="C16">
        <v>2</v>
      </c>
      <c r="D16">
        <f t="shared" si="0"/>
        <v>0.1</v>
      </c>
      <c r="E16">
        <v>4</v>
      </c>
      <c r="F16">
        <f t="shared" si="0"/>
        <v>0.3</v>
      </c>
      <c r="G16">
        <v>7</v>
      </c>
      <c r="H16">
        <f t="shared" ref="H16" si="8">(G16-1)/($C$1-1)</f>
        <v>0.6</v>
      </c>
      <c r="I16" s="7" t="s">
        <v>61</v>
      </c>
    </row>
    <row r="17" spans="1:9" x14ac:dyDescent="0.25">
      <c r="A17">
        <v>10</v>
      </c>
      <c r="B17" t="s">
        <v>58</v>
      </c>
      <c r="C17">
        <v>1</v>
      </c>
      <c r="D17">
        <f t="shared" si="0"/>
        <v>0</v>
      </c>
      <c r="E17">
        <v>1</v>
      </c>
      <c r="F17">
        <f t="shared" si="0"/>
        <v>0</v>
      </c>
      <c r="G17">
        <v>1</v>
      </c>
      <c r="H17">
        <f t="shared" ref="H17" si="9">(G17-1)/($C$1-1)</f>
        <v>0</v>
      </c>
      <c r="I17" s="7" t="s">
        <v>24</v>
      </c>
    </row>
    <row r="18" spans="1:9" x14ac:dyDescent="0.25">
      <c r="A18">
        <v>11</v>
      </c>
      <c r="B18" t="s">
        <v>59</v>
      </c>
      <c r="C18">
        <v>1</v>
      </c>
      <c r="D18">
        <f t="shared" si="0"/>
        <v>0</v>
      </c>
      <c r="E18">
        <v>1</v>
      </c>
      <c r="F18">
        <f t="shared" si="0"/>
        <v>0</v>
      </c>
      <c r="G18">
        <v>1</v>
      </c>
      <c r="H18">
        <f t="shared" ref="H18" si="10">(G18-1)/($C$1-1)</f>
        <v>0</v>
      </c>
      <c r="I18" s="7" t="s">
        <v>24</v>
      </c>
    </row>
    <row r="19" spans="1:9" x14ac:dyDescent="0.25">
      <c r="I19" s="7"/>
    </row>
    <row r="20" spans="1:9" x14ac:dyDescent="0.25">
      <c r="I20" s="7"/>
    </row>
    <row r="21" spans="1:9" x14ac:dyDescent="0.25">
      <c r="I21" s="7"/>
    </row>
    <row r="22" spans="1:9" x14ac:dyDescent="0.25">
      <c r="I22" s="7"/>
    </row>
    <row r="23" spans="1:9" x14ac:dyDescent="0.25">
      <c r="I23" s="6"/>
    </row>
    <row r="24" spans="1:9" x14ac:dyDescent="0.25">
      <c r="I24" s="7"/>
    </row>
    <row r="25" spans="1:9" x14ac:dyDescent="0.25">
      <c r="I25" s="7"/>
    </row>
    <row r="26" spans="1:9" x14ac:dyDescent="0.25">
      <c r="I26" s="7"/>
    </row>
    <row r="27" spans="1:9" x14ac:dyDescent="0.25">
      <c r="I27" s="7"/>
    </row>
    <row r="28" spans="1:9" x14ac:dyDescent="0.25">
      <c r="I28" s="7"/>
    </row>
    <row r="29" spans="1:9" x14ac:dyDescent="0.25">
      <c r="I29" s="7"/>
    </row>
    <row r="30" spans="1:9" x14ac:dyDescent="0.25">
      <c r="I30" s="7"/>
    </row>
    <row r="31" spans="1:9" x14ac:dyDescent="0.25">
      <c r="I31" s="7"/>
    </row>
    <row r="32" spans="1:9" x14ac:dyDescent="0.25">
      <c r="I32" s="7"/>
    </row>
    <row r="33" spans="9:9" x14ac:dyDescent="0.25">
      <c r="I33" s="7"/>
    </row>
    <row r="34" spans="9:9" x14ac:dyDescent="0.25">
      <c r="I34" s="7"/>
    </row>
    <row r="35" spans="9:9" x14ac:dyDescent="0.25">
      <c r="I35" s="7"/>
    </row>
    <row r="36" spans="9:9" x14ac:dyDescent="0.25">
      <c r="I36" s="7"/>
    </row>
    <row r="37" spans="9:9" x14ac:dyDescent="0.25">
      <c r="I37" s="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B6" sqref="B6:B21"/>
    </sheetView>
  </sheetViews>
  <sheetFormatPr defaultRowHeight="15" x14ac:dyDescent="0.25"/>
  <cols>
    <col min="2" max="2" width="41.140625" bestFit="1" customWidth="1"/>
    <col min="3" max="3" width="12.140625" bestFit="1" customWidth="1"/>
  </cols>
  <sheetData>
    <row r="1" spans="1:3" x14ac:dyDescent="0.25">
      <c r="B1" s="1" t="s">
        <v>13</v>
      </c>
      <c r="C1">
        <v>16</v>
      </c>
    </row>
    <row r="3" spans="1:3" x14ac:dyDescent="0.25">
      <c r="B3" t="s">
        <v>27</v>
      </c>
      <c r="C3">
        <f>SUM(C6:C103)/C1</f>
        <v>0.5625</v>
      </c>
    </row>
    <row r="5" spans="1:3" x14ac:dyDescent="0.25">
      <c r="B5" s="4" t="s">
        <v>22</v>
      </c>
      <c r="C5" s="4" t="s">
        <v>26</v>
      </c>
    </row>
    <row r="6" spans="1:3" x14ac:dyDescent="0.25">
      <c r="A6">
        <v>1</v>
      </c>
      <c r="B6" t="s">
        <v>69</v>
      </c>
      <c r="C6">
        <v>1</v>
      </c>
    </row>
    <row r="7" spans="1:3" x14ac:dyDescent="0.25">
      <c r="A7">
        <v>2</v>
      </c>
      <c r="B7" t="s">
        <v>70</v>
      </c>
      <c r="C7">
        <v>1</v>
      </c>
    </row>
    <row r="8" spans="1:3" x14ac:dyDescent="0.25">
      <c r="A8">
        <v>3</v>
      </c>
      <c r="B8" t="s">
        <v>71</v>
      </c>
      <c r="C8">
        <v>0</v>
      </c>
    </row>
    <row r="9" spans="1:3" x14ac:dyDescent="0.25">
      <c r="A9">
        <v>4</v>
      </c>
      <c r="B9" t="s">
        <v>72</v>
      </c>
      <c r="C9">
        <v>0</v>
      </c>
    </row>
    <row r="10" spans="1:3" x14ac:dyDescent="0.25">
      <c r="A10">
        <v>5</v>
      </c>
      <c r="B10" t="s">
        <v>73</v>
      </c>
      <c r="C10">
        <v>1</v>
      </c>
    </row>
    <row r="11" spans="1:3" x14ac:dyDescent="0.25">
      <c r="A11">
        <v>6</v>
      </c>
      <c r="B11" t="s">
        <v>74</v>
      </c>
      <c r="C11">
        <v>0</v>
      </c>
    </row>
    <row r="12" spans="1:3" x14ac:dyDescent="0.25">
      <c r="A12">
        <v>7</v>
      </c>
      <c r="B12" t="s">
        <v>75</v>
      </c>
      <c r="C12">
        <v>0</v>
      </c>
    </row>
    <row r="13" spans="1:3" x14ac:dyDescent="0.25">
      <c r="A13">
        <v>8</v>
      </c>
      <c r="B13" t="s">
        <v>76</v>
      </c>
      <c r="C13">
        <v>1</v>
      </c>
    </row>
    <row r="14" spans="1:3" x14ac:dyDescent="0.25">
      <c r="A14">
        <v>9</v>
      </c>
      <c r="B14" t="s">
        <v>77</v>
      </c>
      <c r="C14">
        <v>1</v>
      </c>
    </row>
    <row r="15" spans="1:3" x14ac:dyDescent="0.25">
      <c r="A15">
        <v>10</v>
      </c>
      <c r="B15" t="s">
        <v>78</v>
      </c>
      <c r="C15">
        <v>1</v>
      </c>
    </row>
    <row r="16" spans="1:3" x14ac:dyDescent="0.25">
      <c r="A16">
        <v>11</v>
      </c>
      <c r="B16" t="s">
        <v>79</v>
      </c>
      <c r="C16">
        <v>0</v>
      </c>
    </row>
    <row r="17" spans="1:3" x14ac:dyDescent="0.25">
      <c r="A17">
        <v>12</v>
      </c>
      <c r="B17" t="s">
        <v>80</v>
      </c>
      <c r="C17">
        <v>0</v>
      </c>
    </row>
    <row r="18" spans="1:3" x14ac:dyDescent="0.25">
      <c r="A18">
        <v>13</v>
      </c>
      <c r="B18" t="s">
        <v>81</v>
      </c>
      <c r="C18">
        <v>0</v>
      </c>
    </row>
    <row r="19" spans="1:3" x14ac:dyDescent="0.25">
      <c r="A19">
        <v>14</v>
      </c>
      <c r="B19" t="s">
        <v>82</v>
      </c>
      <c r="C19">
        <v>1</v>
      </c>
    </row>
    <row r="20" spans="1:3" x14ac:dyDescent="0.25">
      <c r="A20">
        <v>15</v>
      </c>
      <c r="B20" t="s">
        <v>83</v>
      </c>
      <c r="C20">
        <v>1</v>
      </c>
    </row>
    <row r="21" spans="1:3" x14ac:dyDescent="0.25">
      <c r="A21">
        <v>16</v>
      </c>
      <c r="B21" t="s">
        <v>84</v>
      </c>
      <c r="C21">
        <v>1</v>
      </c>
    </row>
    <row r="23" spans="1:3" x14ac:dyDescent="0.25">
      <c r="B23" t="s">
        <v>85</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workbookViewId="0">
      <selection activeCell="C1" sqref="C1"/>
    </sheetView>
  </sheetViews>
  <sheetFormatPr defaultRowHeight="15" x14ac:dyDescent="0.25"/>
  <cols>
    <col min="2" max="2" width="34.7109375" bestFit="1" customWidth="1"/>
    <col min="4" max="4" width="9.140625" hidden="1" customWidth="1"/>
    <col min="6" max="6" width="9.140625" hidden="1" customWidth="1"/>
    <col min="8" max="8" width="9.140625" hidden="1" customWidth="1"/>
  </cols>
  <sheetData>
    <row r="1" spans="1:9" ht="14.25" customHeight="1" x14ac:dyDescent="0.25">
      <c r="B1" s="2" t="s">
        <v>21</v>
      </c>
      <c r="C1">
        <v>16</v>
      </c>
    </row>
    <row r="3" spans="1:9" x14ac:dyDescent="0.25">
      <c r="B3" t="s">
        <v>18</v>
      </c>
      <c r="C3">
        <f>MIN(D:D)</f>
        <v>0</v>
      </c>
      <c r="E3">
        <f>MIN(F:F)</f>
        <v>0</v>
      </c>
      <c r="G3">
        <f>MIN(H:H)</f>
        <v>0</v>
      </c>
    </row>
    <row r="4" spans="1:9" x14ac:dyDescent="0.25">
      <c r="B4" t="s">
        <v>20</v>
      </c>
      <c r="C4">
        <f>MAX(D:D)</f>
        <v>0.2</v>
      </c>
      <c r="E4">
        <f>MAX(F:F)</f>
        <v>0.2</v>
      </c>
      <c r="G4">
        <f>MAX(H:H)</f>
        <v>0.2</v>
      </c>
    </row>
    <row r="5" spans="1:9" x14ac:dyDescent="0.25">
      <c r="B5" t="s">
        <v>19</v>
      </c>
      <c r="C5">
        <f>AVERAGE(D:D)</f>
        <v>7.4999999999999997E-2</v>
      </c>
      <c r="E5">
        <f>AVERAGE(F:F)</f>
        <v>9.9999999999999992E-2</v>
      </c>
      <c r="G5">
        <f>AVERAGE(H:H)</f>
        <v>9.9999999999999992E-2</v>
      </c>
    </row>
    <row r="7" spans="1:9" x14ac:dyDescent="0.25">
      <c r="B7" s="4" t="s">
        <v>22</v>
      </c>
      <c r="C7" t="s">
        <v>15</v>
      </c>
      <c r="E7" t="s">
        <v>16</v>
      </c>
      <c r="G7" t="s">
        <v>17</v>
      </c>
      <c r="I7" t="s">
        <v>23</v>
      </c>
    </row>
    <row r="8" spans="1:9" x14ac:dyDescent="0.25">
      <c r="A8">
        <v>1</v>
      </c>
      <c r="B8" t="s">
        <v>69</v>
      </c>
      <c r="C8">
        <v>4</v>
      </c>
      <c r="D8">
        <f>(C8-1)/($C$1-1)</f>
        <v>0.2</v>
      </c>
      <c r="E8">
        <v>4</v>
      </c>
      <c r="F8">
        <f>(E8-1)/($C$1-1)</f>
        <v>0.2</v>
      </c>
      <c r="G8">
        <v>4</v>
      </c>
      <c r="H8">
        <f>(G8-1)/($C$1-1)</f>
        <v>0.2</v>
      </c>
      <c r="I8" s="7" t="s">
        <v>87</v>
      </c>
    </row>
    <row r="9" spans="1:9" x14ac:dyDescent="0.25">
      <c r="A9">
        <v>2</v>
      </c>
      <c r="B9" t="s">
        <v>70</v>
      </c>
      <c r="C9">
        <v>2</v>
      </c>
      <c r="D9">
        <f t="shared" ref="D9:F23" si="0">(C9-1)/($C$1-1)</f>
        <v>6.6666666666666666E-2</v>
      </c>
      <c r="E9">
        <v>4</v>
      </c>
      <c r="F9">
        <f t="shared" si="0"/>
        <v>0.2</v>
      </c>
      <c r="G9">
        <v>4</v>
      </c>
      <c r="H9">
        <f t="shared" ref="H9" si="1">(G9-1)/($C$1-1)</f>
        <v>0.2</v>
      </c>
      <c r="I9" s="7" t="s">
        <v>86</v>
      </c>
    </row>
    <row r="10" spans="1:9" x14ac:dyDescent="0.25">
      <c r="A10">
        <v>3</v>
      </c>
      <c r="B10" t="s">
        <v>71</v>
      </c>
      <c r="C10">
        <v>2</v>
      </c>
      <c r="D10">
        <f t="shared" si="0"/>
        <v>6.6666666666666666E-2</v>
      </c>
      <c r="E10">
        <v>4</v>
      </c>
      <c r="F10">
        <f t="shared" si="0"/>
        <v>0.2</v>
      </c>
      <c r="G10">
        <v>4</v>
      </c>
      <c r="H10">
        <f t="shared" ref="H10" si="2">(G10-1)/($C$1-1)</f>
        <v>0.2</v>
      </c>
      <c r="I10" s="7" t="s">
        <v>86</v>
      </c>
    </row>
    <row r="11" spans="1:9" x14ac:dyDescent="0.25">
      <c r="A11">
        <v>4</v>
      </c>
      <c r="B11" t="s">
        <v>72</v>
      </c>
      <c r="C11">
        <v>2</v>
      </c>
      <c r="D11">
        <f t="shared" si="0"/>
        <v>6.6666666666666666E-2</v>
      </c>
      <c r="E11">
        <v>4</v>
      </c>
      <c r="F11">
        <f t="shared" si="0"/>
        <v>0.2</v>
      </c>
      <c r="G11">
        <v>4</v>
      </c>
      <c r="H11">
        <f t="shared" ref="H11" si="3">(G11-1)/($C$1-1)</f>
        <v>0.2</v>
      </c>
      <c r="I11" s="7" t="s">
        <v>86</v>
      </c>
    </row>
    <row r="12" spans="1:9" x14ac:dyDescent="0.25">
      <c r="A12">
        <v>5</v>
      </c>
      <c r="B12" t="s">
        <v>73</v>
      </c>
      <c r="C12">
        <v>1</v>
      </c>
      <c r="D12">
        <f t="shared" si="0"/>
        <v>0</v>
      </c>
      <c r="E12">
        <v>1</v>
      </c>
      <c r="F12">
        <f t="shared" si="0"/>
        <v>0</v>
      </c>
      <c r="G12">
        <v>1</v>
      </c>
      <c r="H12">
        <f t="shared" ref="H12" si="4">(G12-1)/($C$1-1)</f>
        <v>0</v>
      </c>
      <c r="I12" s="7" t="s">
        <v>24</v>
      </c>
    </row>
    <row r="13" spans="1:9" x14ac:dyDescent="0.25">
      <c r="A13">
        <v>6</v>
      </c>
      <c r="B13" t="s">
        <v>74</v>
      </c>
      <c r="C13">
        <v>1</v>
      </c>
      <c r="D13">
        <f t="shared" si="0"/>
        <v>0</v>
      </c>
      <c r="E13">
        <v>1</v>
      </c>
      <c r="F13">
        <f t="shared" si="0"/>
        <v>0</v>
      </c>
      <c r="G13">
        <v>1</v>
      </c>
      <c r="H13">
        <f t="shared" ref="H13" si="5">(G13-1)/($C$1-1)</f>
        <v>0</v>
      </c>
      <c r="I13" s="7" t="s">
        <v>24</v>
      </c>
    </row>
    <row r="14" spans="1:9" x14ac:dyDescent="0.25">
      <c r="A14">
        <v>7</v>
      </c>
      <c r="B14" t="s">
        <v>75</v>
      </c>
      <c r="C14">
        <v>1</v>
      </c>
      <c r="D14">
        <f t="shared" si="0"/>
        <v>0</v>
      </c>
      <c r="E14">
        <v>1</v>
      </c>
      <c r="F14">
        <f t="shared" si="0"/>
        <v>0</v>
      </c>
      <c r="G14">
        <v>1</v>
      </c>
      <c r="H14">
        <f t="shared" ref="H14" si="6">(G14-1)/($C$1-1)</f>
        <v>0</v>
      </c>
      <c r="I14" s="7" t="s">
        <v>24</v>
      </c>
    </row>
    <row r="15" spans="1:9" x14ac:dyDescent="0.25">
      <c r="A15">
        <v>8</v>
      </c>
      <c r="B15" t="s">
        <v>76</v>
      </c>
      <c r="C15">
        <v>1</v>
      </c>
      <c r="D15">
        <f t="shared" si="0"/>
        <v>0</v>
      </c>
      <c r="E15">
        <v>1</v>
      </c>
      <c r="F15">
        <f t="shared" si="0"/>
        <v>0</v>
      </c>
      <c r="G15">
        <v>1</v>
      </c>
      <c r="H15">
        <f t="shared" ref="H15" si="7">(G15-1)/($C$1-1)</f>
        <v>0</v>
      </c>
      <c r="I15" s="7" t="s">
        <v>24</v>
      </c>
    </row>
    <row r="16" spans="1:9" x14ac:dyDescent="0.25">
      <c r="A16">
        <v>9</v>
      </c>
      <c r="B16" t="s">
        <v>77</v>
      </c>
      <c r="C16">
        <v>1</v>
      </c>
      <c r="D16">
        <f t="shared" si="0"/>
        <v>0</v>
      </c>
      <c r="E16">
        <v>1</v>
      </c>
      <c r="F16">
        <f t="shared" si="0"/>
        <v>0</v>
      </c>
      <c r="G16">
        <v>1</v>
      </c>
      <c r="H16">
        <f t="shared" ref="H16" si="8">(G16-1)/($C$1-1)</f>
        <v>0</v>
      </c>
      <c r="I16" s="7" t="s">
        <v>24</v>
      </c>
    </row>
    <row r="17" spans="1:9" x14ac:dyDescent="0.25">
      <c r="A17">
        <v>10</v>
      </c>
      <c r="B17" t="s">
        <v>78</v>
      </c>
      <c r="C17">
        <v>1</v>
      </c>
      <c r="D17">
        <f t="shared" si="0"/>
        <v>0</v>
      </c>
      <c r="E17">
        <v>1</v>
      </c>
      <c r="F17">
        <f t="shared" si="0"/>
        <v>0</v>
      </c>
      <c r="G17">
        <v>1</v>
      </c>
      <c r="H17">
        <f t="shared" ref="H17" si="9">(G17-1)/($C$1-1)</f>
        <v>0</v>
      </c>
      <c r="I17" s="7" t="s">
        <v>24</v>
      </c>
    </row>
    <row r="18" spans="1:9" x14ac:dyDescent="0.25">
      <c r="A18">
        <v>11</v>
      </c>
      <c r="B18" t="s">
        <v>79</v>
      </c>
      <c r="C18">
        <v>4</v>
      </c>
      <c r="D18">
        <f t="shared" si="0"/>
        <v>0.2</v>
      </c>
      <c r="E18">
        <v>4</v>
      </c>
      <c r="F18">
        <f t="shared" si="0"/>
        <v>0.2</v>
      </c>
      <c r="G18">
        <v>4</v>
      </c>
      <c r="H18">
        <f t="shared" ref="H18" si="10">(G18-1)/($C$1-1)</f>
        <v>0.2</v>
      </c>
      <c r="I18" s="7" t="s">
        <v>88</v>
      </c>
    </row>
    <row r="19" spans="1:9" x14ac:dyDescent="0.25">
      <c r="A19">
        <v>12</v>
      </c>
      <c r="B19" t="s">
        <v>80</v>
      </c>
      <c r="C19">
        <v>4</v>
      </c>
      <c r="D19">
        <f t="shared" si="0"/>
        <v>0.2</v>
      </c>
      <c r="E19">
        <v>4</v>
      </c>
      <c r="F19">
        <f t="shared" si="0"/>
        <v>0.2</v>
      </c>
      <c r="G19">
        <v>4</v>
      </c>
      <c r="H19">
        <f t="shared" ref="H19" si="11">(G19-1)/($C$1-1)</f>
        <v>0.2</v>
      </c>
      <c r="I19" s="7" t="s">
        <v>89</v>
      </c>
    </row>
    <row r="20" spans="1:9" x14ac:dyDescent="0.25">
      <c r="A20">
        <v>13</v>
      </c>
      <c r="B20" t="s">
        <v>81</v>
      </c>
      <c r="C20">
        <v>4</v>
      </c>
      <c r="D20">
        <f t="shared" si="0"/>
        <v>0.2</v>
      </c>
      <c r="E20">
        <v>4</v>
      </c>
      <c r="F20">
        <f t="shared" si="0"/>
        <v>0.2</v>
      </c>
      <c r="G20">
        <v>4</v>
      </c>
      <c r="H20">
        <f t="shared" ref="H20" si="12">(G20-1)/($C$1-1)</f>
        <v>0.2</v>
      </c>
      <c r="I20" s="7" t="s">
        <v>90</v>
      </c>
    </row>
    <row r="21" spans="1:9" x14ac:dyDescent="0.25">
      <c r="A21">
        <v>14</v>
      </c>
      <c r="B21" t="s">
        <v>82</v>
      </c>
      <c r="C21">
        <v>4</v>
      </c>
      <c r="D21">
        <f t="shared" si="0"/>
        <v>0.2</v>
      </c>
      <c r="E21">
        <v>4</v>
      </c>
      <c r="F21">
        <f t="shared" si="0"/>
        <v>0.2</v>
      </c>
      <c r="G21">
        <v>4</v>
      </c>
      <c r="H21">
        <f t="shared" ref="H21" si="13">(G21-1)/($C$1-1)</f>
        <v>0.2</v>
      </c>
      <c r="I21" s="7" t="s">
        <v>91</v>
      </c>
    </row>
    <row r="22" spans="1:9" x14ac:dyDescent="0.25">
      <c r="A22">
        <v>15</v>
      </c>
      <c r="B22" t="s">
        <v>83</v>
      </c>
      <c r="C22">
        <v>1</v>
      </c>
      <c r="D22">
        <f t="shared" si="0"/>
        <v>0</v>
      </c>
      <c r="E22">
        <v>1</v>
      </c>
      <c r="F22">
        <f t="shared" si="0"/>
        <v>0</v>
      </c>
      <c r="G22">
        <v>1</v>
      </c>
      <c r="H22">
        <f t="shared" ref="H22" si="14">(G22-1)/($C$1-1)</f>
        <v>0</v>
      </c>
      <c r="I22" s="7" t="s">
        <v>24</v>
      </c>
    </row>
    <row r="23" spans="1:9" x14ac:dyDescent="0.25">
      <c r="A23">
        <v>16</v>
      </c>
      <c r="B23" t="s">
        <v>84</v>
      </c>
      <c r="C23">
        <v>1</v>
      </c>
      <c r="D23">
        <f t="shared" si="0"/>
        <v>0</v>
      </c>
      <c r="E23">
        <v>1</v>
      </c>
      <c r="F23">
        <f t="shared" si="0"/>
        <v>0</v>
      </c>
      <c r="G23">
        <v>1</v>
      </c>
      <c r="H23">
        <f t="shared" ref="H23" si="15">(G23-1)/($C$1-1)</f>
        <v>0</v>
      </c>
      <c r="I23" s="7" t="s">
        <v>24</v>
      </c>
    </row>
    <row r="24" spans="1:9" x14ac:dyDescent="0.25">
      <c r="I24" s="7"/>
    </row>
    <row r="25" spans="1:9" x14ac:dyDescent="0.25">
      <c r="I25" s="7"/>
    </row>
    <row r="26" spans="1:9" x14ac:dyDescent="0.25">
      <c r="I26" s="7"/>
    </row>
    <row r="27" spans="1:9" x14ac:dyDescent="0.25">
      <c r="I27" s="7"/>
    </row>
    <row r="28" spans="1:9" x14ac:dyDescent="0.25">
      <c r="I28" s="7"/>
    </row>
    <row r="29" spans="1:9" x14ac:dyDescent="0.25">
      <c r="I29" s="7"/>
    </row>
    <row r="30" spans="1:9" x14ac:dyDescent="0.25">
      <c r="I30" s="7"/>
    </row>
    <row r="31" spans="1:9" x14ac:dyDescent="0.25">
      <c r="I31" s="7"/>
    </row>
    <row r="32" spans="1:9" x14ac:dyDescent="0.25">
      <c r="I32" s="7"/>
    </row>
    <row r="33" spans="9:9" x14ac:dyDescent="0.25">
      <c r="I33" s="7"/>
    </row>
    <row r="34" spans="9:9" x14ac:dyDescent="0.25">
      <c r="I34" s="7"/>
    </row>
    <row r="35" spans="9:9" x14ac:dyDescent="0.25">
      <c r="I35" s="7"/>
    </row>
    <row r="36" spans="9:9" x14ac:dyDescent="0.25">
      <c r="I36" s="7"/>
    </row>
    <row r="37" spans="9:9" x14ac:dyDescent="0.25">
      <c r="I37" s="7"/>
    </row>
    <row r="38" spans="9:9" x14ac:dyDescent="0.25">
      <c r="I38" s="7"/>
    </row>
    <row r="39" spans="9:9" x14ac:dyDescent="0.25">
      <c r="I39" s="7"/>
    </row>
    <row r="40" spans="9:9" x14ac:dyDescent="0.25">
      <c r="I40" s="7"/>
    </row>
    <row r="41" spans="9:9" x14ac:dyDescent="0.25">
      <c r="I41" s="7"/>
    </row>
    <row r="42" spans="9:9" x14ac:dyDescent="0.25">
      <c r="I42" s="7"/>
    </row>
    <row r="43" spans="9:9" x14ac:dyDescent="0.25">
      <c r="I43" s="7"/>
    </row>
    <row r="44" spans="9:9" x14ac:dyDescent="0.25">
      <c r="I44" s="7"/>
    </row>
    <row r="45" spans="9:9" x14ac:dyDescent="0.25">
      <c r="I45" s="7"/>
    </row>
    <row r="46" spans="9:9" x14ac:dyDescent="0.25">
      <c r="I46" s="7"/>
    </row>
    <row r="47" spans="9:9" x14ac:dyDescent="0.25">
      <c r="I47" s="7"/>
    </row>
    <row r="48" spans="9:9" x14ac:dyDescent="0.25">
      <c r="I48" s="7"/>
    </row>
    <row r="49" spans="9:9" x14ac:dyDescent="0.25">
      <c r="I49" s="7"/>
    </row>
    <row r="50" spans="9:9" x14ac:dyDescent="0.25">
      <c r="I50" s="7"/>
    </row>
    <row r="51" spans="9:9" x14ac:dyDescent="0.25">
      <c r="I51" s="7"/>
    </row>
    <row r="52" spans="9:9" x14ac:dyDescent="0.25">
      <c r="I52" s="7"/>
    </row>
    <row r="53" spans="9:9" x14ac:dyDescent="0.25">
      <c r="I53" s="7"/>
    </row>
    <row r="54" spans="9:9" x14ac:dyDescent="0.25">
      <c r="I54" s="7"/>
    </row>
    <row r="55" spans="9:9" x14ac:dyDescent="0.25">
      <c r="I55" s="7"/>
    </row>
    <row r="56" spans="9:9" x14ac:dyDescent="0.25">
      <c r="I56" s="7"/>
    </row>
    <row r="57" spans="9:9" x14ac:dyDescent="0.25">
      <c r="I57" s="7"/>
    </row>
    <row r="58" spans="9:9" x14ac:dyDescent="0.25">
      <c r="I58" s="7"/>
    </row>
    <row r="59" spans="9:9" x14ac:dyDescent="0.25">
      <c r="I59" s="7"/>
    </row>
    <row r="60" spans="9:9" x14ac:dyDescent="0.25">
      <c r="I60" s="7"/>
    </row>
    <row r="61" spans="9:9" x14ac:dyDescent="0.25">
      <c r="I61" s="7"/>
    </row>
    <row r="62" spans="9:9" x14ac:dyDescent="0.25">
      <c r="I62" s="7"/>
    </row>
    <row r="63" spans="9:9" x14ac:dyDescent="0.25">
      <c r="I63" s="7"/>
    </row>
    <row r="64" spans="9:9" x14ac:dyDescent="0.25">
      <c r="I64" s="7"/>
    </row>
    <row r="65" spans="9:9" x14ac:dyDescent="0.25">
      <c r="I65" s="7"/>
    </row>
    <row r="66" spans="9:9" x14ac:dyDescent="0.25">
      <c r="I66" s="7"/>
    </row>
    <row r="67" spans="9:9" x14ac:dyDescent="0.25">
      <c r="I67" s="7"/>
    </row>
    <row r="68" spans="9:9" x14ac:dyDescent="0.25">
      <c r="I68" s="7"/>
    </row>
    <row r="69" spans="9:9" x14ac:dyDescent="0.25">
      <c r="I69" s="7"/>
    </row>
    <row r="70" spans="9:9" x14ac:dyDescent="0.25">
      <c r="I70" s="7"/>
    </row>
    <row r="71" spans="9:9" x14ac:dyDescent="0.25">
      <c r="I71" s="7"/>
    </row>
    <row r="72" spans="9:9" x14ac:dyDescent="0.25">
      <c r="I72" s="7"/>
    </row>
    <row r="73" spans="9:9" x14ac:dyDescent="0.25">
      <c r="I73" s="7"/>
    </row>
    <row r="74" spans="9:9" x14ac:dyDescent="0.25">
      <c r="I74" s="7"/>
    </row>
    <row r="75" spans="9:9" x14ac:dyDescent="0.25">
      <c r="I75" s="7"/>
    </row>
    <row r="76" spans="9:9" x14ac:dyDescent="0.25">
      <c r="I76" s="7"/>
    </row>
    <row r="77" spans="9:9" x14ac:dyDescent="0.25">
      <c r="I77" s="7"/>
    </row>
    <row r="78" spans="9:9" x14ac:dyDescent="0.25">
      <c r="I78" s="7"/>
    </row>
    <row r="79" spans="9:9" x14ac:dyDescent="0.25">
      <c r="I79" s="7"/>
    </row>
    <row r="80" spans="9:9" x14ac:dyDescent="0.25">
      <c r="I80" s="7"/>
    </row>
    <row r="81" spans="9:9" x14ac:dyDescent="0.25">
      <c r="I81" s="7"/>
    </row>
    <row r="82" spans="9:9" x14ac:dyDescent="0.25">
      <c r="I82" s="7"/>
    </row>
    <row r="83" spans="9:9" x14ac:dyDescent="0.25">
      <c r="I83" s="7"/>
    </row>
    <row r="84" spans="9:9" x14ac:dyDescent="0.25">
      <c r="I84" s="7"/>
    </row>
    <row r="85" spans="9:9" x14ac:dyDescent="0.25">
      <c r="I85" s="7"/>
    </row>
    <row r="86" spans="9:9" x14ac:dyDescent="0.25">
      <c r="I86" s="7"/>
    </row>
    <row r="87" spans="9:9" x14ac:dyDescent="0.25">
      <c r="I87" s="7"/>
    </row>
    <row r="88" spans="9:9" x14ac:dyDescent="0.25">
      <c r="I88" s="7"/>
    </row>
    <row r="89" spans="9:9" x14ac:dyDescent="0.25">
      <c r="I89" s="7"/>
    </row>
    <row r="90" spans="9:9" x14ac:dyDescent="0.25">
      <c r="I90" s="7"/>
    </row>
    <row r="91" spans="9:9" x14ac:dyDescent="0.25">
      <c r="I91" s="7"/>
    </row>
    <row r="92" spans="9:9" x14ac:dyDescent="0.25">
      <c r="I92" s="7"/>
    </row>
    <row r="93" spans="9:9" x14ac:dyDescent="0.25">
      <c r="I93" s="7"/>
    </row>
    <row r="94" spans="9:9" x14ac:dyDescent="0.25">
      <c r="I94" s="7"/>
    </row>
    <row r="95" spans="9:9" x14ac:dyDescent="0.25">
      <c r="I95" s="7"/>
    </row>
    <row r="96" spans="9:9" x14ac:dyDescent="0.25">
      <c r="I96" s="7"/>
    </row>
    <row r="97" spans="9:9" x14ac:dyDescent="0.25">
      <c r="I97" s="7"/>
    </row>
    <row r="98" spans="9:9" x14ac:dyDescent="0.25">
      <c r="I98" s="7"/>
    </row>
    <row r="99" spans="9:9" x14ac:dyDescent="0.25">
      <c r="I99" s="7"/>
    </row>
    <row r="100" spans="9:9" x14ac:dyDescent="0.25">
      <c r="I100" s="7"/>
    </row>
    <row r="101" spans="9:9" x14ac:dyDescent="0.25">
      <c r="I101" s="7"/>
    </row>
    <row r="102" spans="9:9" x14ac:dyDescent="0.25">
      <c r="I102" s="7"/>
    </row>
    <row r="103" spans="9:9" x14ac:dyDescent="0.25">
      <c r="I103" s="7"/>
    </row>
    <row r="104" spans="9:9" x14ac:dyDescent="0.25">
      <c r="I104" s="7"/>
    </row>
    <row r="105" spans="9:9" x14ac:dyDescent="0.25">
      <c r="I105"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1" sqref="H11"/>
    </sheetView>
  </sheetViews>
  <sheetFormatPr defaultRowHeight="15" x14ac:dyDescent="0.25"/>
  <sheetData>
    <row r="1" spans="1:1" x14ac:dyDescent="0.25">
      <c r="A1" t="s">
        <v>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workbookViewId="0">
      <selection activeCell="Y11" sqref="Y11"/>
    </sheetView>
  </sheetViews>
  <sheetFormatPr defaultRowHeight="15" x14ac:dyDescent="0.25"/>
  <cols>
    <col min="2" max="2" width="3.28515625" customWidth="1"/>
    <col min="3" max="18" width="2.7109375" customWidth="1"/>
    <col min="19" max="100" width="3" customWidth="1"/>
  </cols>
  <sheetData>
    <row r="1" spans="1:18" x14ac:dyDescent="0.25">
      <c r="A1" s="11" t="s">
        <v>93</v>
      </c>
      <c r="B1" s="11"/>
      <c r="C1" s="11"/>
      <c r="D1" s="11"/>
      <c r="E1" s="11"/>
      <c r="F1" s="11"/>
      <c r="G1" s="11"/>
      <c r="H1" s="11"/>
      <c r="I1" s="11"/>
      <c r="J1" s="11"/>
      <c r="K1" s="11"/>
      <c r="L1" s="11"/>
      <c r="M1" s="11"/>
      <c r="N1" s="11"/>
      <c r="O1" s="11"/>
      <c r="P1" s="11"/>
      <c r="Q1" s="11"/>
    </row>
    <row r="2" spans="1:18" x14ac:dyDescent="0.25">
      <c r="A2" s="11"/>
      <c r="B2" s="11"/>
      <c r="C2" s="11"/>
      <c r="D2" s="11"/>
      <c r="E2" s="11"/>
      <c r="F2" s="11"/>
      <c r="G2" s="11"/>
      <c r="H2" s="11"/>
      <c r="I2" s="11"/>
      <c r="J2" s="11"/>
      <c r="K2" s="11"/>
      <c r="L2" s="11"/>
      <c r="M2" s="11"/>
      <c r="N2" s="11"/>
      <c r="O2" s="11"/>
      <c r="P2" s="11"/>
      <c r="Q2" s="11"/>
    </row>
    <row r="4" spans="1:18" x14ac:dyDescent="0.25">
      <c r="C4" t="s">
        <v>69</v>
      </c>
      <c r="D4" t="s">
        <v>70</v>
      </c>
      <c r="E4" t="s">
        <v>71</v>
      </c>
      <c r="F4" t="s">
        <v>72</v>
      </c>
      <c r="G4" t="s">
        <v>73</v>
      </c>
      <c r="H4" t="s">
        <v>74</v>
      </c>
      <c r="I4" t="s">
        <v>75</v>
      </c>
      <c r="J4" t="s">
        <v>76</v>
      </c>
      <c r="K4" t="s">
        <v>77</v>
      </c>
      <c r="L4" t="s">
        <v>78</v>
      </c>
      <c r="M4" t="s">
        <v>79</v>
      </c>
      <c r="N4" t="s">
        <v>80</v>
      </c>
      <c r="O4" t="s">
        <v>81</v>
      </c>
      <c r="P4" t="s">
        <v>82</v>
      </c>
      <c r="Q4" t="s">
        <v>83</v>
      </c>
      <c r="R4" t="s">
        <v>84</v>
      </c>
    </row>
    <row r="5" spans="1:18" x14ac:dyDescent="0.25">
      <c r="B5" t="s">
        <v>28</v>
      </c>
      <c r="C5">
        <v>1</v>
      </c>
      <c r="D5">
        <v>1</v>
      </c>
      <c r="E5">
        <v>1</v>
      </c>
      <c r="F5">
        <v>1</v>
      </c>
      <c r="G5">
        <v>1</v>
      </c>
      <c r="H5">
        <v>1</v>
      </c>
      <c r="I5">
        <v>1</v>
      </c>
      <c r="J5">
        <v>1</v>
      </c>
      <c r="K5">
        <v>1</v>
      </c>
      <c r="L5">
        <v>1</v>
      </c>
      <c r="M5">
        <v>1</v>
      </c>
      <c r="N5">
        <v>1</v>
      </c>
      <c r="O5">
        <v>1</v>
      </c>
      <c r="P5">
        <v>1</v>
      </c>
      <c r="Q5">
        <v>1</v>
      </c>
      <c r="R5">
        <v>1</v>
      </c>
    </row>
    <row r="6" spans="1:18" x14ac:dyDescent="0.25">
      <c r="B6" t="s">
        <v>29</v>
      </c>
      <c r="C6">
        <v>0</v>
      </c>
      <c r="D6">
        <v>0</v>
      </c>
      <c r="E6">
        <v>0</v>
      </c>
      <c r="F6">
        <v>0</v>
      </c>
      <c r="G6">
        <v>0</v>
      </c>
      <c r="H6">
        <v>0</v>
      </c>
      <c r="I6">
        <v>0</v>
      </c>
      <c r="J6">
        <v>0</v>
      </c>
      <c r="K6">
        <v>0</v>
      </c>
      <c r="L6">
        <v>1</v>
      </c>
      <c r="M6">
        <v>0</v>
      </c>
      <c r="N6">
        <v>0</v>
      </c>
      <c r="O6">
        <v>0</v>
      </c>
      <c r="P6">
        <v>0</v>
      </c>
      <c r="Q6">
        <v>0</v>
      </c>
      <c r="R6">
        <v>0</v>
      </c>
    </row>
    <row r="7" spans="1:18" x14ac:dyDescent="0.25">
      <c r="B7" t="s">
        <v>30</v>
      </c>
      <c r="C7">
        <v>0</v>
      </c>
      <c r="D7">
        <v>0</v>
      </c>
      <c r="E7">
        <v>0</v>
      </c>
      <c r="F7">
        <v>0</v>
      </c>
      <c r="G7">
        <v>0</v>
      </c>
      <c r="H7">
        <v>0</v>
      </c>
      <c r="I7">
        <v>0</v>
      </c>
      <c r="J7">
        <v>0</v>
      </c>
      <c r="K7">
        <v>0</v>
      </c>
      <c r="L7">
        <v>0</v>
      </c>
      <c r="M7">
        <v>0</v>
      </c>
      <c r="N7">
        <v>0</v>
      </c>
      <c r="O7">
        <v>0</v>
      </c>
      <c r="P7">
        <v>1</v>
      </c>
      <c r="Q7">
        <v>0</v>
      </c>
      <c r="R7">
        <v>0</v>
      </c>
    </row>
    <row r="8" spans="1:18" x14ac:dyDescent="0.25">
      <c r="B8" t="s">
        <v>31</v>
      </c>
      <c r="C8">
        <v>0</v>
      </c>
      <c r="D8">
        <v>0</v>
      </c>
      <c r="E8">
        <v>0</v>
      </c>
      <c r="F8">
        <v>0</v>
      </c>
      <c r="G8">
        <v>0</v>
      </c>
      <c r="H8">
        <v>0</v>
      </c>
      <c r="I8">
        <v>0</v>
      </c>
      <c r="J8">
        <v>0</v>
      </c>
      <c r="K8">
        <v>0</v>
      </c>
      <c r="L8">
        <v>0</v>
      </c>
      <c r="M8">
        <v>0</v>
      </c>
      <c r="N8">
        <v>1</v>
      </c>
      <c r="O8">
        <v>0</v>
      </c>
      <c r="P8">
        <v>0</v>
      </c>
      <c r="Q8">
        <v>0</v>
      </c>
      <c r="R8">
        <v>0</v>
      </c>
    </row>
    <row r="9" spans="1:18" x14ac:dyDescent="0.25">
      <c r="B9" t="s">
        <v>32</v>
      </c>
      <c r="C9">
        <v>0</v>
      </c>
      <c r="D9">
        <v>0</v>
      </c>
      <c r="E9">
        <v>0</v>
      </c>
      <c r="F9">
        <v>0</v>
      </c>
      <c r="G9">
        <v>0</v>
      </c>
      <c r="H9">
        <v>0</v>
      </c>
      <c r="I9">
        <v>0</v>
      </c>
      <c r="J9">
        <v>0</v>
      </c>
      <c r="K9">
        <v>0</v>
      </c>
      <c r="L9">
        <v>0</v>
      </c>
      <c r="M9">
        <v>1</v>
      </c>
      <c r="N9">
        <v>0</v>
      </c>
      <c r="O9">
        <v>0</v>
      </c>
      <c r="P9">
        <v>0</v>
      </c>
      <c r="Q9">
        <v>0</v>
      </c>
      <c r="R9">
        <v>0</v>
      </c>
    </row>
  </sheetData>
  <mergeCells count="1">
    <mergeCell ref="A1:Q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D12" sqref="D12"/>
    </sheetView>
  </sheetViews>
  <sheetFormatPr defaultRowHeight="15" x14ac:dyDescent="0.25"/>
  <cols>
    <col min="2" max="2" width="34.7109375" bestFit="1" customWidth="1"/>
    <col min="4" max="4" width="9.140625" customWidth="1"/>
    <col min="6" max="6" width="9.140625" customWidth="1"/>
    <col min="8" max="8" width="9.140625" customWidth="1"/>
  </cols>
  <sheetData>
    <row r="1" spans="1:9" ht="14.25" customHeight="1" x14ac:dyDescent="0.25">
      <c r="B1" s="2" t="s">
        <v>21</v>
      </c>
      <c r="C1">
        <v>16</v>
      </c>
    </row>
    <row r="3" spans="1:9" x14ac:dyDescent="0.25">
      <c r="B3" t="s">
        <v>27</v>
      </c>
      <c r="C3">
        <f>SUM(C6:C103)/C1</f>
        <v>0</v>
      </c>
    </row>
    <row r="5" spans="1:9" x14ac:dyDescent="0.25">
      <c r="B5" s="4" t="s">
        <v>22</v>
      </c>
      <c r="C5" s="4" t="s">
        <v>33</v>
      </c>
    </row>
    <row r="6" spans="1:9" x14ac:dyDescent="0.25">
      <c r="A6">
        <v>1</v>
      </c>
      <c r="B6" t="s">
        <v>69</v>
      </c>
      <c r="C6">
        <v>0</v>
      </c>
      <c r="I6" s="6"/>
    </row>
    <row r="7" spans="1:9" x14ac:dyDescent="0.25">
      <c r="A7">
        <v>2</v>
      </c>
      <c r="B7" t="s">
        <v>70</v>
      </c>
      <c r="C7">
        <v>0</v>
      </c>
      <c r="I7" s="6"/>
    </row>
    <row r="8" spans="1:9" x14ac:dyDescent="0.25">
      <c r="A8">
        <v>3</v>
      </c>
      <c r="B8" t="s">
        <v>71</v>
      </c>
      <c r="C8">
        <v>0</v>
      </c>
      <c r="I8" s="6"/>
    </row>
    <row r="9" spans="1:9" x14ac:dyDescent="0.25">
      <c r="A9">
        <v>4</v>
      </c>
      <c r="B9" t="s">
        <v>72</v>
      </c>
      <c r="C9">
        <v>0</v>
      </c>
      <c r="I9" s="6"/>
    </row>
    <row r="10" spans="1:9" x14ac:dyDescent="0.25">
      <c r="A10">
        <v>5</v>
      </c>
      <c r="B10" t="s">
        <v>73</v>
      </c>
      <c r="C10">
        <v>0</v>
      </c>
      <c r="I10" s="6"/>
    </row>
    <row r="11" spans="1:9" x14ac:dyDescent="0.25">
      <c r="A11">
        <v>6</v>
      </c>
      <c r="B11" t="s">
        <v>74</v>
      </c>
      <c r="C11">
        <v>0</v>
      </c>
      <c r="I11" s="6"/>
    </row>
    <row r="12" spans="1:9" x14ac:dyDescent="0.25">
      <c r="A12">
        <v>7</v>
      </c>
      <c r="B12" t="s">
        <v>75</v>
      </c>
      <c r="C12">
        <v>0</v>
      </c>
      <c r="I12" s="6"/>
    </row>
    <row r="13" spans="1:9" x14ac:dyDescent="0.25">
      <c r="A13">
        <v>8</v>
      </c>
      <c r="B13" t="s">
        <v>76</v>
      </c>
      <c r="C13">
        <v>0</v>
      </c>
      <c r="I13" s="6"/>
    </row>
    <row r="14" spans="1:9" x14ac:dyDescent="0.25">
      <c r="A14">
        <v>9</v>
      </c>
      <c r="B14" t="s">
        <v>77</v>
      </c>
      <c r="C14">
        <v>0</v>
      </c>
      <c r="I14" s="6"/>
    </row>
    <row r="15" spans="1:9" x14ac:dyDescent="0.25">
      <c r="A15">
        <v>10</v>
      </c>
      <c r="B15" t="s">
        <v>78</v>
      </c>
      <c r="C15">
        <v>0</v>
      </c>
      <c r="I15" s="6"/>
    </row>
    <row r="16" spans="1:9" x14ac:dyDescent="0.25">
      <c r="A16">
        <v>11</v>
      </c>
      <c r="B16" t="s">
        <v>79</v>
      </c>
      <c r="C16">
        <v>0</v>
      </c>
      <c r="I16" s="6"/>
    </row>
    <row r="17" spans="1:9" x14ac:dyDescent="0.25">
      <c r="A17">
        <v>12</v>
      </c>
      <c r="B17" t="s">
        <v>80</v>
      </c>
      <c r="C17">
        <v>0</v>
      </c>
      <c r="I17" s="6"/>
    </row>
    <row r="18" spans="1:9" x14ac:dyDescent="0.25">
      <c r="A18">
        <v>13</v>
      </c>
      <c r="B18" t="s">
        <v>81</v>
      </c>
      <c r="C18">
        <v>0</v>
      </c>
      <c r="I18" s="6"/>
    </row>
    <row r="19" spans="1:9" x14ac:dyDescent="0.25">
      <c r="A19">
        <v>14</v>
      </c>
      <c r="B19" t="s">
        <v>82</v>
      </c>
      <c r="C19">
        <v>0</v>
      </c>
      <c r="I19" s="6"/>
    </row>
    <row r="20" spans="1:9" x14ac:dyDescent="0.25">
      <c r="A20">
        <v>15</v>
      </c>
      <c r="B20" t="s">
        <v>83</v>
      </c>
      <c r="C20">
        <v>0</v>
      </c>
      <c r="I20" s="6"/>
    </row>
    <row r="21" spans="1:9" x14ac:dyDescent="0.25">
      <c r="A21">
        <v>16</v>
      </c>
      <c r="B21" t="s">
        <v>84</v>
      </c>
      <c r="C21">
        <v>0</v>
      </c>
      <c r="I21" s="6"/>
    </row>
    <row r="22" spans="1:9" x14ac:dyDescent="0.25">
      <c r="I22" s="6"/>
    </row>
    <row r="23" spans="1:9" x14ac:dyDescent="0.25">
      <c r="I23" s="6"/>
    </row>
    <row r="24" spans="1:9" x14ac:dyDescent="0.25">
      <c r="I24"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5"/>
  <sheetViews>
    <sheetView topLeftCell="C1" workbookViewId="0">
      <selection activeCell="G22" sqref="G22"/>
    </sheetView>
  </sheetViews>
  <sheetFormatPr defaultRowHeight="15" x14ac:dyDescent="0.25"/>
  <cols>
    <col min="2" max="2" width="54.85546875" bestFit="1" customWidth="1"/>
    <col min="5" max="5" width="48.28515625" bestFit="1" customWidth="1"/>
  </cols>
  <sheetData>
    <row r="1" spans="2:6" x14ac:dyDescent="0.25">
      <c r="B1" t="s">
        <v>37</v>
      </c>
      <c r="C1">
        <v>27</v>
      </c>
    </row>
    <row r="3" spans="2:6" x14ac:dyDescent="0.25">
      <c r="B3" s="8" t="s">
        <v>38</v>
      </c>
      <c r="E3" s="8" t="s">
        <v>39</v>
      </c>
    </row>
    <row r="4" spans="2:6" x14ac:dyDescent="0.25">
      <c r="B4" s="8" t="s">
        <v>40</v>
      </c>
      <c r="C4">
        <f>MIN(C9:C56)</f>
        <v>0</v>
      </c>
      <c r="E4" s="8" t="s">
        <v>40</v>
      </c>
      <c r="F4">
        <f>MIN(F9:F56)</f>
        <v>0</v>
      </c>
    </row>
    <row r="5" spans="2:6" x14ac:dyDescent="0.25">
      <c r="B5" s="8" t="s">
        <v>41</v>
      </c>
      <c r="C5">
        <f>MAX(C9:C56)</f>
        <v>398</v>
      </c>
      <c r="E5" s="8" t="s">
        <v>41</v>
      </c>
      <c r="F5">
        <f>MAX(F9:F56)</f>
        <v>173</v>
      </c>
    </row>
    <row r="6" spans="2:6" x14ac:dyDescent="0.25">
      <c r="B6" s="8" t="s">
        <v>42</v>
      </c>
      <c r="C6">
        <f>AVERAGE(C9:C56)</f>
        <v>37.296296296296298</v>
      </c>
      <c r="E6" s="8" t="s">
        <v>42</v>
      </c>
      <c r="F6">
        <f>AVERAGE(F9:F56)</f>
        <v>10.62962962962963</v>
      </c>
    </row>
    <row r="8" spans="2:6" x14ac:dyDescent="0.25">
      <c r="B8" s="4" t="s">
        <v>34</v>
      </c>
      <c r="C8" s="4" t="s">
        <v>35</v>
      </c>
      <c r="E8" s="4" t="s">
        <v>36</v>
      </c>
      <c r="F8" s="4" t="s">
        <v>35</v>
      </c>
    </row>
    <row r="9" spans="2:6" x14ac:dyDescent="0.25">
      <c r="B9" t="s">
        <v>96</v>
      </c>
      <c r="C9">
        <f t="shared" ref="C9:C35" si="0">(LEN(B9) - LEN(SUBSTITUTE(B9," or ",""))) / LEN(" or ") + (LEN(B9) - LEN(SUBSTITUTE(B9," and ",""))) / LEN(" and ")</f>
        <v>90</v>
      </c>
      <c r="E9" t="s">
        <v>123</v>
      </c>
      <c r="F9">
        <f t="shared" ref="F9:F35" si="1">(LEN(E9) - LEN(SUBSTITUTE(E9," or ",""))) / LEN(" or ") + (LEN(E9) - LEN(SUBSTITUTE(E9," and ",""))) / LEN(" and ")</f>
        <v>0</v>
      </c>
    </row>
    <row r="10" spans="2:6" x14ac:dyDescent="0.25">
      <c r="B10" t="s">
        <v>97</v>
      </c>
      <c r="C10">
        <f t="shared" si="0"/>
        <v>398</v>
      </c>
      <c r="E10" t="s">
        <v>124</v>
      </c>
      <c r="F10">
        <f t="shared" si="1"/>
        <v>173</v>
      </c>
    </row>
    <row r="11" spans="2:6" x14ac:dyDescent="0.25">
      <c r="B11" t="s">
        <v>98</v>
      </c>
      <c r="C11">
        <f t="shared" si="0"/>
        <v>352</v>
      </c>
      <c r="E11" t="s">
        <v>125</v>
      </c>
      <c r="F11">
        <f t="shared" si="1"/>
        <v>113</v>
      </c>
    </row>
    <row r="12" spans="2:6" x14ac:dyDescent="0.25">
      <c r="B12" t="s">
        <v>99</v>
      </c>
      <c r="C12">
        <f t="shared" si="0"/>
        <v>33</v>
      </c>
      <c r="E12" t="s">
        <v>126</v>
      </c>
      <c r="F12">
        <f t="shared" si="1"/>
        <v>0</v>
      </c>
    </row>
    <row r="13" spans="2:6" x14ac:dyDescent="0.25">
      <c r="B13" t="s">
        <v>100</v>
      </c>
      <c r="C13">
        <f t="shared" si="0"/>
        <v>0</v>
      </c>
      <c r="E13" t="s">
        <v>100</v>
      </c>
      <c r="F13">
        <f t="shared" si="1"/>
        <v>0</v>
      </c>
    </row>
    <row r="14" spans="2:6" x14ac:dyDescent="0.25">
      <c r="B14" t="s">
        <v>101</v>
      </c>
      <c r="C14">
        <f t="shared" si="0"/>
        <v>0</v>
      </c>
      <c r="E14" t="s">
        <v>101</v>
      </c>
      <c r="F14">
        <f t="shared" si="1"/>
        <v>0</v>
      </c>
    </row>
    <row r="15" spans="2:6" x14ac:dyDescent="0.25">
      <c r="B15" t="s">
        <v>102</v>
      </c>
      <c r="C15">
        <f t="shared" si="0"/>
        <v>0</v>
      </c>
      <c r="E15" t="s">
        <v>102</v>
      </c>
      <c r="F15">
        <f t="shared" si="1"/>
        <v>0</v>
      </c>
    </row>
    <row r="16" spans="2:6" x14ac:dyDescent="0.25">
      <c r="B16" t="s">
        <v>103</v>
      </c>
      <c r="C16">
        <f t="shared" si="0"/>
        <v>0</v>
      </c>
      <c r="E16" t="s">
        <v>103</v>
      </c>
      <c r="F16">
        <f t="shared" si="1"/>
        <v>0</v>
      </c>
    </row>
    <row r="17" spans="2:6" x14ac:dyDescent="0.25">
      <c r="B17" t="s">
        <v>104</v>
      </c>
      <c r="C17">
        <f t="shared" si="0"/>
        <v>0</v>
      </c>
      <c r="E17" t="s">
        <v>104</v>
      </c>
      <c r="F17">
        <f t="shared" si="1"/>
        <v>0</v>
      </c>
    </row>
    <row r="18" spans="2:6" x14ac:dyDescent="0.25">
      <c r="B18" t="s">
        <v>105</v>
      </c>
      <c r="C18">
        <f t="shared" si="0"/>
        <v>0</v>
      </c>
      <c r="E18" t="s">
        <v>105</v>
      </c>
      <c r="F18">
        <f t="shared" si="1"/>
        <v>0</v>
      </c>
    </row>
    <row r="19" spans="2:6" x14ac:dyDescent="0.25">
      <c r="B19" t="s">
        <v>106</v>
      </c>
      <c r="C19">
        <f t="shared" si="0"/>
        <v>0</v>
      </c>
      <c r="E19" t="s">
        <v>106</v>
      </c>
      <c r="F19">
        <f t="shared" si="1"/>
        <v>0</v>
      </c>
    </row>
    <row r="20" spans="2:6" x14ac:dyDescent="0.25">
      <c r="B20" t="s">
        <v>107</v>
      </c>
      <c r="C20">
        <f t="shared" si="0"/>
        <v>0</v>
      </c>
      <c r="E20" t="s">
        <v>107</v>
      </c>
      <c r="F20">
        <f t="shared" si="1"/>
        <v>0</v>
      </c>
    </row>
    <row r="21" spans="2:6" x14ac:dyDescent="0.25">
      <c r="B21" t="s">
        <v>108</v>
      </c>
      <c r="C21">
        <f t="shared" si="0"/>
        <v>15</v>
      </c>
      <c r="E21" t="s">
        <v>127</v>
      </c>
      <c r="F21">
        <f t="shared" si="1"/>
        <v>0</v>
      </c>
    </row>
    <row r="22" spans="2:6" x14ac:dyDescent="0.25">
      <c r="B22" t="s">
        <v>109</v>
      </c>
      <c r="C22">
        <f t="shared" si="0"/>
        <v>61</v>
      </c>
      <c r="E22" t="s">
        <v>128</v>
      </c>
      <c r="F22">
        <f t="shared" si="1"/>
        <v>0</v>
      </c>
    </row>
    <row r="23" spans="2:6" x14ac:dyDescent="0.25">
      <c r="B23" t="s">
        <v>110</v>
      </c>
      <c r="C23">
        <f t="shared" si="0"/>
        <v>53</v>
      </c>
      <c r="E23" t="s">
        <v>129</v>
      </c>
      <c r="F23">
        <f t="shared" si="1"/>
        <v>0</v>
      </c>
    </row>
    <row r="24" spans="2:6" x14ac:dyDescent="0.25">
      <c r="B24" t="s">
        <v>111</v>
      </c>
      <c r="C24">
        <f t="shared" si="0"/>
        <v>0</v>
      </c>
      <c r="E24" t="s">
        <v>111</v>
      </c>
      <c r="F24">
        <f t="shared" si="1"/>
        <v>0</v>
      </c>
    </row>
    <row r="25" spans="2:6" x14ac:dyDescent="0.25">
      <c r="B25" t="s">
        <v>112</v>
      </c>
      <c r="C25">
        <f t="shared" si="0"/>
        <v>3</v>
      </c>
      <c r="E25" t="s">
        <v>130</v>
      </c>
      <c r="F25">
        <f t="shared" si="1"/>
        <v>0</v>
      </c>
    </row>
    <row r="26" spans="2:6" x14ac:dyDescent="0.25">
      <c r="B26" t="s">
        <v>113</v>
      </c>
      <c r="C26">
        <f t="shared" si="0"/>
        <v>0</v>
      </c>
      <c r="E26" t="s">
        <v>113</v>
      </c>
      <c r="F26">
        <f t="shared" si="1"/>
        <v>0</v>
      </c>
    </row>
    <row r="27" spans="2:6" x14ac:dyDescent="0.25">
      <c r="B27" t="s">
        <v>114</v>
      </c>
      <c r="C27">
        <f t="shared" si="0"/>
        <v>1</v>
      </c>
      <c r="E27" t="s">
        <v>131</v>
      </c>
      <c r="F27">
        <f t="shared" si="1"/>
        <v>0</v>
      </c>
    </row>
    <row r="28" spans="2:6" x14ac:dyDescent="0.25">
      <c r="B28" t="s">
        <v>115</v>
      </c>
      <c r="C28">
        <f t="shared" si="0"/>
        <v>0</v>
      </c>
      <c r="E28" t="s">
        <v>115</v>
      </c>
      <c r="F28">
        <f t="shared" si="1"/>
        <v>0</v>
      </c>
    </row>
    <row r="29" spans="2:6" x14ac:dyDescent="0.25">
      <c r="B29" t="s">
        <v>116</v>
      </c>
      <c r="C29">
        <f t="shared" si="0"/>
        <v>1</v>
      </c>
      <c r="E29" t="s">
        <v>116</v>
      </c>
      <c r="F29">
        <f t="shared" si="1"/>
        <v>1</v>
      </c>
    </row>
    <row r="30" spans="2:6" x14ac:dyDescent="0.25">
      <c r="B30" t="s">
        <v>117</v>
      </c>
      <c r="C30">
        <f t="shared" si="0"/>
        <v>0</v>
      </c>
      <c r="E30" t="s">
        <v>117</v>
      </c>
      <c r="F30">
        <f t="shared" si="1"/>
        <v>0</v>
      </c>
    </row>
    <row r="31" spans="2:6" x14ac:dyDescent="0.25">
      <c r="B31" t="s">
        <v>118</v>
      </c>
      <c r="C31">
        <f t="shared" si="0"/>
        <v>0</v>
      </c>
      <c r="E31" t="s">
        <v>118</v>
      </c>
      <c r="F31">
        <f t="shared" si="1"/>
        <v>0</v>
      </c>
    </row>
    <row r="32" spans="2:6" x14ac:dyDescent="0.25">
      <c r="B32" t="s">
        <v>119</v>
      </c>
      <c r="C32">
        <f t="shared" si="0"/>
        <v>0</v>
      </c>
      <c r="E32" t="s">
        <v>119</v>
      </c>
      <c r="F32">
        <f t="shared" si="1"/>
        <v>0</v>
      </c>
    </row>
    <row r="33" spans="2:6" x14ac:dyDescent="0.25">
      <c r="B33" t="s">
        <v>120</v>
      </c>
      <c r="C33">
        <f t="shared" si="0"/>
        <v>0</v>
      </c>
      <c r="E33" t="s">
        <v>120</v>
      </c>
      <c r="F33">
        <f t="shared" si="1"/>
        <v>0</v>
      </c>
    </row>
    <row r="34" spans="2:6" x14ac:dyDescent="0.25">
      <c r="B34" t="s">
        <v>121</v>
      </c>
      <c r="C34">
        <f t="shared" si="0"/>
        <v>0</v>
      </c>
      <c r="E34" t="s">
        <v>121</v>
      </c>
      <c r="F34">
        <f t="shared" si="1"/>
        <v>0</v>
      </c>
    </row>
    <row r="35" spans="2:6" x14ac:dyDescent="0.25">
      <c r="B35" t="s">
        <v>122</v>
      </c>
      <c r="C35">
        <f t="shared" si="0"/>
        <v>0</v>
      </c>
      <c r="E35" t="s">
        <v>122</v>
      </c>
      <c r="F35">
        <f t="shared" si="1"/>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Summary</vt:lpstr>
      <vt:lpstr>1</vt:lpstr>
      <vt:lpstr>2</vt:lpstr>
      <vt:lpstr>3</vt:lpstr>
      <vt:lpstr>4</vt:lpstr>
      <vt:lpstr>5</vt:lpstr>
      <vt:lpstr>6</vt:lpstr>
      <vt:lpstr>7</vt:lpstr>
      <vt:lpstr>8</vt:lpstr>
      <vt:lpstr>9</vt:lpstr>
      <vt:lpstr>'6'!HandInUncontrolledPlantWithRequirements2</vt:lpstr>
    </vt:vector>
  </TitlesOfParts>
  <Company>TU/e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Goorden, M.A.</dc:creator>
  <cp:lastModifiedBy>Goorden, M.A.</cp:lastModifiedBy>
  <dcterms:created xsi:type="dcterms:W3CDTF">2019-10-11T09:47:51Z</dcterms:created>
  <dcterms:modified xsi:type="dcterms:W3CDTF">2019-12-17T12:52:02Z</dcterms:modified>
</cp:coreProperties>
</file>