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goorden\surfdrive\Papers\WODES 2020\GitRepository\WODES2020\"/>
    </mc:Choice>
  </mc:AlternateContent>
  <bookViews>
    <workbookView xWindow="0" yWindow="0" windowWidth="28800" windowHeight="12435"/>
  </bookViews>
  <sheets>
    <sheet name="Summary" sheetId="1" r:id="rId1"/>
    <sheet name="1" sheetId="6" r:id="rId2"/>
    <sheet name="2" sheetId="4" r:id="rId3"/>
    <sheet name="3" sheetId="8" r:id="rId4"/>
    <sheet name="4" sheetId="5" r:id="rId5"/>
    <sheet name="5" sheetId="9" r:id="rId6"/>
    <sheet name="6" sheetId="10" r:id="rId7"/>
    <sheet name="7" sheetId="11" r:id="rId8"/>
    <sheet name="8" sheetId="12" r:id="rId9"/>
    <sheet name="9" sheetId="13" r:id="rId10"/>
  </sheets>
  <definedNames>
    <definedName name="AGV_system" localSheetId="6">'6'!$B$4:$N$9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2" l="1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6" i="12" l="1"/>
  <c r="C3" i="11"/>
  <c r="F2" i="13" l="1"/>
  <c r="C2" i="13"/>
  <c r="F6" i="12"/>
  <c r="F5" i="12"/>
  <c r="F4" i="12"/>
  <c r="C5" i="12"/>
  <c r="C4" i="12"/>
  <c r="C3" i="8"/>
  <c r="C3" i="6"/>
  <c r="C10" i="1" l="1"/>
  <c r="C6" i="1"/>
  <c r="C4" i="1"/>
  <c r="H15" i="4"/>
  <c r="H14" i="4"/>
  <c r="H13" i="4"/>
  <c r="H12" i="4"/>
  <c r="H11" i="4"/>
  <c r="H10" i="4"/>
  <c r="H9" i="4"/>
  <c r="H8" i="4"/>
  <c r="F15" i="4"/>
  <c r="F14" i="4"/>
  <c r="F13" i="4"/>
  <c r="F12" i="4"/>
  <c r="F11" i="4"/>
  <c r="F10" i="4"/>
  <c r="F9" i="4"/>
  <c r="F8" i="4"/>
  <c r="D9" i="4"/>
  <c r="D10" i="4"/>
  <c r="D11" i="4"/>
  <c r="D12" i="4"/>
  <c r="D13" i="4"/>
  <c r="D14" i="4"/>
  <c r="D15" i="4"/>
  <c r="D8" i="4"/>
  <c r="H19" i="5"/>
  <c r="H18" i="5"/>
  <c r="H17" i="5"/>
  <c r="H16" i="5"/>
  <c r="H15" i="5"/>
  <c r="H14" i="5"/>
  <c r="H13" i="5"/>
  <c r="H12" i="5"/>
  <c r="H11" i="5"/>
  <c r="H10" i="5"/>
  <c r="H9" i="5"/>
  <c r="H8" i="5"/>
  <c r="F19" i="5"/>
  <c r="F18" i="5"/>
  <c r="F17" i="5"/>
  <c r="F16" i="5"/>
  <c r="F15" i="5"/>
  <c r="F14" i="5"/>
  <c r="F13" i="5"/>
  <c r="F12" i="5"/>
  <c r="F11" i="5"/>
  <c r="F10" i="5"/>
  <c r="F9" i="5"/>
  <c r="F8" i="5"/>
  <c r="D9" i="5"/>
  <c r="D10" i="5"/>
  <c r="D11" i="5"/>
  <c r="D12" i="5"/>
  <c r="D13" i="5"/>
  <c r="D14" i="5"/>
  <c r="D15" i="5"/>
  <c r="D16" i="5"/>
  <c r="D17" i="5"/>
  <c r="D18" i="5"/>
  <c r="D19" i="5"/>
  <c r="D8" i="5"/>
  <c r="C3" i="5" l="1"/>
  <c r="C5" i="5"/>
  <c r="C4" i="5"/>
  <c r="G3" i="5"/>
  <c r="G4" i="5"/>
  <c r="G5" i="5"/>
  <c r="E3" i="5"/>
  <c r="E5" i="5"/>
  <c r="E4" i="5"/>
  <c r="G4" i="4"/>
  <c r="G5" i="4"/>
  <c r="G3" i="4"/>
  <c r="E5" i="4"/>
  <c r="E3" i="4"/>
  <c r="E4" i="4"/>
  <c r="C3" i="4"/>
  <c r="C5" i="4"/>
  <c r="C4" i="4"/>
</calcChain>
</file>

<file path=xl/connections.xml><?xml version="1.0" encoding="utf-8"?>
<connections xmlns="http://schemas.openxmlformats.org/spreadsheetml/2006/main">
  <connection id="1" name="AGV_system" type="6" refreshedVersion="5" background="1" saveData="1">
    <textPr codePage="437" sourceFile="C:\Users\mgoorden\surfdrive\Shared\2018-2019 Assignment\Group 18\AGV_system.txt" decimal="," thousands=".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<sst xmlns="http://schemas.openxmlformats.org/spreadsheetml/2006/main" count="259" uniqueCount="156">
  <si>
    <t>Group number:</t>
  </si>
  <si>
    <t>Modeling aspect</t>
  </si>
  <si>
    <t>Is each component model an elementary part of the system?</t>
  </si>
  <si>
    <t>How strong is the interdependency between component models?</t>
  </si>
  <si>
    <t>Are requirement models elementary, i.e., can it not be split any further?</t>
  </si>
  <si>
    <t>Are there references in requirements to other requirements?</t>
  </si>
  <si>
    <t>Are there independent subsystems modeled?</t>
  </si>
  <si>
    <t>Are uncontrollable events not unnecessarily blocked in automata-based requirements?</t>
  </si>
  <si>
    <t>What is the length of the guards in the synthesized supervisors, with and without forward reachability analysis?</t>
  </si>
  <si>
    <t>How many component models, requirement models, event declarations, and variable declarations are provided with comments describing their meaning?</t>
  </si>
  <si>
    <t>Are templates used?</t>
  </si>
  <si>
    <t>Are groups used to structure the model?</t>
  </si>
  <si>
    <t>Final qualification</t>
  </si>
  <si>
    <t>Total number of component models</t>
  </si>
  <si>
    <t>Component model name</t>
  </si>
  <si>
    <t>Level-1</t>
  </si>
  <si>
    <t>Level-2</t>
  </si>
  <si>
    <t>Level-3</t>
  </si>
  <si>
    <t>Min d</t>
  </si>
  <si>
    <t>Avg d</t>
  </si>
  <si>
    <t>Max d</t>
  </si>
  <si>
    <t>Total number of requirement models</t>
  </si>
  <si>
    <t>Requirement model name</t>
  </si>
  <si>
    <t>Has dependency with</t>
  </si>
  <si>
    <t>-</t>
  </si>
  <si>
    <t>Do requirement models introduce new events or variables?</t>
  </si>
  <si>
    <t>Elementary?</t>
  </si>
  <si>
    <t>Relative number of elementary components</t>
  </si>
  <si>
    <t>G1</t>
  </si>
  <si>
    <t>G2</t>
  </si>
  <si>
    <t>G3</t>
  </si>
  <si>
    <t>G4</t>
  </si>
  <si>
    <t>G5</t>
  </si>
  <si>
    <t>Blocking uncontrollable events?</t>
  </si>
  <si>
    <t>Controllable event and guard without forward</t>
  </si>
  <si>
    <t>Bin ops</t>
  </si>
  <si>
    <t>Controllable event and guard with forward</t>
  </si>
  <si>
    <t>Total number of controllable events</t>
  </si>
  <si>
    <t>Without forward</t>
  </si>
  <si>
    <t>With forward</t>
  </si>
  <si>
    <t>min</t>
  </si>
  <si>
    <t>max</t>
  </si>
  <si>
    <t>avg</t>
  </si>
  <si>
    <t>Component models</t>
  </si>
  <si>
    <t>Comments</t>
  </si>
  <si>
    <t>Requirement models</t>
  </si>
  <si>
    <t>Events</t>
  </si>
  <si>
    <t>Variables</t>
  </si>
  <si>
    <t>Relative commented</t>
  </si>
  <si>
    <t>The AGV_system.cif model is used, not the extended_AGV_system.cif model</t>
  </si>
  <si>
    <t>Lift</t>
  </si>
  <si>
    <t>s_LocationBarcode</t>
  </si>
  <si>
    <t>s_Prox_S_Touch</t>
  </si>
  <si>
    <t>Encoders</t>
  </si>
  <si>
    <t>Battery</t>
  </si>
  <si>
    <t>RAC</t>
  </si>
  <si>
    <t>Planner</t>
  </si>
  <si>
    <t>Path_Execution</t>
  </si>
  <si>
    <t>5</t>
  </si>
  <si>
    <t>2</t>
  </si>
  <si>
    <t>7,8</t>
  </si>
  <si>
    <t>6,8</t>
  </si>
  <si>
    <t>6,7</t>
  </si>
  <si>
    <t>avg-1=0,14</t>
  </si>
  <si>
    <t>M1</t>
  </si>
  <si>
    <t>M2</t>
  </si>
  <si>
    <t>M7</t>
  </si>
  <si>
    <t>M8</t>
  </si>
  <si>
    <t>M5M6</t>
  </si>
  <si>
    <t>P1</t>
  </si>
  <si>
    <t>P2</t>
  </si>
  <si>
    <t>P3</t>
  </si>
  <si>
    <t>L1L2</t>
  </si>
  <si>
    <t>L3</t>
  </si>
  <si>
    <t>L4</t>
  </si>
  <si>
    <t>L5</t>
  </si>
  <si>
    <t>2,3,4,5,6,8,11</t>
  </si>
  <si>
    <t>1,3,4,5,6,8,11</t>
  </si>
  <si>
    <t>1,2,4,5,6,8,11</t>
  </si>
  <si>
    <t>1,2,3,5,6,8,11,12</t>
  </si>
  <si>
    <t>1,2,3,4,6,8,11,12</t>
  </si>
  <si>
    <t>1,2,3,4,5,7,8,9,10,11,12</t>
  </si>
  <si>
    <t>6,9,10,11</t>
  </si>
  <si>
    <t>1,2,3,4,5,6,10,11,12</t>
  </si>
  <si>
    <t>6,7,10,11</t>
  </si>
  <si>
    <t>6,7,8,9,11,12</t>
  </si>
  <si>
    <t>1,2,3,4,5,6,7,8,9,10,12</t>
  </si>
  <si>
    <t>4,5,6,8,10,11</t>
  </si>
  <si>
    <t>avg-1=0,67, avg-2=1</t>
  </si>
  <si>
    <t>No</t>
  </si>
  <si>
    <t>AGV1_M1</t>
  </si>
  <si>
    <t>AGV1_M2</t>
  </si>
  <si>
    <t>AGV1_M5M6</t>
  </si>
  <si>
    <t>AGV1_M7</t>
  </si>
  <si>
    <t>AGV1_M8</t>
  </si>
  <si>
    <t>AGV1_P1</t>
  </si>
  <si>
    <t>AGV1_P2</t>
  </si>
  <si>
    <t>AGV1_P3</t>
  </si>
  <si>
    <t>AGV1_L1L2</t>
  </si>
  <si>
    <t>AGV1_L3</t>
  </si>
  <si>
    <t>AGV1_L4</t>
  </si>
  <si>
    <t>AGV1_L5</t>
  </si>
  <si>
    <t>The DMM (and the clustered DSM) reveils no independent subsystems.</t>
  </si>
  <si>
    <t xml:space="preserve">    edge AGV1.ask_for_location_charge when true;</t>
  </si>
  <si>
    <t xml:space="preserve">    edge AGV1.ask_for_location_drop when true;</t>
  </si>
  <si>
    <t xml:space="preserve">    edge AGV1.ask_for_location_pick when true;</t>
  </si>
  <si>
    <t xml:space="preserve">    edge AGV1.ask_for_location_pickup when true;</t>
  </si>
  <si>
    <t xml:space="preserve">    edge AGV1.charge when true;</t>
  </si>
  <si>
    <t xml:space="preserve">    edge AGV1.loccharge when true;</t>
  </si>
  <si>
    <t xml:space="preserve">    edge AGV1.locdrop when true;</t>
  </si>
  <si>
    <t xml:space="preserve">    edge AGV1.locno when true;</t>
  </si>
  <si>
    <t xml:space="preserve">    edge AGV1.locpick when true;</t>
  </si>
  <si>
    <t xml:space="preserve">    edge AGV1.locpickup when true;</t>
  </si>
  <si>
    <t xml:space="preserve">    edge AGV1.manual when true;</t>
  </si>
  <si>
    <t xml:space="preserve">    edge AGV1.move_down when true;</t>
  </si>
  <si>
    <t xml:space="preserve">    edge AGV1.move_f when true;</t>
  </si>
  <si>
    <t xml:space="preserve">    edge AGV1.move_up when true;</t>
  </si>
  <si>
    <t xml:space="preserve">    edge AGV1.rotate_90_c when true;</t>
  </si>
  <si>
    <t xml:space="preserve">    edge AGV1.rotate_90_cc when true;</t>
  </si>
  <si>
    <t xml:space="preserve">    edge AGV1.start_executing when true;</t>
  </si>
  <si>
    <t xml:space="preserve">    edge AGV1.stop_executing when true;</t>
  </si>
  <si>
    <t xml:space="preserve">   ask_for_location_drop;</t>
  </si>
  <si>
    <t xml:space="preserve">   ask_for_location_pickup;</t>
  </si>
  <si>
    <t xml:space="preserve">   ask_for_location_pick;</t>
  </si>
  <si>
    <t xml:space="preserve">   ask_for_location_charge;</t>
  </si>
  <si>
    <t xml:space="preserve">   locno;</t>
  </si>
  <si>
    <t xml:space="preserve">   locpick;</t>
  </si>
  <si>
    <t xml:space="preserve">   locdrop;</t>
  </si>
  <si>
    <t xml:space="preserve">   loccharge;</t>
  </si>
  <si>
    <t xml:space="preserve">   locpickup;</t>
  </si>
  <si>
    <t xml:space="preserve">   move_up;</t>
  </si>
  <si>
    <t xml:space="preserve">   move_down;</t>
  </si>
  <si>
    <t xml:space="preserve">   move_f;</t>
  </si>
  <si>
    <t xml:space="preserve">   rotate_90_c;</t>
  </si>
  <si>
    <t xml:space="preserve">   rotate_90_cc;</t>
  </si>
  <si>
    <t xml:space="preserve">   manual;</t>
  </si>
  <si>
    <t xml:space="preserve">   start_executing;</t>
  </si>
  <si>
    <t xml:space="preserve">   stop_executing;</t>
  </si>
  <si>
    <t xml:space="preserve">   charge;</t>
  </si>
  <si>
    <t xml:space="preserve">   battery_critical;</t>
  </si>
  <si>
    <t xml:space="preserve">   battery_low;</t>
  </si>
  <si>
    <t xml:space="preserve">   battery_full;</t>
  </si>
  <si>
    <t xml:space="preserve">   path_planned;</t>
  </si>
  <si>
    <t xml:space="preserve">   enc1_off;</t>
  </si>
  <si>
    <t xml:space="preserve">   enc2_off;</t>
  </si>
  <si>
    <t xml:space="preserve">   location_reached;</t>
  </si>
  <si>
    <t xml:space="preserve">   s1_on;</t>
  </si>
  <si>
    <t xml:space="preserve">   s2_on;</t>
  </si>
  <si>
    <t xml:space="preserve">   prox_touch_on;</t>
  </si>
  <si>
    <t xml:space="preserve">   prox_touch_off;</t>
  </si>
  <si>
    <t xml:space="preserve">   code1;</t>
  </si>
  <si>
    <t xml:space="preserve">   code2;</t>
  </si>
  <si>
    <t xml:space="preserve">   code3;</t>
  </si>
  <si>
    <t xml:space="preserve">   code4;</t>
  </si>
  <si>
    <t xml:space="preserve">   no_code;</t>
  </si>
  <si>
    <t>0,0,0,-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</si>
</sst>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quotePrefix="1"/>
    <xf numFmtId="49" fontId="0" fillId="0" borderId="0" xfId="0" applyNumberFormat="1"/>
    <xf numFmtId="49" fontId="0" fillId="0" borderId="0" xfId="0" quotePrefix="1" applyNumberFormat="1"/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AGV_system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C2" sqref="C2"/>
    </sheetView>
  </sheetViews>
  <sheetFormatPr defaultRowHeight="15" x14ac:dyDescent="0.25"/>
  <cols>
    <col min="1" max="1" width="14.5703125" bestFit="1" customWidth="1"/>
    <col min="2" max="2" width="31.7109375" customWidth="1"/>
    <col min="3" max="3" width="17" bestFit="1" customWidth="1"/>
    <col min="4" max="4" width="1.5703125" customWidth="1"/>
  </cols>
  <sheetData>
    <row r="1" spans="1:3" x14ac:dyDescent="0.25">
      <c r="A1" s="9" t="s">
        <v>0</v>
      </c>
      <c r="B1" s="9"/>
      <c r="C1" s="3">
        <v>20</v>
      </c>
    </row>
    <row r="3" spans="1:3" x14ac:dyDescent="0.25">
      <c r="A3" s="10" t="s">
        <v>1</v>
      </c>
      <c r="B3" s="10"/>
      <c r="C3" t="s">
        <v>12</v>
      </c>
    </row>
    <row r="4" spans="1:3" ht="30" x14ac:dyDescent="0.25">
      <c r="A4">
        <v>1</v>
      </c>
      <c r="B4" s="1" t="s">
        <v>2</v>
      </c>
      <c r="C4">
        <f>'1'!C3</f>
        <v>0.875</v>
      </c>
    </row>
    <row r="5" spans="1:3" ht="32.25" customHeight="1" x14ac:dyDescent="0.25">
      <c r="A5">
        <v>2</v>
      </c>
      <c r="B5" s="1" t="s">
        <v>3</v>
      </c>
      <c r="C5" t="s">
        <v>63</v>
      </c>
    </row>
    <row r="6" spans="1:3" ht="45" x14ac:dyDescent="0.25">
      <c r="A6">
        <v>3</v>
      </c>
      <c r="B6" s="1" t="s">
        <v>4</v>
      </c>
      <c r="C6">
        <f>'3'!C3</f>
        <v>0.5</v>
      </c>
    </row>
    <row r="7" spans="1:3" ht="45" x14ac:dyDescent="0.25">
      <c r="A7">
        <v>4</v>
      </c>
      <c r="B7" s="1" t="s">
        <v>5</v>
      </c>
      <c r="C7" t="s">
        <v>88</v>
      </c>
    </row>
    <row r="8" spans="1:3" ht="27.75" customHeight="1" x14ac:dyDescent="0.25">
      <c r="A8">
        <v>5</v>
      </c>
      <c r="B8" s="1" t="s">
        <v>25</v>
      </c>
      <c r="C8" t="s">
        <v>89</v>
      </c>
    </row>
    <row r="9" spans="1:3" ht="30" x14ac:dyDescent="0.25">
      <c r="A9">
        <v>6</v>
      </c>
      <c r="B9" s="1" t="s">
        <v>6</v>
      </c>
      <c r="C9" t="s">
        <v>89</v>
      </c>
    </row>
    <row r="10" spans="1:3" ht="45" x14ac:dyDescent="0.25">
      <c r="A10">
        <v>7</v>
      </c>
      <c r="B10" s="1" t="s">
        <v>7</v>
      </c>
      <c r="C10">
        <f>'7'!C3</f>
        <v>8.3333333333333329E-2</v>
      </c>
    </row>
    <row r="11" spans="1:3" ht="60" x14ac:dyDescent="0.25">
      <c r="A11">
        <v>8</v>
      </c>
      <c r="B11" s="1" t="s">
        <v>8</v>
      </c>
      <c r="C11">
        <v>0</v>
      </c>
    </row>
    <row r="12" spans="1:3" ht="90" x14ac:dyDescent="0.25">
      <c r="A12">
        <v>9</v>
      </c>
      <c r="B12" s="1" t="s">
        <v>9</v>
      </c>
      <c r="C12" t="s">
        <v>155</v>
      </c>
    </row>
    <row r="13" spans="1:3" x14ac:dyDescent="0.25">
      <c r="A13">
        <v>10</v>
      </c>
      <c r="B13" s="1" t="s">
        <v>10</v>
      </c>
      <c r="C13" t="s">
        <v>89</v>
      </c>
    </row>
    <row r="14" spans="1:3" ht="30" x14ac:dyDescent="0.25">
      <c r="A14">
        <v>11</v>
      </c>
      <c r="B14" s="1" t="s">
        <v>11</v>
      </c>
      <c r="C14" t="s">
        <v>89</v>
      </c>
    </row>
    <row r="16" spans="1:3" ht="45" x14ac:dyDescent="0.25">
      <c r="B16" s="1" t="s">
        <v>49</v>
      </c>
    </row>
  </sheetData>
  <mergeCells count="2">
    <mergeCell ref="A1:B1"/>
    <mergeCell ref="A3:B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8"/>
  <sheetViews>
    <sheetView topLeftCell="E1" workbookViewId="0">
      <selection activeCell="I16" sqref="I16"/>
    </sheetView>
  </sheetViews>
  <sheetFormatPr defaultRowHeight="15" x14ac:dyDescent="0.25"/>
  <cols>
    <col min="2" max="2" width="35" bestFit="1" customWidth="1"/>
    <col min="3" max="3" width="10.5703125" bestFit="1" customWidth="1"/>
    <col min="5" max="5" width="27.85546875" bestFit="1" customWidth="1"/>
    <col min="6" max="6" width="10.5703125" bestFit="1" customWidth="1"/>
    <col min="8" max="8" width="32" bestFit="1" customWidth="1"/>
    <col min="9" max="9" width="10.5703125" bestFit="1" customWidth="1"/>
    <col min="11" max="11" width="19.7109375" bestFit="1" customWidth="1"/>
    <col min="12" max="12" width="10.5703125" bestFit="1" customWidth="1"/>
  </cols>
  <sheetData>
    <row r="2" spans="2:12" x14ac:dyDescent="0.25">
      <c r="B2" t="s">
        <v>48</v>
      </c>
      <c r="C2">
        <f>AVERAGE(C5:C39)</f>
        <v>0</v>
      </c>
      <c r="E2" t="s">
        <v>48</v>
      </c>
      <c r="F2">
        <f>AVERAGE(F5:F102)</f>
        <v>0</v>
      </c>
      <c r="H2" t="s">
        <v>48</v>
      </c>
      <c r="I2">
        <v>0</v>
      </c>
      <c r="K2" t="s">
        <v>48</v>
      </c>
      <c r="L2" s="5" t="s">
        <v>24</v>
      </c>
    </row>
    <row r="4" spans="2:12" x14ac:dyDescent="0.25">
      <c r="B4" s="4" t="s">
        <v>43</v>
      </c>
      <c r="C4" s="4" t="s">
        <v>44</v>
      </c>
      <c r="E4" s="4" t="s">
        <v>45</v>
      </c>
      <c r="F4" s="4" t="s">
        <v>44</v>
      </c>
      <c r="G4" s="4"/>
      <c r="H4" s="4" t="s">
        <v>46</v>
      </c>
      <c r="I4" s="4" t="s">
        <v>44</v>
      </c>
      <c r="J4" s="4"/>
      <c r="K4" s="4" t="s">
        <v>47</v>
      </c>
      <c r="L4" s="4" t="s">
        <v>44</v>
      </c>
    </row>
    <row r="5" spans="2:12" x14ac:dyDescent="0.25">
      <c r="B5" t="s">
        <v>50</v>
      </c>
      <c r="C5">
        <v>0</v>
      </c>
      <c r="E5" t="s">
        <v>64</v>
      </c>
      <c r="F5">
        <v>0</v>
      </c>
      <c r="H5" t="s">
        <v>121</v>
      </c>
      <c r="I5">
        <v>0</v>
      </c>
      <c r="K5" s="5"/>
    </row>
    <row r="6" spans="2:12" x14ac:dyDescent="0.25">
      <c r="B6" t="s">
        <v>51</v>
      </c>
      <c r="C6">
        <v>0</v>
      </c>
      <c r="E6" t="s">
        <v>65</v>
      </c>
      <c r="F6">
        <v>0</v>
      </c>
      <c r="H6" t="s">
        <v>122</v>
      </c>
      <c r="I6">
        <v>0</v>
      </c>
    </row>
    <row r="7" spans="2:12" x14ac:dyDescent="0.25">
      <c r="B7" t="s">
        <v>52</v>
      </c>
      <c r="C7">
        <v>0</v>
      </c>
      <c r="E7" t="s">
        <v>68</v>
      </c>
      <c r="F7">
        <v>0</v>
      </c>
      <c r="H7" t="s">
        <v>123</v>
      </c>
      <c r="I7">
        <v>0</v>
      </c>
    </row>
    <row r="8" spans="2:12" x14ac:dyDescent="0.25">
      <c r="B8" t="s">
        <v>53</v>
      </c>
      <c r="C8">
        <v>0</v>
      </c>
      <c r="E8" t="s">
        <v>66</v>
      </c>
      <c r="F8">
        <v>0</v>
      </c>
      <c r="H8" t="s">
        <v>124</v>
      </c>
      <c r="I8">
        <v>0</v>
      </c>
    </row>
    <row r="9" spans="2:12" x14ac:dyDescent="0.25">
      <c r="B9" t="s">
        <v>54</v>
      </c>
      <c r="C9">
        <v>0</v>
      </c>
      <c r="E9" t="s">
        <v>67</v>
      </c>
      <c r="F9">
        <v>0</v>
      </c>
      <c r="H9" t="s">
        <v>125</v>
      </c>
      <c r="I9">
        <v>0</v>
      </c>
    </row>
    <row r="10" spans="2:12" x14ac:dyDescent="0.25">
      <c r="B10" t="s">
        <v>55</v>
      </c>
      <c r="C10">
        <v>0</v>
      </c>
      <c r="E10" t="s">
        <v>69</v>
      </c>
      <c r="F10">
        <v>0</v>
      </c>
      <c r="H10" t="s">
        <v>126</v>
      </c>
      <c r="I10">
        <v>0</v>
      </c>
    </row>
    <row r="11" spans="2:12" x14ac:dyDescent="0.25">
      <c r="B11" t="s">
        <v>56</v>
      </c>
      <c r="C11">
        <v>0</v>
      </c>
      <c r="E11" t="s">
        <v>70</v>
      </c>
      <c r="F11">
        <v>0</v>
      </c>
      <c r="H11" t="s">
        <v>127</v>
      </c>
      <c r="I11">
        <v>0</v>
      </c>
    </row>
    <row r="12" spans="2:12" x14ac:dyDescent="0.25">
      <c r="B12" t="s">
        <v>57</v>
      </c>
      <c r="C12">
        <v>0</v>
      </c>
      <c r="E12" t="s">
        <v>71</v>
      </c>
      <c r="F12">
        <v>0</v>
      </c>
      <c r="H12" t="s">
        <v>128</v>
      </c>
      <c r="I12">
        <v>0</v>
      </c>
    </row>
    <row r="13" spans="2:12" x14ac:dyDescent="0.25">
      <c r="E13" t="s">
        <v>72</v>
      </c>
      <c r="F13">
        <v>0</v>
      </c>
      <c r="H13" t="s">
        <v>129</v>
      </c>
      <c r="I13">
        <v>0</v>
      </c>
    </row>
    <row r="14" spans="2:12" x14ac:dyDescent="0.25">
      <c r="E14" t="s">
        <v>73</v>
      </c>
      <c r="F14">
        <v>0</v>
      </c>
      <c r="H14" t="s">
        <v>130</v>
      </c>
      <c r="I14">
        <v>0</v>
      </c>
    </row>
    <row r="15" spans="2:12" x14ac:dyDescent="0.25">
      <c r="E15" t="s">
        <v>74</v>
      </c>
      <c r="F15">
        <v>0</v>
      </c>
      <c r="H15" t="s">
        <v>131</v>
      </c>
      <c r="I15">
        <v>0</v>
      </c>
    </row>
    <row r="16" spans="2:12" x14ac:dyDescent="0.25">
      <c r="E16" t="s">
        <v>75</v>
      </c>
      <c r="F16">
        <v>0</v>
      </c>
      <c r="H16" t="s">
        <v>132</v>
      </c>
      <c r="I16">
        <v>0</v>
      </c>
    </row>
    <row r="17" spans="8:9" x14ac:dyDescent="0.25">
      <c r="H17" t="s">
        <v>133</v>
      </c>
      <c r="I17">
        <v>0</v>
      </c>
    </row>
    <row r="18" spans="8:9" x14ac:dyDescent="0.25">
      <c r="H18" t="s">
        <v>134</v>
      </c>
      <c r="I18">
        <v>0</v>
      </c>
    </row>
    <row r="19" spans="8:9" x14ac:dyDescent="0.25">
      <c r="H19" t="s">
        <v>135</v>
      </c>
      <c r="I19">
        <v>0</v>
      </c>
    </row>
    <row r="20" spans="8:9" x14ac:dyDescent="0.25">
      <c r="H20" t="s">
        <v>136</v>
      </c>
      <c r="I20">
        <v>0</v>
      </c>
    </row>
    <row r="21" spans="8:9" x14ac:dyDescent="0.25">
      <c r="H21" t="s">
        <v>137</v>
      </c>
      <c r="I21">
        <v>0</v>
      </c>
    </row>
    <row r="22" spans="8:9" x14ac:dyDescent="0.25">
      <c r="H22" t="s">
        <v>138</v>
      </c>
      <c r="I22">
        <v>0</v>
      </c>
    </row>
    <row r="23" spans="8:9" x14ac:dyDescent="0.25">
      <c r="H23" t="s">
        <v>139</v>
      </c>
      <c r="I23">
        <v>0</v>
      </c>
    </row>
    <row r="24" spans="8:9" x14ac:dyDescent="0.25">
      <c r="H24" t="s">
        <v>140</v>
      </c>
      <c r="I24">
        <v>0</v>
      </c>
    </row>
    <row r="25" spans="8:9" x14ac:dyDescent="0.25">
      <c r="H25" t="s">
        <v>141</v>
      </c>
      <c r="I25">
        <v>0</v>
      </c>
    </row>
    <row r="26" spans="8:9" x14ac:dyDescent="0.25">
      <c r="H26" t="s">
        <v>142</v>
      </c>
      <c r="I26">
        <v>0</v>
      </c>
    </row>
    <row r="27" spans="8:9" x14ac:dyDescent="0.25">
      <c r="H27" t="s">
        <v>143</v>
      </c>
      <c r="I27">
        <v>0</v>
      </c>
    </row>
    <row r="28" spans="8:9" x14ac:dyDescent="0.25">
      <c r="H28" t="s">
        <v>144</v>
      </c>
      <c r="I28">
        <v>0</v>
      </c>
    </row>
    <row r="29" spans="8:9" x14ac:dyDescent="0.25">
      <c r="H29" t="s">
        <v>145</v>
      </c>
      <c r="I29">
        <v>0</v>
      </c>
    </row>
    <row r="30" spans="8:9" x14ac:dyDescent="0.25">
      <c r="H30" t="s">
        <v>146</v>
      </c>
      <c r="I30">
        <v>0</v>
      </c>
    </row>
    <row r="31" spans="8:9" x14ac:dyDescent="0.25">
      <c r="H31" t="s">
        <v>147</v>
      </c>
      <c r="I31">
        <v>0</v>
      </c>
    </row>
    <row r="32" spans="8:9" x14ac:dyDescent="0.25">
      <c r="H32" t="s">
        <v>148</v>
      </c>
      <c r="I32">
        <v>0</v>
      </c>
    </row>
    <row r="33" spans="8:9" x14ac:dyDescent="0.25">
      <c r="H33" t="s">
        <v>149</v>
      </c>
      <c r="I33">
        <v>0</v>
      </c>
    </row>
    <row r="34" spans="8:9" x14ac:dyDescent="0.25">
      <c r="H34" t="s">
        <v>150</v>
      </c>
      <c r="I34">
        <v>0</v>
      </c>
    </row>
    <row r="35" spans="8:9" x14ac:dyDescent="0.25">
      <c r="H35" t="s">
        <v>151</v>
      </c>
      <c r="I35">
        <v>0</v>
      </c>
    </row>
    <row r="36" spans="8:9" x14ac:dyDescent="0.25">
      <c r="H36" t="s">
        <v>152</v>
      </c>
      <c r="I36">
        <v>0</v>
      </c>
    </row>
    <row r="37" spans="8:9" x14ac:dyDescent="0.25">
      <c r="H37" t="s">
        <v>153</v>
      </c>
      <c r="I37">
        <v>0</v>
      </c>
    </row>
    <row r="38" spans="8:9" x14ac:dyDescent="0.25">
      <c r="H38" t="s">
        <v>154</v>
      </c>
      <c r="I3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6" sqref="B6:B13"/>
    </sheetView>
  </sheetViews>
  <sheetFormatPr defaultRowHeight="15" x14ac:dyDescent="0.25"/>
  <cols>
    <col min="2" max="2" width="41.140625" bestFit="1" customWidth="1"/>
    <col min="3" max="3" width="12.140625" bestFit="1" customWidth="1"/>
  </cols>
  <sheetData>
    <row r="1" spans="1:3" x14ac:dyDescent="0.25">
      <c r="B1" s="1" t="s">
        <v>13</v>
      </c>
      <c r="C1">
        <v>8</v>
      </c>
    </row>
    <row r="3" spans="1:3" x14ac:dyDescent="0.25">
      <c r="B3" t="s">
        <v>27</v>
      </c>
      <c r="C3">
        <f>SUM(C6:C40)/C1</f>
        <v>0.875</v>
      </c>
    </row>
    <row r="5" spans="1:3" x14ac:dyDescent="0.25">
      <c r="B5" s="4" t="s">
        <v>14</v>
      </c>
      <c r="C5" s="4" t="s">
        <v>26</v>
      </c>
    </row>
    <row r="6" spans="1:3" x14ac:dyDescent="0.25">
      <c r="A6">
        <v>1</v>
      </c>
      <c r="B6" t="s">
        <v>50</v>
      </c>
      <c r="C6">
        <v>1</v>
      </c>
    </row>
    <row r="7" spans="1:3" x14ac:dyDescent="0.25">
      <c r="A7">
        <v>2</v>
      </c>
      <c r="B7" t="s">
        <v>51</v>
      </c>
      <c r="C7">
        <v>0</v>
      </c>
    </row>
    <row r="8" spans="1:3" x14ac:dyDescent="0.25">
      <c r="A8">
        <v>3</v>
      </c>
      <c r="B8" t="s">
        <v>52</v>
      </c>
      <c r="C8">
        <v>1</v>
      </c>
    </row>
    <row r="9" spans="1:3" x14ac:dyDescent="0.25">
      <c r="A9">
        <v>4</v>
      </c>
      <c r="B9" t="s">
        <v>53</v>
      </c>
      <c r="C9">
        <v>1</v>
      </c>
    </row>
    <row r="10" spans="1:3" x14ac:dyDescent="0.25">
      <c r="A10">
        <v>5</v>
      </c>
      <c r="B10" t="s">
        <v>54</v>
      </c>
      <c r="C10">
        <v>1</v>
      </c>
    </row>
    <row r="11" spans="1:3" x14ac:dyDescent="0.25">
      <c r="A11">
        <v>6</v>
      </c>
      <c r="B11" t="s">
        <v>55</v>
      </c>
      <c r="C11">
        <v>1</v>
      </c>
    </row>
    <row r="12" spans="1:3" x14ac:dyDescent="0.25">
      <c r="A12">
        <v>7</v>
      </c>
      <c r="B12" t="s">
        <v>56</v>
      </c>
      <c r="C12">
        <v>1</v>
      </c>
    </row>
    <row r="13" spans="1:3" x14ac:dyDescent="0.25">
      <c r="A13">
        <v>8</v>
      </c>
      <c r="B13" t="s">
        <v>57</v>
      </c>
      <c r="C13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B8" sqref="B8:B15"/>
    </sheetView>
  </sheetViews>
  <sheetFormatPr defaultRowHeight="15" x14ac:dyDescent="0.25"/>
  <cols>
    <col min="2" max="2" width="35" bestFit="1" customWidth="1"/>
    <col min="4" max="4" width="9.140625" hidden="1" customWidth="1"/>
    <col min="6" max="6" width="9.140625" hidden="1" customWidth="1"/>
    <col min="8" max="8" width="9.140625" hidden="1" customWidth="1"/>
  </cols>
  <sheetData>
    <row r="1" spans="1:9" x14ac:dyDescent="0.25">
      <c r="B1" s="1" t="s">
        <v>13</v>
      </c>
      <c r="C1">
        <v>8</v>
      </c>
    </row>
    <row r="3" spans="1:9" x14ac:dyDescent="0.25">
      <c r="B3" t="s">
        <v>18</v>
      </c>
      <c r="C3">
        <f>MIN(D:D)</f>
        <v>0</v>
      </c>
      <c r="E3">
        <f>MIN(F:F)</f>
        <v>0</v>
      </c>
      <c r="G3">
        <f>MIN(H:H)</f>
        <v>0</v>
      </c>
    </row>
    <row r="4" spans="1:9" x14ac:dyDescent="0.25">
      <c r="B4" t="s">
        <v>20</v>
      </c>
      <c r="C4">
        <f>MAX(D:D)</f>
        <v>0.2857142857142857</v>
      </c>
      <c r="E4">
        <f>MAX(F:F)</f>
        <v>0.2857142857142857</v>
      </c>
      <c r="G4">
        <f>MAX(H:H)</f>
        <v>0.2857142857142857</v>
      </c>
    </row>
    <row r="5" spans="1:9" x14ac:dyDescent="0.25">
      <c r="B5" t="s">
        <v>19</v>
      </c>
      <c r="C5">
        <f>AVERAGE(D:D)</f>
        <v>0.14285714285714285</v>
      </c>
      <c r="E5">
        <f>AVERAGE(F:F)</f>
        <v>0.14285714285714285</v>
      </c>
      <c r="G5">
        <f>AVERAGE(H:H)</f>
        <v>0.14285714285714285</v>
      </c>
    </row>
    <row r="7" spans="1:9" x14ac:dyDescent="0.25">
      <c r="B7" s="4" t="s">
        <v>14</v>
      </c>
      <c r="C7" t="s">
        <v>15</v>
      </c>
      <c r="E7" t="s">
        <v>16</v>
      </c>
      <c r="G7" t="s">
        <v>17</v>
      </c>
      <c r="I7" t="s">
        <v>23</v>
      </c>
    </row>
    <row r="8" spans="1:9" x14ac:dyDescent="0.25">
      <c r="A8">
        <v>1</v>
      </c>
      <c r="B8" t="s">
        <v>50</v>
      </c>
      <c r="C8">
        <v>1</v>
      </c>
      <c r="D8">
        <f>(C8-1)/($C$1-1)</f>
        <v>0</v>
      </c>
      <c r="E8">
        <v>1</v>
      </c>
      <c r="F8">
        <f>(E8-1)/($C$1-1)</f>
        <v>0</v>
      </c>
      <c r="G8">
        <v>1</v>
      </c>
      <c r="H8">
        <f>(G8-1)/($C$1-1)</f>
        <v>0</v>
      </c>
      <c r="I8" s="7" t="s">
        <v>24</v>
      </c>
    </row>
    <row r="9" spans="1:9" x14ac:dyDescent="0.25">
      <c r="A9">
        <v>2</v>
      </c>
      <c r="B9" t="s">
        <v>51</v>
      </c>
      <c r="C9">
        <v>2</v>
      </c>
      <c r="D9">
        <f t="shared" ref="D9:F15" si="0">(C9-1)/($C$1-1)</f>
        <v>0.14285714285714285</v>
      </c>
      <c r="E9">
        <v>2</v>
      </c>
      <c r="F9">
        <f t="shared" si="0"/>
        <v>0.14285714285714285</v>
      </c>
      <c r="G9">
        <v>2</v>
      </c>
      <c r="H9">
        <f t="shared" ref="H9" si="1">(G9-1)/($C$1-1)</f>
        <v>0.14285714285714285</v>
      </c>
      <c r="I9" s="7" t="s">
        <v>58</v>
      </c>
    </row>
    <row r="10" spans="1:9" x14ac:dyDescent="0.25">
      <c r="A10">
        <v>3</v>
      </c>
      <c r="B10" t="s">
        <v>52</v>
      </c>
      <c r="C10">
        <v>1</v>
      </c>
      <c r="D10">
        <f t="shared" si="0"/>
        <v>0</v>
      </c>
      <c r="E10">
        <v>1</v>
      </c>
      <c r="F10">
        <f t="shared" si="0"/>
        <v>0</v>
      </c>
      <c r="G10">
        <v>1</v>
      </c>
      <c r="H10">
        <f t="shared" ref="H10" si="2">(G10-1)/($C$1-1)</f>
        <v>0</v>
      </c>
      <c r="I10" s="7" t="s">
        <v>24</v>
      </c>
    </row>
    <row r="11" spans="1:9" x14ac:dyDescent="0.25">
      <c r="A11">
        <v>4</v>
      </c>
      <c r="B11" t="s">
        <v>53</v>
      </c>
      <c r="C11">
        <v>1</v>
      </c>
      <c r="D11">
        <f t="shared" si="0"/>
        <v>0</v>
      </c>
      <c r="E11">
        <v>1</v>
      </c>
      <c r="F11">
        <f t="shared" si="0"/>
        <v>0</v>
      </c>
      <c r="G11">
        <v>1</v>
      </c>
      <c r="H11">
        <f t="shared" ref="H11" si="3">(G11-1)/($C$1-1)</f>
        <v>0</v>
      </c>
      <c r="I11" s="7" t="s">
        <v>24</v>
      </c>
    </row>
    <row r="12" spans="1:9" x14ac:dyDescent="0.25">
      <c r="A12">
        <v>5</v>
      </c>
      <c r="B12" t="s">
        <v>54</v>
      </c>
      <c r="C12">
        <v>2</v>
      </c>
      <c r="D12">
        <f t="shared" si="0"/>
        <v>0.14285714285714285</v>
      </c>
      <c r="E12">
        <v>2</v>
      </c>
      <c r="F12">
        <f t="shared" si="0"/>
        <v>0.14285714285714285</v>
      </c>
      <c r="G12">
        <v>2</v>
      </c>
      <c r="H12">
        <f t="shared" ref="H12" si="4">(G12-1)/($C$1-1)</f>
        <v>0.14285714285714285</v>
      </c>
      <c r="I12" s="7" t="s">
        <v>59</v>
      </c>
    </row>
    <row r="13" spans="1:9" x14ac:dyDescent="0.25">
      <c r="A13">
        <v>6</v>
      </c>
      <c r="B13" t="s">
        <v>55</v>
      </c>
      <c r="C13">
        <v>3</v>
      </c>
      <c r="D13">
        <f t="shared" si="0"/>
        <v>0.2857142857142857</v>
      </c>
      <c r="E13">
        <v>3</v>
      </c>
      <c r="F13">
        <f t="shared" si="0"/>
        <v>0.2857142857142857</v>
      </c>
      <c r="G13">
        <v>3</v>
      </c>
      <c r="H13">
        <f t="shared" ref="H13" si="5">(G13-1)/($C$1-1)</f>
        <v>0.2857142857142857</v>
      </c>
      <c r="I13" s="7" t="s">
        <v>60</v>
      </c>
    </row>
    <row r="14" spans="1:9" x14ac:dyDescent="0.25">
      <c r="A14">
        <v>7</v>
      </c>
      <c r="B14" t="s">
        <v>56</v>
      </c>
      <c r="C14">
        <v>3</v>
      </c>
      <c r="D14">
        <f t="shared" si="0"/>
        <v>0.2857142857142857</v>
      </c>
      <c r="E14">
        <v>3</v>
      </c>
      <c r="F14">
        <f t="shared" si="0"/>
        <v>0.2857142857142857</v>
      </c>
      <c r="G14">
        <v>3</v>
      </c>
      <c r="H14">
        <f t="shared" ref="H14" si="6">(G14-1)/($C$1-1)</f>
        <v>0.2857142857142857</v>
      </c>
      <c r="I14" s="7" t="s">
        <v>61</v>
      </c>
    </row>
    <row r="15" spans="1:9" x14ac:dyDescent="0.25">
      <c r="A15">
        <v>8</v>
      </c>
      <c r="B15" t="s">
        <v>57</v>
      </c>
      <c r="C15">
        <v>3</v>
      </c>
      <c r="D15">
        <f t="shared" si="0"/>
        <v>0.2857142857142857</v>
      </c>
      <c r="E15">
        <v>3</v>
      </c>
      <c r="F15">
        <f t="shared" si="0"/>
        <v>0.2857142857142857</v>
      </c>
      <c r="G15">
        <v>3</v>
      </c>
      <c r="H15">
        <f t="shared" ref="H15" si="7">(G15-1)/($C$1-1)</f>
        <v>0.2857142857142857</v>
      </c>
      <c r="I15" s="7" t="s">
        <v>62</v>
      </c>
    </row>
    <row r="16" spans="1:9" x14ac:dyDescent="0.25">
      <c r="I16" s="7"/>
    </row>
    <row r="17" spans="9:9" x14ac:dyDescent="0.25">
      <c r="I17" s="7"/>
    </row>
    <row r="18" spans="9:9" x14ac:dyDescent="0.25">
      <c r="I18" s="7"/>
    </row>
    <row r="19" spans="9:9" x14ac:dyDescent="0.25">
      <c r="I19" s="7"/>
    </row>
    <row r="20" spans="9:9" x14ac:dyDescent="0.25">
      <c r="I20" s="7"/>
    </row>
    <row r="21" spans="9:9" x14ac:dyDescent="0.25">
      <c r="I21" s="7"/>
    </row>
    <row r="22" spans="9:9" x14ac:dyDescent="0.25">
      <c r="I22" s="7"/>
    </row>
    <row r="23" spans="9:9" x14ac:dyDescent="0.25">
      <c r="I23" s="6"/>
    </row>
    <row r="24" spans="9:9" x14ac:dyDescent="0.25">
      <c r="I24" s="7"/>
    </row>
    <row r="25" spans="9:9" x14ac:dyDescent="0.25">
      <c r="I25" s="7"/>
    </row>
    <row r="26" spans="9:9" x14ac:dyDescent="0.25">
      <c r="I26" s="7"/>
    </row>
    <row r="27" spans="9:9" x14ac:dyDescent="0.25">
      <c r="I27" s="7"/>
    </row>
    <row r="28" spans="9:9" x14ac:dyDescent="0.25">
      <c r="I28" s="7"/>
    </row>
    <row r="29" spans="9:9" x14ac:dyDescent="0.25">
      <c r="I29" s="7"/>
    </row>
    <row r="30" spans="9:9" x14ac:dyDescent="0.25">
      <c r="I30" s="7"/>
    </row>
    <row r="31" spans="9:9" x14ac:dyDescent="0.25">
      <c r="I31" s="7"/>
    </row>
    <row r="32" spans="9:9" x14ac:dyDescent="0.25">
      <c r="I32" s="7"/>
    </row>
    <row r="33" spans="9:9" x14ac:dyDescent="0.25">
      <c r="I33" s="7"/>
    </row>
    <row r="34" spans="9:9" x14ac:dyDescent="0.25">
      <c r="I34" s="7"/>
    </row>
    <row r="35" spans="9:9" x14ac:dyDescent="0.25">
      <c r="I35" s="7"/>
    </row>
    <row r="36" spans="9:9" x14ac:dyDescent="0.25">
      <c r="I36" s="7"/>
    </row>
    <row r="37" spans="9:9" x14ac:dyDescent="0.25">
      <c r="I37" s="7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6" sqref="B6:B17"/>
    </sheetView>
  </sheetViews>
  <sheetFormatPr defaultRowHeight="15" x14ac:dyDescent="0.25"/>
  <cols>
    <col min="2" max="2" width="41.140625" bestFit="1" customWidth="1"/>
    <col min="3" max="3" width="12.140625" bestFit="1" customWidth="1"/>
  </cols>
  <sheetData>
    <row r="1" spans="1:3" x14ac:dyDescent="0.25">
      <c r="B1" s="1" t="s">
        <v>13</v>
      </c>
      <c r="C1">
        <v>12</v>
      </c>
    </row>
    <row r="3" spans="1:3" x14ac:dyDescent="0.25">
      <c r="B3" t="s">
        <v>27</v>
      </c>
      <c r="C3">
        <f>SUM(C6:C103)/C1</f>
        <v>0.5</v>
      </c>
    </row>
    <row r="5" spans="1:3" x14ac:dyDescent="0.25">
      <c r="B5" s="4" t="s">
        <v>22</v>
      </c>
      <c r="C5" s="4" t="s">
        <v>26</v>
      </c>
    </row>
    <row r="6" spans="1:3" x14ac:dyDescent="0.25">
      <c r="A6">
        <v>1</v>
      </c>
      <c r="B6" t="s">
        <v>64</v>
      </c>
      <c r="C6">
        <v>0</v>
      </c>
    </row>
    <row r="7" spans="1:3" x14ac:dyDescent="0.25">
      <c r="A7">
        <v>2</v>
      </c>
      <c r="B7" t="s">
        <v>65</v>
      </c>
      <c r="C7">
        <v>1</v>
      </c>
    </row>
    <row r="8" spans="1:3" x14ac:dyDescent="0.25">
      <c r="A8">
        <v>3</v>
      </c>
      <c r="B8" t="s">
        <v>68</v>
      </c>
      <c r="C8">
        <v>1</v>
      </c>
    </row>
    <row r="9" spans="1:3" x14ac:dyDescent="0.25">
      <c r="A9">
        <v>4</v>
      </c>
      <c r="B9" t="s">
        <v>66</v>
      </c>
      <c r="C9">
        <v>0</v>
      </c>
    </row>
    <row r="10" spans="1:3" x14ac:dyDescent="0.25">
      <c r="A10">
        <v>5</v>
      </c>
      <c r="B10" t="s">
        <v>67</v>
      </c>
      <c r="C10">
        <v>0</v>
      </c>
    </row>
    <row r="11" spans="1:3" x14ac:dyDescent="0.25">
      <c r="A11">
        <v>6</v>
      </c>
      <c r="B11" t="s">
        <v>69</v>
      </c>
      <c r="C11">
        <v>0</v>
      </c>
    </row>
    <row r="12" spans="1:3" x14ac:dyDescent="0.25">
      <c r="A12">
        <v>7</v>
      </c>
      <c r="B12" t="s">
        <v>70</v>
      </c>
      <c r="C12">
        <v>0</v>
      </c>
    </row>
    <row r="13" spans="1:3" x14ac:dyDescent="0.25">
      <c r="A13">
        <v>8</v>
      </c>
      <c r="B13" t="s">
        <v>71</v>
      </c>
      <c r="C13">
        <v>0</v>
      </c>
    </row>
    <row r="14" spans="1:3" x14ac:dyDescent="0.25">
      <c r="A14">
        <v>9</v>
      </c>
      <c r="B14" t="s">
        <v>72</v>
      </c>
      <c r="C14">
        <v>1</v>
      </c>
    </row>
    <row r="15" spans="1:3" x14ac:dyDescent="0.25">
      <c r="A15">
        <v>10</v>
      </c>
      <c r="B15" t="s">
        <v>73</v>
      </c>
      <c r="C15">
        <v>1</v>
      </c>
    </row>
    <row r="16" spans="1:3" x14ac:dyDescent="0.25">
      <c r="A16">
        <v>11</v>
      </c>
      <c r="B16" t="s">
        <v>74</v>
      </c>
      <c r="C16">
        <v>1</v>
      </c>
    </row>
    <row r="17" spans="1:3" x14ac:dyDescent="0.25">
      <c r="A17">
        <v>12</v>
      </c>
      <c r="B17" t="s">
        <v>75</v>
      </c>
      <c r="C17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"/>
  <sheetViews>
    <sheetView workbookViewId="0">
      <selection activeCell="B8" sqref="B8:B19"/>
    </sheetView>
  </sheetViews>
  <sheetFormatPr defaultRowHeight="15" x14ac:dyDescent="0.25"/>
  <cols>
    <col min="2" max="2" width="34.7109375" bestFit="1" customWidth="1"/>
    <col min="4" max="4" width="9.140625" hidden="1" customWidth="1"/>
    <col min="6" max="6" width="9.140625" hidden="1" customWidth="1"/>
    <col min="8" max="8" width="9.140625" hidden="1" customWidth="1"/>
  </cols>
  <sheetData>
    <row r="1" spans="1:9" ht="14.25" customHeight="1" x14ac:dyDescent="0.25">
      <c r="B1" s="2" t="s">
        <v>21</v>
      </c>
      <c r="C1">
        <v>12</v>
      </c>
    </row>
    <row r="3" spans="1:9" x14ac:dyDescent="0.25">
      <c r="B3" t="s">
        <v>18</v>
      </c>
      <c r="C3">
        <f>MIN(D:D)</f>
        <v>0.36363636363636365</v>
      </c>
      <c r="E3">
        <f>MIN(F:F)</f>
        <v>1</v>
      </c>
      <c r="G3">
        <f>MIN(H:H)</f>
        <v>1</v>
      </c>
    </row>
    <row r="4" spans="1:9" x14ac:dyDescent="0.25">
      <c r="B4" t="s">
        <v>20</v>
      </c>
      <c r="C4">
        <f>MAX(D:D)</f>
        <v>1</v>
      </c>
      <c r="E4">
        <f>MAX(F:F)</f>
        <v>1</v>
      </c>
      <c r="G4">
        <f>MAX(H:H)</f>
        <v>1</v>
      </c>
    </row>
    <row r="5" spans="1:9" x14ac:dyDescent="0.25">
      <c r="B5" t="s">
        <v>19</v>
      </c>
      <c r="C5">
        <f>AVERAGE(D:D)</f>
        <v>0.66666666666666663</v>
      </c>
      <c r="E5">
        <f>AVERAGE(F:F)</f>
        <v>1</v>
      </c>
      <c r="G5">
        <f>AVERAGE(H:H)</f>
        <v>1</v>
      </c>
    </row>
    <row r="7" spans="1:9" x14ac:dyDescent="0.25">
      <c r="B7" s="4" t="s">
        <v>22</v>
      </c>
      <c r="C7" t="s">
        <v>15</v>
      </c>
      <c r="E7" t="s">
        <v>16</v>
      </c>
      <c r="G7" t="s">
        <v>17</v>
      </c>
      <c r="I7" t="s">
        <v>23</v>
      </c>
    </row>
    <row r="8" spans="1:9" x14ac:dyDescent="0.25">
      <c r="A8">
        <v>1</v>
      </c>
      <c r="B8" t="s">
        <v>64</v>
      </c>
      <c r="C8">
        <v>8</v>
      </c>
      <c r="D8">
        <f>(C8-1)/($C$1-1)</f>
        <v>0.63636363636363635</v>
      </c>
      <c r="E8">
        <v>12</v>
      </c>
      <c r="F8">
        <f>(E8-1)/($C$1-1)</f>
        <v>1</v>
      </c>
      <c r="G8">
        <v>12</v>
      </c>
      <c r="H8">
        <f>(G8-1)/($C$1-1)</f>
        <v>1</v>
      </c>
      <c r="I8" s="7" t="s">
        <v>76</v>
      </c>
    </row>
    <row r="9" spans="1:9" x14ac:dyDescent="0.25">
      <c r="A9">
        <v>2</v>
      </c>
      <c r="B9" t="s">
        <v>65</v>
      </c>
      <c r="C9">
        <v>8</v>
      </c>
      <c r="D9">
        <f t="shared" ref="D9:F19" si="0">(C9-1)/($C$1-1)</f>
        <v>0.63636363636363635</v>
      </c>
      <c r="E9">
        <v>12</v>
      </c>
      <c r="F9">
        <f t="shared" si="0"/>
        <v>1</v>
      </c>
      <c r="G9">
        <v>12</v>
      </c>
      <c r="H9">
        <f t="shared" ref="H9" si="1">(G9-1)/($C$1-1)</f>
        <v>1</v>
      </c>
      <c r="I9" s="7" t="s">
        <v>77</v>
      </c>
    </row>
    <row r="10" spans="1:9" x14ac:dyDescent="0.25">
      <c r="A10">
        <v>3</v>
      </c>
      <c r="B10" t="s">
        <v>68</v>
      </c>
      <c r="C10">
        <v>8</v>
      </c>
      <c r="D10">
        <f t="shared" si="0"/>
        <v>0.63636363636363635</v>
      </c>
      <c r="E10">
        <v>12</v>
      </c>
      <c r="F10">
        <f t="shared" si="0"/>
        <v>1</v>
      </c>
      <c r="G10">
        <v>12</v>
      </c>
      <c r="H10">
        <f t="shared" ref="H10" si="2">(G10-1)/($C$1-1)</f>
        <v>1</v>
      </c>
      <c r="I10" s="7" t="s">
        <v>78</v>
      </c>
    </row>
    <row r="11" spans="1:9" x14ac:dyDescent="0.25">
      <c r="A11">
        <v>4</v>
      </c>
      <c r="B11" t="s">
        <v>66</v>
      </c>
      <c r="C11">
        <v>9</v>
      </c>
      <c r="D11">
        <f t="shared" si="0"/>
        <v>0.72727272727272729</v>
      </c>
      <c r="E11">
        <v>12</v>
      </c>
      <c r="F11">
        <f t="shared" si="0"/>
        <v>1</v>
      </c>
      <c r="G11">
        <v>12</v>
      </c>
      <c r="H11">
        <f t="shared" ref="H11" si="3">(G11-1)/($C$1-1)</f>
        <v>1</v>
      </c>
      <c r="I11" s="7" t="s">
        <v>79</v>
      </c>
    </row>
    <row r="12" spans="1:9" x14ac:dyDescent="0.25">
      <c r="A12">
        <v>5</v>
      </c>
      <c r="B12" t="s">
        <v>67</v>
      </c>
      <c r="C12">
        <v>9</v>
      </c>
      <c r="D12">
        <f t="shared" si="0"/>
        <v>0.72727272727272729</v>
      </c>
      <c r="E12">
        <v>12</v>
      </c>
      <c r="F12">
        <f t="shared" si="0"/>
        <v>1</v>
      </c>
      <c r="G12">
        <v>12</v>
      </c>
      <c r="H12">
        <f t="shared" ref="H12" si="4">(G12-1)/($C$1-1)</f>
        <v>1</v>
      </c>
      <c r="I12" s="7" t="s">
        <v>80</v>
      </c>
    </row>
    <row r="13" spans="1:9" x14ac:dyDescent="0.25">
      <c r="A13">
        <v>6</v>
      </c>
      <c r="B13" t="s">
        <v>69</v>
      </c>
      <c r="C13">
        <v>12</v>
      </c>
      <c r="D13">
        <f t="shared" si="0"/>
        <v>1</v>
      </c>
      <c r="E13">
        <v>12</v>
      </c>
      <c r="F13">
        <f t="shared" si="0"/>
        <v>1</v>
      </c>
      <c r="G13">
        <v>12</v>
      </c>
      <c r="H13">
        <f t="shared" ref="H13" si="5">(G13-1)/($C$1-1)</f>
        <v>1</v>
      </c>
      <c r="I13" s="7" t="s">
        <v>81</v>
      </c>
    </row>
    <row r="14" spans="1:9" x14ac:dyDescent="0.25">
      <c r="A14">
        <v>7</v>
      </c>
      <c r="B14" t="s">
        <v>70</v>
      </c>
      <c r="C14">
        <v>5</v>
      </c>
      <c r="D14">
        <f t="shared" si="0"/>
        <v>0.36363636363636365</v>
      </c>
      <c r="E14">
        <v>12</v>
      </c>
      <c r="F14">
        <f t="shared" si="0"/>
        <v>1</v>
      </c>
      <c r="G14">
        <v>12</v>
      </c>
      <c r="H14">
        <f t="shared" ref="H14" si="6">(G14-1)/($C$1-1)</f>
        <v>1</v>
      </c>
      <c r="I14" s="7" t="s">
        <v>82</v>
      </c>
    </row>
    <row r="15" spans="1:9" x14ac:dyDescent="0.25">
      <c r="A15">
        <v>8</v>
      </c>
      <c r="B15" t="s">
        <v>71</v>
      </c>
      <c r="C15">
        <v>10</v>
      </c>
      <c r="D15">
        <f t="shared" si="0"/>
        <v>0.81818181818181823</v>
      </c>
      <c r="E15">
        <v>12</v>
      </c>
      <c r="F15">
        <f t="shared" si="0"/>
        <v>1</v>
      </c>
      <c r="G15">
        <v>12</v>
      </c>
      <c r="H15">
        <f t="shared" ref="H15" si="7">(G15-1)/($C$1-1)</f>
        <v>1</v>
      </c>
      <c r="I15" s="7" t="s">
        <v>83</v>
      </c>
    </row>
    <row r="16" spans="1:9" x14ac:dyDescent="0.25">
      <c r="A16">
        <v>9</v>
      </c>
      <c r="B16" t="s">
        <v>72</v>
      </c>
      <c r="C16">
        <v>5</v>
      </c>
      <c r="D16">
        <f t="shared" si="0"/>
        <v>0.36363636363636365</v>
      </c>
      <c r="E16">
        <v>12</v>
      </c>
      <c r="F16">
        <f t="shared" si="0"/>
        <v>1</v>
      </c>
      <c r="G16">
        <v>12</v>
      </c>
      <c r="H16">
        <f t="shared" ref="H16" si="8">(G16-1)/($C$1-1)</f>
        <v>1</v>
      </c>
      <c r="I16" s="7" t="s">
        <v>84</v>
      </c>
    </row>
    <row r="17" spans="1:9" x14ac:dyDescent="0.25">
      <c r="A17">
        <v>10</v>
      </c>
      <c r="B17" t="s">
        <v>73</v>
      </c>
      <c r="C17">
        <v>7</v>
      </c>
      <c r="D17">
        <f t="shared" si="0"/>
        <v>0.54545454545454541</v>
      </c>
      <c r="E17">
        <v>12</v>
      </c>
      <c r="F17">
        <f t="shared" si="0"/>
        <v>1</v>
      </c>
      <c r="G17">
        <v>12</v>
      </c>
      <c r="H17">
        <f t="shared" ref="H17" si="9">(G17-1)/($C$1-1)</f>
        <v>1</v>
      </c>
      <c r="I17" s="7" t="s">
        <v>85</v>
      </c>
    </row>
    <row r="18" spans="1:9" x14ac:dyDescent="0.25">
      <c r="A18">
        <v>11</v>
      </c>
      <c r="B18" t="s">
        <v>74</v>
      </c>
      <c r="C18">
        <v>12</v>
      </c>
      <c r="D18">
        <f t="shared" si="0"/>
        <v>1</v>
      </c>
      <c r="E18">
        <v>12</v>
      </c>
      <c r="F18">
        <f t="shared" si="0"/>
        <v>1</v>
      </c>
      <c r="G18">
        <v>12</v>
      </c>
      <c r="H18">
        <f t="shared" ref="H18" si="10">(G18-1)/($C$1-1)</f>
        <v>1</v>
      </c>
      <c r="I18" s="7" t="s">
        <v>86</v>
      </c>
    </row>
    <row r="19" spans="1:9" x14ac:dyDescent="0.25">
      <c r="A19">
        <v>12</v>
      </c>
      <c r="B19" t="s">
        <v>75</v>
      </c>
      <c r="C19">
        <v>7</v>
      </c>
      <c r="D19">
        <f t="shared" si="0"/>
        <v>0.54545454545454541</v>
      </c>
      <c r="E19">
        <v>12</v>
      </c>
      <c r="F19">
        <f t="shared" si="0"/>
        <v>1</v>
      </c>
      <c r="G19">
        <v>12</v>
      </c>
      <c r="H19">
        <f t="shared" ref="H19" si="11">(G19-1)/($C$1-1)</f>
        <v>1</v>
      </c>
      <c r="I19" s="7" t="s">
        <v>87</v>
      </c>
    </row>
    <row r="20" spans="1:9" x14ac:dyDescent="0.25">
      <c r="I20" s="7"/>
    </row>
    <row r="21" spans="1:9" x14ac:dyDescent="0.25">
      <c r="I21" s="7"/>
    </row>
    <row r="22" spans="1:9" x14ac:dyDescent="0.25">
      <c r="I22" s="7"/>
    </row>
    <row r="23" spans="1:9" x14ac:dyDescent="0.25">
      <c r="I23" s="7"/>
    </row>
    <row r="24" spans="1:9" x14ac:dyDescent="0.25">
      <c r="I24" s="7"/>
    </row>
    <row r="25" spans="1:9" x14ac:dyDescent="0.25">
      <c r="I25" s="7"/>
    </row>
    <row r="26" spans="1:9" x14ac:dyDescent="0.25">
      <c r="I26" s="7"/>
    </row>
    <row r="27" spans="1:9" x14ac:dyDescent="0.25">
      <c r="I27" s="7"/>
    </row>
    <row r="28" spans="1:9" x14ac:dyDescent="0.25">
      <c r="I28" s="7"/>
    </row>
    <row r="29" spans="1:9" x14ac:dyDescent="0.25">
      <c r="I29" s="7"/>
    </row>
    <row r="30" spans="1:9" x14ac:dyDescent="0.25">
      <c r="I30" s="7"/>
    </row>
    <row r="31" spans="1:9" x14ac:dyDescent="0.25">
      <c r="I31" s="7"/>
    </row>
    <row r="32" spans="1:9" x14ac:dyDescent="0.25">
      <c r="I32" s="7"/>
    </row>
    <row r="33" spans="9:9" x14ac:dyDescent="0.25">
      <c r="I33" s="7"/>
    </row>
    <row r="34" spans="9:9" x14ac:dyDescent="0.25">
      <c r="I34" s="7"/>
    </row>
    <row r="35" spans="9:9" x14ac:dyDescent="0.25">
      <c r="I35" s="7"/>
    </row>
    <row r="36" spans="9:9" x14ac:dyDescent="0.25">
      <c r="I36" s="7"/>
    </row>
    <row r="37" spans="9:9" x14ac:dyDescent="0.25">
      <c r="I37" s="7"/>
    </row>
    <row r="38" spans="9:9" x14ac:dyDescent="0.25">
      <c r="I38" s="7"/>
    </row>
    <row r="39" spans="9:9" x14ac:dyDescent="0.25">
      <c r="I39" s="7"/>
    </row>
    <row r="40" spans="9:9" x14ac:dyDescent="0.25">
      <c r="I40" s="7"/>
    </row>
    <row r="41" spans="9:9" x14ac:dyDescent="0.25">
      <c r="I41" s="7"/>
    </row>
    <row r="42" spans="9:9" x14ac:dyDescent="0.25">
      <c r="I42" s="7"/>
    </row>
    <row r="43" spans="9:9" x14ac:dyDescent="0.25">
      <c r="I43" s="7"/>
    </row>
    <row r="44" spans="9:9" x14ac:dyDescent="0.25">
      <c r="I44" s="7"/>
    </row>
    <row r="45" spans="9:9" x14ac:dyDescent="0.25">
      <c r="I45" s="7"/>
    </row>
    <row r="46" spans="9:9" x14ac:dyDescent="0.25">
      <c r="I46" s="7"/>
    </row>
    <row r="47" spans="9:9" x14ac:dyDescent="0.25">
      <c r="I47" s="7"/>
    </row>
    <row r="48" spans="9:9" x14ac:dyDescent="0.25">
      <c r="I48" s="7"/>
    </row>
    <row r="49" spans="9:9" x14ac:dyDescent="0.25">
      <c r="I49" s="7"/>
    </row>
    <row r="50" spans="9:9" x14ac:dyDescent="0.25">
      <c r="I50" s="7"/>
    </row>
    <row r="51" spans="9:9" x14ac:dyDescent="0.25">
      <c r="I51" s="7"/>
    </row>
    <row r="52" spans="9:9" x14ac:dyDescent="0.25">
      <c r="I52" s="7"/>
    </row>
    <row r="53" spans="9:9" x14ac:dyDescent="0.25">
      <c r="I53" s="7"/>
    </row>
    <row r="54" spans="9:9" x14ac:dyDescent="0.25">
      <c r="I54" s="7"/>
    </row>
    <row r="55" spans="9:9" x14ac:dyDescent="0.25">
      <c r="I55" s="7"/>
    </row>
    <row r="56" spans="9:9" x14ac:dyDescent="0.25">
      <c r="I56" s="7"/>
    </row>
    <row r="57" spans="9:9" x14ac:dyDescent="0.25">
      <c r="I57" s="7"/>
    </row>
    <row r="58" spans="9:9" x14ac:dyDescent="0.25">
      <c r="I58" s="7"/>
    </row>
    <row r="59" spans="9:9" x14ac:dyDescent="0.25">
      <c r="I59" s="7"/>
    </row>
    <row r="60" spans="9:9" x14ac:dyDescent="0.25">
      <c r="I60" s="7"/>
    </row>
    <row r="61" spans="9:9" x14ac:dyDescent="0.25">
      <c r="I61" s="7"/>
    </row>
    <row r="62" spans="9:9" x14ac:dyDescent="0.25">
      <c r="I62" s="7"/>
    </row>
    <row r="63" spans="9:9" x14ac:dyDescent="0.25">
      <c r="I63" s="7"/>
    </row>
    <row r="64" spans="9:9" x14ac:dyDescent="0.25">
      <c r="I64" s="7"/>
    </row>
    <row r="65" spans="9:9" x14ac:dyDescent="0.25">
      <c r="I65" s="7"/>
    </row>
    <row r="66" spans="9:9" x14ac:dyDescent="0.25">
      <c r="I66" s="7"/>
    </row>
    <row r="67" spans="9:9" x14ac:dyDescent="0.25">
      <c r="I67" s="7"/>
    </row>
    <row r="68" spans="9:9" x14ac:dyDescent="0.25">
      <c r="I68" s="7"/>
    </row>
    <row r="69" spans="9:9" x14ac:dyDescent="0.25">
      <c r="I69" s="7"/>
    </row>
    <row r="70" spans="9:9" x14ac:dyDescent="0.25">
      <c r="I70" s="7"/>
    </row>
    <row r="71" spans="9:9" x14ac:dyDescent="0.25">
      <c r="I71" s="7"/>
    </row>
    <row r="72" spans="9:9" x14ac:dyDescent="0.25">
      <c r="I72" s="7"/>
    </row>
    <row r="73" spans="9:9" x14ac:dyDescent="0.25">
      <c r="I73" s="7"/>
    </row>
    <row r="74" spans="9:9" x14ac:dyDescent="0.25">
      <c r="I74" s="7"/>
    </row>
    <row r="75" spans="9:9" x14ac:dyDescent="0.25">
      <c r="I75" s="7"/>
    </row>
    <row r="76" spans="9:9" x14ac:dyDescent="0.25">
      <c r="I76" s="7"/>
    </row>
    <row r="77" spans="9:9" x14ac:dyDescent="0.25">
      <c r="I77" s="7"/>
    </row>
    <row r="78" spans="9:9" x14ac:dyDescent="0.25">
      <c r="I78" s="7"/>
    </row>
    <row r="79" spans="9:9" x14ac:dyDescent="0.25">
      <c r="I79" s="7"/>
    </row>
    <row r="80" spans="9:9" x14ac:dyDescent="0.25">
      <c r="I80" s="7"/>
    </row>
    <row r="81" spans="9:9" x14ac:dyDescent="0.25">
      <c r="I81" s="7"/>
    </row>
    <row r="82" spans="9:9" x14ac:dyDescent="0.25">
      <c r="I82" s="7"/>
    </row>
    <row r="83" spans="9:9" x14ac:dyDescent="0.25">
      <c r="I83" s="7"/>
    </row>
    <row r="84" spans="9:9" x14ac:dyDescent="0.25">
      <c r="I84" s="7"/>
    </row>
    <row r="85" spans="9:9" x14ac:dyDescent="0.25">
      <c r="I85" s="7"/>
    </row>
    <row r="86" spans="9:9" x14ac:dyDescent="0.25">
      <c r="I86" s="7"/>
    </row>
    <row r="87" spans="9:9" x14ac:dyDescent="0.25">
      <c r="I87" s="7"/>
    </row>
    <row r="88" spans="9:9" x14ac:dyDescent="0.25">
      <c r="I88" s="7"/>
    </row>
    <row r="89" spans="9:9" x14ac:dyDescent="0.25">
      <c r="I89" s="7"/>
    </row>
    <row r="90" spans="9:9" x14ac:dyDescent="0.25">
      <c r="I90" s="7"/>
    </row>
    <row r="91" spans="9:9" x14ac:dyDescent="0.25">
      <c r="I91" s="7"/>
    </row>
    <row r="92" spans="9:9" x14ac:dyDescent="0.25">
      <c r="I92" s="7"/>
    </row>
    <row r="93" spans="9:9" x14ac:dyDescent="0.25">
      <c r="I93" s="7"/>
    </row>
    <row r="94" spans="9:9" x14ac:dyDescent="0.25">
      <c r="I94" s="7"/>
    </row>
    <row r="95" spans="9:9" x14ac:dyDescent="0.25">
      <c r="I95" s="7"/>
    </row>
    <row r="96" spans="9:9" x14ac:dyDescent="0.25">
      <c r="I96" s="7"/>
    </row>
    <row r="97" spans="9:9" x14ac:dyDescent="0.25">
      <c r="I97" s="7"/>
    </row>
    <row r="98" spans="9:9" x14ac:dyDescent="0.25">
      <c r="I98" s="7"/>
    </row>
    <row r="99" spans="9:9" x14ac:dyDescent="0.25">
      <c r="I99" s="7"/>
    </row>
    <row r="100" spans="9:9" x14ac:dyDescent="0.25">
      <c r="I100" s="7"/>
    </row>
    <row r="101" spans="9:9" x14ac:dyDescent="0.25">
      <c r="I101" s="7"/>
    </row>
    <row r="102" spans="9:9" x14ac:dyDescent="0.25">
      <c r="I102" s="7"/>
    </row>
    <row r="103" spans="9:9" x14ac:dyDescent="0.25">
      <c r="I103" s="7"/>
    </row>
    <row r="104" spans="9:9" x14ac:dyDescent="0.25">
      <c r="I104" s="7"/>
    </row>
    <row r="105" spans="9:9" x14ac:dyDescent="0.25">
      <c r="I105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workbookViewId="0">
      <selection activeCell="T9" sqref="T9"/>
    </sheetView>
  </sheetViews>
  <sheetFormatPr defaultRowHeight="15" x14ac:dyDescent="0.25"/>
  <cols>
    <col min="2" max="2" width="3.28515625" customWidth="1"/>
    <col min="3" max="17" width="2.7109375" customWidth="1"/>
    <col min="18" max="100" width="3" customWidth="1"/>
  </cols>
  <sheetData>
    <row r="1" spans="1:17" x14ac:dyDescent="0.25">
      <c r="A1" s="11" t="s">
        <v>102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17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4" spans="1:17" x14ac:dyDescent="0.25">
      <c r="C4" t="s">
        <v>90</v>
      </c>
      <c r="D4" t="s">
        <v>91</v>
      </c>
      <c r="E4" t="s">
        <v>92</v>
      </c>
      <c r="F4" t="s">
        <v>93</v>
      </c>
      <c r="G4" t="s">
        <v>94</v>
      </c>
      <c r="H4" t="s">
        <v>95</v>
      </c>
      <c r="I4" t="s">
        <v>96</v>
      </c>
      <c r="J4" t="s">
        <v>97</v>
      </c>
      <c r="K4" t="s">
        <v>98</v>
      </c>
      <c r="L4" t="s">
        <v>99</v>
      </c>
      <c r="M4" t="s">
        <v>100</v>
      </c>
      <c r="N4" t="s">
        <v>101</v>
      </c>
    </row>
    <row r="5" spans="1:17" x14ac:dyDescent="0.25">
      <c r="B5" t="s">
        <v>28</v>
      </c>
      <c r="C5">
        <v>1</v>
      </c>
      <c r="D5">
        <v>1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</row>
    <row r="6" spans="1:17" x14ac:dyDescent="0.25">
      <c r="B6" t="s">
        <v>29</v>
      </c>
      <c r="C6">
        <v>1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1</v>
      </c>
    </row>
    <row r="7" spans="1:17" x14ac:dyDescent="0.25">
      <c r="B7" t="s">
        <v>30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7" x14ac:dyDescent="0.25">
      <c r="B8" t="s">
        <v>31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0</v>
      </c>
      <c r="J8">
        <v>1</v>
      </c>
      <c r="K8">
        <v>0</v>
      </c>
      <c r="L8">
        <v>0</v>
      </c>
      <c r="M8">
        <v>1</v>
      </c>
      <c r="N8">
        <v>0</v>
      </c>
    </row>
    <row r="9" spans="1:17" x14ac:dyDescent="0.25">
      <c r="B9" t="s">
        <v>32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</sheetData>
  <mergeCells count="1">
    <mergeCell ref="A1:Q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C15" sqref="C15"/>
    </sheetView>
  </sheetViews>
  <sheetFormatPr defaultRowHeight="15" x14ac:dyDescent="0.25"/>
  <cols>
    <col min="2" max="2" width="34.7109375" bestFit="1" customWidth="1"/>
    <col min="4" max="4" width="9.140625" customWidth="1"/>
    <col min="6" max="6" width="9.140625" customWidth="1"/>
    <col min="8" max="8" width="9.140625" customWidth="1"/>
  </cols>
  <sheetData>
    <row r="1" spans="1:9" ht="14.25" customHeight="1" x14ac:dyDescent="0.25">
      <c r="B1" s="2" t="s">
        <v>21</v>
      </c>
      <c r="C1">
        <v>12</v>
      </c>
    </row>
    <row r="3" spans="1:9" x14ac:dyDescent="0.25">
      <c r="B3" t="s">
        <v>27</v>
      </c>
      <c r="C3">
        <f>SUM(C6:C103)/C1</f>
        <v>8.3333333333333329E-2</v>
      </c>
    </row>
    <row r="5" spans="1:9" x14ac:dyDescent="0.25">
      <c r="B5" s="4" t="s">
        <v>22</v>
      </c>
      <c r="C5" s="4" t="s">
        <v>33</v>
      </c>
    </row>
    <row r="6" spans="1:9" x14ac:dyDescent="0.25">
      <c r="A6">
        <v>1</v>
      </c>
      <c r="B6" t="s">
        <v>64</v>
      </c>
      <c r="C6">
        <v>0</v>
      </c>
      <c r="I6" s="6"/>
    </row>
    <row r="7" spans="1:9" x14ac:dyDescent="0.25">
      <c r="A7">
        <v>2</v>
      </c>
      <c r="B7" t="s">
        <v>65</v>
      </c>
      <c r="C7">
        <v>0</v>
      </c>
      <c r="I7" s="6"/>
    </row>
    <row r="8" spans="1:9" x14ac:dyDescent="0.25">
      <c r="A8">
        <v>3</v>
      </c>
      <c r="B8" t="s">
        <v>68</v>
      </c>
      <c r="C8">
        <v>0</v>
      </c>
      <c r="I8" s="6"/>
    </row>
    <row r="9" spans="1:9" x14ac:dyDescent="0.25">
      <c r="A9">
        <v>4</v>
      </c>
      <c r="B9" t="s">
        <v>66</v>
      </c>
      <c r="C9">
        <v>0</v>
      </c>
      <c r="I9" s="6"/>
    </row>
    <row r="10" spans="1:9" x14ac:dyDescent="0.25">
      <c r="A10">
        <v>5</v>
      </c>
      <c r="B10" t="s">
        <v>67</v>
      </c>
      <c r="C10">
        <v>0</v>
      </c>
      <c r="I10" s="6"/>
    </row>
    <row r="11" spans="1:9" x14ac:dyDescent="0.25">
      <c r="A11">
        <v>6</v>
      </c>
      <c r="B11" t="s">
        <v>69</v>
      </c>
      <c r="C11">
        <v>0</v>
      </c>
      <c r="I11" s="6"/>
    </row>
    <row r="12" spans="1:9" x14ac:dyDescent="0.25">
      <c r="A12">
        <v>7</v>
      </c>
      <c r="B12" t="s">
        <v>70</v>
      </c>
      <c r="C12">
        <v>0</v>
      </c>
      <c r="I12" s="6"/>
    </row>
    <row r="13" spans="1:9" x14ac:dyDescent="0.25">
      <c r="A13">
        <v>8</v>
      </c>
      <c r="B13" t="s">
        <v>71</v>
      </c>
      <c r="C13">
        <v>0</v>
      </c>
      <c r="I13" s="6"/>
    </row>
    <row r="14" spans="1:9" x14ac:dyDescent="0.25">
      <c r="A14">
        <v>9</v>
      </c>
      <c r="B14" t="s">
        <v>72</v>
      </c>
      <c r="C14">
        <v>0</v>
      </c>
      <c r="I14" s="6"/>
    </row>
    <row r="15" spans="1:9" x14ac:dyDescent="0.25">
      <c r="A15">
        <v>10</v>
      </c>
      <c r="B15" t="s">
        <v>73</v>
      </c>
      <c r="C15">
        <v>1</v>
      </c>
      <c r="I15" s="6"/>
    </row>
    <row r="16" spans="1:9" x14ac:dyDescent="0.25">
      <c r="A16">
        <v>11</v>
      </c>
      <c r="B16" t="s">
        <v>74</v>
      </c>
      <c r="C16">
        <v>0</v>
      </c>
      <c r="I16" s="6"/>
    </row>
    <row r="17" spans="1:9" x14ac:dyDescent="0.25">
      <c r="A17">
        <v>12</v>
      </c>
      <c r="B17" t="s">
        <v>75</v>
      </c>
      <c r="C17">
        <v>0</v>
      </c>
      <c r="I17" s="6"/>
    </row>
    <row r="18" spans="1:9" x14ac:dyDescent="0.25">
      <c r="I18" s="6"/>
    </row>
    <row r="19" spans="1:9" x14ac:dyDescent="0.25">
      <c r="I19" s="6"/>
    </row>
    <row r="20" spans="1:9" x14ac:dyDescent="0.25">
      <c r="I20" s="6"/>
    </row>
    <row r="21" spans="1:9" x14ac:dyDescent="0.25">
      <c r="I21" s="6"/>
    </row>
    <row r="22" spans="1:9" x14ac:dyDescent="0.25">
      <c r="I22" s="6"/>
    </row>
    <row r="23" spans="1:9" x14ac:dyDescent="0.25">
      <c r="I23" s="6"/>
    </row>
    <row r="24" spans="1:9" x14ac:dyDescent="0.25">
      <c r="I24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6"/>
  <sheetViews>
    <sheetView topLeftCell="C1" workbookViewId="0">
      <selection activeCell="G13" sqref="G13"/>
    </sheetView>
  </sheetViews>
  <sheetFormatPr defaultRowHeight="15" x14ac:dyDescent="0.25"/>
  <cols>
    <col min="2" max="2" width="54.85546875" bestFit="1" customWidth="1"/>
    <col min="5" max="5" width="48.28515625" bestFit="1" customWidth="1"/>
  </cols>
  <sheetData>
    <row r="1" spans="2:6" x14ac:dyDescent="0.25">
      <c r="B1" t="s">
        <v>37</v>
      </c>
      <c r="C1">
        <v>48</v>
      </c>
    </row>
    <row r="3" spans="2:6" x14ac:dyDescent="0.25">
      <c r="B3" s="8" t="s">
        <v>38</v>
      </c>
      <c r="E3" s="8" t="s">
        <v>39</v>
      </c>
    </row>
    <row r="4" spans="2:6" x14ac:dyDescent="0.25">
      <c r="B4" s="8" t="s">
        <v>40</v>
      </c>
      <c r="C4">
        <f>MIN(C9:C56)</f>
        <v>0</v>
      </c>
      <c r="E4" s="8" t="s">
        <v>40</v>
      </c>
      <c r="F4">
        <f>MIN(F9:F56)</f>
        <v>0</v>
      </c>
    </row>
    <row r="5" spans="2:6" x14ac:dyDescent="0.25">
      <c r="B5" s="8" t="s">
        <v>41</v>
      </c>
      <c r="C5">
        <f>MAX(C9:C56)</f>
        <v>0</v>
      </c>
      <c r="E5" s="8" t="s">
        <v>41</v>
      </c>
      <c r="F5">
        <f>MAX(F9:F56)</f>
        <v>0</v>
      </c>
    </row>
    <row r="6" spans="2:6" x14ac:dyDescent="0.25">
      <c r="B6" s="8" t="s">
        <v>42</v>
      </c>
      <c r="C6">
        <f>AVERAGE(C9:C56)</f>
        <v>0</v>
      </c>
      <c r="E6" s="8" t="s">
        <v>42</v>
      </c>
      <c r="F6">
        <f>AVERAGE(F9:F56)</f>
        <v>0</v>
      </c>
    </row>
    <row r="8" spans="2:6" x14ac:dyDescent="0.25">
      <c r="B8" s="4" t="s">
        <v>34</v>
      </c>
      <c r="C8" s="4" t="s">
        <v>35</v>
      </c>
      <c r="E8" s="4" t="s">
        <v>36</v>
      </c>
      <c r="F8" s="4" t="s">
        <v>35</v>
      </c>
    </row>
    <row r="9" spans="2:6" x14ac:dyDescent="0.25">
      <c r="B9" t="s">
        <v>103</v>
      </c>
      <c r="C9">
        <f t="shared" ref="C9:C26" si="0">(LEN(B9) - LEN(SUBSTITUTE(B9," or ",""))) / LEN(" or ") + (LEN(B9) - LEN(SUBSTITUTE(B9," and ",""))) / LEN(" and ")</f>
        <v>0</v>
      </c>
      <c r="E9" t="s">
        <v>103</v>
      </c>
      <c r="F9">
        <f t="shared" ref="F9:F26" si="1">(LEN(E9) - LEN(SUBSTITUTE(E9," or ",""))) / LEN(" or ") + (LEN(E9) - LEN(SUBSTITUTE(E9," and ",""))) / LEN(" and ")</f>
        <v>0</v>
      </c>
    </row>
    <row r="10" spans="2:6" x14ac:dyDescent="0.25">
      <c r="B10" t="s">
        <v>104</v>
      </c>
      <c r="C10">
        <f t="shared" si="0"/>
        <v>0</v>
      </c>
      <c r="E10" t="s">
        <v>104</v>
      </c>
      <c r="F10">
        <f t="shared" si="1"/>
        <v>0</v>
      </c>
    </row>
    <row r="11" spans="2:6" x14ac:dyDescent="0.25">
      <c r="B11" t="s">
        <v>105</v>
      </c>
      <c r="C11">
        <f t="shared" si="0"/>
        <v>0</v>
      </c>
      <c r="E11" t="s">
        <v>105</v>
      </c>
      <c r="F11">
        <f t="shared" si="1"/>
        <v>0</v>
      </c>
    </row>
    <row r="12" spans="2:6" x14ac:dyDescent="0.25">
      <c r="B12" t="s">
        <v>106</v>
      </c>
      <c r="C12">
        <f t="shared" si="0"/>
        <v>0</v>
      </c>
      <c r="E12" t="s">
        <v>106</v>
      </c>
      <c r="F12">
        <f t="shared" si="1"/>
        <v>0</v>
      </c>
    </row>
    <row r="13" spans="2:6" x14ac:dyDescent="0.25">
      <c r="B13" t="s">
        <v>107</v>
      </c>
      <c r="C13">
        <f t="shared" si="0"/>
        <v>0</v>
      </c>
      <c r="E13" t="s">
        <v>107</v>
      </c>
      <c r="F13">
        <f t="shared" si="1"/>
        <v>0</v>
      </c>
    </row>
    <row r="14" spans="2:6" x14ac:dyDescent="0.25">
      <c r="B14" t="s">
        <v>108</v>
      </c>
      <c r="C14">
        <f t="shared" si="0"/>
        <v>0</v>
      </c>
      <c r="E14" t="s">
        <v>108</v>
      </c>
      <c r="F14">
        <f t="shared" si="1"/>
        <v>0</v>
      </c>
    </row>
    <row r="15" spans="2:6" x14ac:dyDescent="0.25">
      <c r="B15" t="s">
        <v>109</v>
      </c>
      <c r="C15">
        <f t="shared" si="0"/>
        <v>0</v>
      </c>
      <c r="E15" t="s">
        <v>109</v>
      </c>
      <c r="F15">
        <f t="shared" si="1"/>
        <v>0</v>
      </c>
    </row>
    <row r="16" spans="2:6" x14ac:dyDescent="0.25">
      <c r="B16" t="s">
        <v>110</v>
      </c>
      <c r="C16">
        <f t="shared" si="0"/>
        <v>0</v>
      </c>
      <c r="E16" t="s">
        <v>110</v>
      </c>
      <c r="F16">
        <f t="shared" si="1"/>
        <v>0</v>
      </c>
    </row>
    <row r="17" spans="2:6" x14ac:dyDescent="0.25">
      <c r="B17" t="s">
        <v>111</v>
      </c>
      <c r="C17">
        <f t="shared" si="0"/>
        <v>0</v>
      </c>
      <c r="E17" t="s">
        <v>111</v>
      </c>
      <c r="F17">
        <f t="shared" si="1"/>
        <v>0</v>
      </c>
    </row>
    <row r="18" spans="2:6" x14ac:dyDescent="0.25">
      <c r="B18" t="s">
        <v>112</v>
      </c>
      <c r="C18">
        <f t="shared" si="0"/>
        <v>0</v>
      </c>
      <c r="E18" t="s">
        <v>112</v>
      </c>
      <c r="F18">
        <f t="shared" si="1"/>
        <v>0</v>
      </c>
    </row>
    <row r="19" spans="2:6" x14ac:dyDescent="0.25">
      <c r="B19" t="s">
        <v>113</v>
      </c>
      <c r="C19">
        <f t="shared" si="0"/>
        <v>0</v>
      </c>
      <c r="E19" t="s">
        <v>113</v>
      </c>
      <c r="F19">
        <f t="shared" si="1"/>
        <v>0</v>
      </c>
    </row>
    <row r="20" spans="2:6" x14ac:dyDescent="0.25">
      <c r="B20" t="s">
        <v>114</v>
      </c>
      <c r="C20">
        <f t="shared" si="0"/>
        <v>0</v>
      </c>
      <c r="E20" t="s">
        <v>114</v>
      </c>
      <c r="F20">
        <f t="shared" si="1"/>
        <v>0</v>
      </c>
    </row>
    <row r="21" spans="2:6" x14ac:dyDescent="0.25">
      <c r="B21" t="s">
        <v>115</v>
      </c>
      <c r="C21">
        <f t="shared" si="0"/>
        <v>0</v>
      </c>
      <c r="E21" t="s">
        <v>115</v>
      </c>
      <c r="F21">
        <f t="shared" si="1"/>
        <v>0</v>
      </c>
    </row>
    <row r="22" spans="2:6" x14ac:dyDescent="0.25">
      <c r="B22" t="s">
        <v>116</v>
      </c>
      <c r="C22">
        <f t="shared" si="0"/>
        <v>0</v>
      </c>
      <c r="E22" t="s">
        <v>116</v>
      </c>
      <c r="F22">
        <f t="shared" si="1"/>
        <v>0</v>
      </c>
    </row>
    <row r="23" spans="2:6" x14ac:dyDescent="0.25">
      <c r="B23" t="s">
        <v>117</v>
      </c>
      <c r="C23">
        <f t="shared" si="0"/>
        <v>0</v>
      </c>
      <c r="E23" t="s">
        <v>117</v>
      </c>
      <c r="F23">
        <f t="shared" si="1"/>
        <v>0</v>
      </c>
    </row>
    <row r="24" spans="2:6" x14ac:dyDescent="0.25">
      <c r="B24" t="s">
        <v>118</v>
      </c>
      <c r="C24">
        <f t="shared" si="0"/>
        <v>0</v>
      </c>
      <c r="E24" t="s">
        <v>118</v>
      </c>
      <c r="F24">
        <f t="shared" si="1"/>
        <v>0</v>
      </c>
    </row>
    <row r="25" spans="2:6" x14ac:dyDescent="0.25">
      <c r="B25" t="s">
        <v>119</v>
      </c>
      <c r="C25">
        <f t="shared" si="0"/>
        <v>0</v>
      </c>
      <c r="E25" t="s">
        <v>119</v>
      </c>
      <c r="F25">
        <f t="shared" si="1"/>
        <v>0</v>
      </c>
    </row>
    <row r="26" spans="2:6" x14ac:dyDescent="0.25">
      <c r="B26" t="s">
        <v>120</v>
      </c>
      <c r="C26">
        <f t="shared" si="0"/>
        <v>0</v>
      </c>
      <c r="E26" t="s">
        <v>120</v>
      </c>
      <c r="F26">
        <f t="shared" si="1"/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Summary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'6'!AGV_system</vt:lpstr>
    </vt:vector>
  </TitlesOfParts>
  <Company>TU/e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Goorden, M.A.</dc:creator>
  <cp:lastModifiedBy>Goorden, M.A.</cp:lastModifiedBy>
  <dcterms:created xsi:type="dcterms:W3CDTF">2019-10-11T09:47:51Z</dcterms:created>
  <dcterms:modified xsi:type="dcterms:W3CDTF">2019-12-17T12:52:19Z</dcterms:modified>
</cp:coreProperties>
</file>