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tanggoldg/Desktop/MyStuff/Ateneo/DEC 130/dec130/datasets/"/>
    </mc:Choice>
  </mc:AlternateContent>
  <bookViews>
    <workbookView xWindow="230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8" i="1" l="1"/>
  <c r="T48" i="1"/>
  <c r="Q47" i="1"/>
  <c r="K59" i="1"/>
  <c r="K58" i="1"/>
  <c r="K54" i="1"/>
  <c r="K53" i="1"/>
  <c r="K46" i="1"/>
  <c r="O60" i="1"/>
  <c r="N60" i="1"/>
  <c r="O59" i="1"/>
  <c r="N59" i="1"/>
  <c r="P55" i="1"/>
  <c r="O55" i="1"/>
  <c r="N55" i="1"/>
  <c r="P54" i="1"/>
  <c r="O54" i="1"/>
  <c r="N54" i="1"/>
  <c r="P53" i="1"/>
  <c r="O53" i="1"/>
  <c r="N53" i="1"/>
  <c r="K42" i="1"/>
  <c r="K41" i="1"/>
  <c r="K40" i="1"/>
  <c r="K39" i="1"/>
  <c r="K38" i="1"/>
  <c r="Q48" i="1"/>
  <c r="P47" i="1"/>
  <c r="Q46" i="1"/>
  <c r="P46" i="1"/>
  <c r="O46" i="1"/>
  <c r="Q45" i="1"/>
  <c r="P45" i="1"/>
  <c r="O45" i="1"/>
  <c r="N45" i="1"/>
  <c r="F26" i="1"/>
  <c r="R42" i="1"/>
  <c r="F25" i="1"/>
  <c r="Q41" i="1"/>
  <c r="R41" i="1"/>
  <c r="F24" i="1"/>
  <c r="R40" i="1"/>
  <c r="Q40" i="1"/>
  <c r="P40" i="1"/>
  <c r="R39" i="1"/>
  <c r="Q39" i="1"/>
  <c r="P39" i="1"/>
  <c r="O39" i="1"/>
  <c r="F22" i="1"/>
  <c r="Q38" i="1"/>
  <c r="P38" i="1"/>
  <c r="O38" i="1"/>
  <c r="N38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F19" i="1"/>
  <c r="H24" i="1"/>
  <c r="F20" i="1"/>
  <c r="I24" i="1"/>
  <c r="J24" i="1"/>
  <c r="H23" i="1"/>
  <c r="I23" i="1"/>
  <c r="J23" i="1"/>
  <c r="H22" i="1"/>
  <c r="I22" i="1"/>
  <c r="J22" i="1"/>
  <c r="I26" i="1"/>
  <c r="I25" i="1"/>
  <c r="H25" i="1"/>
  <c r="M15" i="1"/>
  <c r="M14" i="1"/>
  <c r="M13" i="1"/>
  <c r="M12" i="1"/>
  <c r="M11" i="1"/>
  <c r="M10" i="1"/>
  <c r="M9" i="1"/>
  <c r="H26" i="1"/>
  <c r="J26" i="1"/>
  <c r="J25" i="1"/>
</calcChain>
</file>

<file path=xl/sharedStrings.xml><?xml version="1.0" encoding="utf-8"?>
<sst xmlns="http://schemas.openxmlformats.org/spreadsheetml/2006/main" count="66" uniqueCount="14">
  <si>
    <t>A</t>
  </si>
  <si>
    <t>B</t>
  </si>
  <si>
    <t>C</t>
  </si>
  <si>
    <t>D</t>
  </si>
  <si>
    <t>E</t>
  </si>
  <si>
    <t>C1</t>
  </si>
  <si>
    <t>C2</t>
  </si>
  <si>
    <t>Assignment</t>
  </si>
  <si>
    <t>Iteration 1:</t>
  </si>
  <si>
    <t>Iteration 2:</t>
  </si>
  <si>
    <t>Distance to center:</t>
  </si>
  <si>
    <t>B&amp;E</t>
  </si>
  <si>
    <t>C&amp;D</t>
  </si>
  <si>
    <t>A&amp;(B&amp;E)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</si>
</sst>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Roboto"/>
      <family val="2"/>
    </font>
    <font>
      <b/>
      <sz val="10"/>
      <color theme="1"/>
      <name val="Roboto"/>
      <family val="2"/>
    </font>
    <font>
      <u/>
      <sz val="10"/>
      <color theme="10"/>
      <name val="Roboto"/>
      <family val="2"/>
    </font>
    <font>
      <u/>
      <sz val="10"/>
      <color theme="11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0" fillId="0" borderId="10" xfId="0" applyBorder="1"/>
    <xf numFmtId="0" fontId="0" fillId="2" borderId="1" xfId="0" applyFont="1" applyFill="1" applyBorder="1"/>
    <xf numFmtId="0" fontId="0" fillId="2" borderId="10" xfId="0" applyFill="1" applyBorder="1"/>
    <xf numFmtId="0" fontId="0" fillId="0" borderId="0" xfId="0" applyFill="1"/>
    <xf numFmtId="0" fontId="1" fillId="0" borderId="1" xfId="0" applyFont="1" applyFill="1" applyBorder="1"/>
    <xf numFmtId="0" fontId="0" fillId="0" borderId="10" xfId="0" applyFill="1" applyBorder="1"/>
    <xf numFmtId="0" fontId="0" fillId="2" borderId="1" xfId="0" applyFont="1" applyFill="1" applyBorder="1" applyAlignment="1">
      <alignment horizontal="right"/>
    </xf>
    <xf numFmtId="0" fontId="0" fillId="2" borderId="10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T60"/>
  <sheetViews>
    <sheetView showGridLines="0" tabSelected="1" topLeftCell="C44" zoomScale="150" workbookViewId="0">
      <selection activeCell="E22" sqref="E22"/>
    </sheetView>
  </sheetViews>
  <sheetFormatPr baseColWidth="10" defaultRowHeight="14" x14ac:dyDescent="0.2"/>
  <cols>
    <col min="4" max="4" width="2.5" customWidth="1"/>
    <col min="5" max="6" width="5.1640625" customWidth="1"/>
    <col min="8" max="9" width="5.83203125" customWidth="1"/>
    <col min="10" max="10" width="10.1640625" customWidth="1"/>
    <col min="11" max="11" width="5" customWidth="1"/>
  </cols>
  <sheetData>
    <row r="5" spans="4:14" x14ac:dyDescent="0.2">
      <c r="D5" s="1" t="s">
        <v>8</v>
      </c>
    </row>
    <row r="6" spans="4:14" x14ac:dyDescent="0.2">
      <c r="D6" s="4"/>
      <c r="E6" s="5"/>
      <c r="F6" s="5"/>
      <c r="G6" s="5"/>
      <c r="H6" s="5"/>
      <c r="I6" s="5"/>
      <c r="J6" s="5"/>
      <c r="K6" s="6"/>
    </row>
    <row r="7" spans="4:14" x14ac:dyDescent="0.2">
      <c r="D7" s="7"/>
      <c r="E7" s="2" t="s">
        <v>5</v>
      </c>
      <c r="F7" s="3">
        <v>2</v>
      </c>
      <c r="G7" s="8"/>
      <c r="H7" s="8"/>
      <c r="I7" s="8"/>
      <c r="J7" s="8"/>
      <c r="K7" s="9"/>
    </row>
    <row r="8" spans="4:14" x14ac:dyDescent="0.2">
      <c r="D8" s="7"/>
      <c r="E8" s="2" t="s">
        <v>6</v>
      </c>
      <c r="F8" s="3">
        <v>3</v>
      </c>
      <c r="G8" s="8"/>
      <c r="H8" s="13" t="s">
        <v>10</v>
      </c>
      <c r="I8" s="8"/>
      <c r="J8" s="8"/>
      <c r="K8" s="9"/>
    </row>
    <row r="9" spans="4:14" x14ac:dyDescent="0.2">
      <c r="D9" s="7"/>
      <c r="E9" s="8"/>
      <c r="F9" s="8"/>
      <c r="G9" s="8"/>
      <c r="H9" s="2" t="s">
        <v>5</v>
      </c>
      <c r="I9" s="2" t="s">
        <v>6</v>
      </c>
      <c r="J9" s="2" t="s">
        <v>7</v>
      </c>
      <c r="K9" s="9"/>
      <c r="L9">
        <v>1</v>
      </c>
      <c r="M9">
        <f>F7</f>
        <v>2</v>
      </c>
      <c r="N9">
        <v>1</v>
      </c>
    </row>
    <row r="10" spans="4:14" x14ac:dyDescent="0.2">
      <c r="D10" s="7"/>
      <c r="E10" s="2" t="s">
        <v>0</v>
      </c>
      <c r="F10" s="3">
        <v>7.3</v>
      </c>
      <c r="G10" s="8"/>
      <c r="H10" s="15">
        <f>SQRT((F10-$F$7)^2)</f>
        <v>5.3</v>
      </c>
      <c r="I10" s="15">
        <f>SQRT((F10-$F$8)^2)</f>
        <v>4.3</v>
      </c>
      <c r="J10" s="20" t="str">
        <f>INDEX($H$9:$I$9, MATCH(MIN(H10:I10),H10:I10, 0))</f>
        <v>C2</v>
      </c>
      <c r="K10" s="9"/>
      <c r="L10">
        <v>1</v>
      </c>
      <c r="M10">
        <f>F8</f>
        <v>3</v>
      </c>
      <c r="N10">
        <v>1</v>
      </c>
    </row>
    <row r="11" spans="4:14" x14ac:dyDescent="0.2">
      <c r="D11" s="7"/>
      <c r="E11" s="2" t="s">
        <v>1</v>
      </c>
      <c r="F11" s="3">
        <v>5.3</v>
      </c>
      <c r="G11" s="8"/>
      <c r="H11" s="15">
        <f>SQRT((F11-$F$7)^2)</f>
        <v>3.3</v>
      </c>
      <c r="I11" s="15">
        <f>SQRT((F11-$F$8)^2)</f>
        <v>2.2999999999999998</v>
      </c>
      <c r="J11" s="20" t="str">
        <f t="shared" ref="J11:J14" si="0">INDEX($H$9:$I$9, MATCH(MIN(H11:I11),H11:I11, 0))</f>
        <v>C2</v>
      </c>
      <c r="K11" s="9"/>
      <c r="L11">
        <v>1</v>
      </c>
      <c r="M11">
        <f>F10</f>
        <v>7.3</v>
      </c>
      <c r="N11">
        <v>1</v>
      </c>
    </row>
    <row r="12" spans="4:14" x14ac:dyDescent="0.2">
      <c r="D12" s="7"/>
      <c r="E12" s="2" t="s">
        <v>2</v>
      </c>
      <c r="F12" s="3">
        <v>1.9</v>
      </c>
      <c r="G12" s="8"/>
      <c r="H12" s="15">
        <f>SQRT((F12-$F$7)^2)</f>
        <v>0.10000000000000009</v>
      </c>
      <c r="I12" s="15">
        <f>SQRT((F12-$F$8)^2)</f>
        <v>1.1000000000000001</v>
      </c>
      <c r="J12" s="20" t="str">
        <f t="shared" si="0"/>
        <v>C1</v>
      </c>
      <c r="K12" s="9"/>
      <c r="L12">
        <v>1</v>
      </c>
      <c r="M12">
        <f t="shared" ref="M12:M15" si="1">F11</f>
        <v>5.3</v>
      </c>
      <c r="N12">
        <v>1</v>
      </c>
    </row>
    <row r="13" spans="4:14" x14ac:dyDescent="0.2">
      <c r="D13" s="7"/>
      <c r="E13" s="2" t="s">
        <v>3</v>
      </c>
      <c r="F13" s="3">
        <v>2.8</v>
      </c>
      <c r="G13" s="8"/>
      <c r="H13" s="15">
        <f>SQRT((F13-$F$7)^2)</f>
        <v>0.79999999999999982</v>
      </c>
      <c r="I13" s="15">
        <f>SQRT((F13-$F$8)^2)</f>
        <v>0.20000000000000018</v>
      </c>
      <c r="J13" s="20" t="str">
        <f t="shared" si="0"/>
        <v>C2</v>
      </c>
      <c r="K13" s="9"/>
      <c r="L13">
        <v>1</v>
      </c>
      <c r="M13">
        <f t="shared" si="1"/>
        <v>1.9</v>
      </c>
      <c r="N13">
        <v>1</v>
      </c>
    </row>
    <row r="14" spans="4:14" x14ac:dyDescent="0.2">
      <c r="D14" s="7"/>
      <c r="E14" s="2" t="s">
        <v>4</v>
      </c>
      <c r="F14" s="3">
        <v>6.1</v>
      </c>
      <c r="G14" s="8"/>
      <c r="H14" s="15">
        <f>SQRT((F14-$F$7)^2)</f>
        <v>4.0999999999999996</v>
      </c>
      <c r="I14" s="15">
        <f>SQRT((F14-$F$8)^2)</f>
        <v>3.0999999999999996</v>
      </c>
      <c r="J14" s="20" t="str">
        <f t="shared" si="0"/>
        <v>C2</v>
      </c>
      <c r="K14" s="9"/>
      <c r="L14">
        <v>1</v>
      </c>
      <c r="M14">
        <f t="shared" si="1"/>
        <v>2.8</v>
      </c>
      <c r="N14">
        <v>1</v>
      </c>
    </row>
    <row r="15" spans="4:14" x14ac:dyDescent="0.2">
      <c r="D15" s="10"/>
      <c r="E15" s="11"/>
      <c r="F15" s="11"/>
      <c r="G15" s="11"/>
      <c r="H15" s="11"/>
      <c r="I15" s="11"/>
      <c r="J15" s="11"/>
      <c r="K15" s="12"/>
      <c r="L15">
        <v>1</v>
      </c>
      <c r="M15">
        <f t="shared" si="1"/>
        <v>6.1</v>
      </c>
      <c r="N15">
        <v>1</v>
      </c>
    </row>
    <row r="17" spans="4:11" x14ac:dyDescent="0.2">
      <c r="D17" s="1" t="s">
        <v>9</v>
      </c>
    </row>
    <row r="18" spans="4:11" x14ac:dyDescent="0.2">
      <c r="D18" s="4"/>
      <c r="E18" s="5"/>
      <c r="F18" s="5"/>
      <c r="G18" s="5"/>
      <c r="H18" s="5"/>
      <c r="I18" s="5"/>
      <c r="J18" s="5"/>
      <c r="K18" s="6"/>
    </row>
    <row r="19" spans="4:11" x14ac:dyDescent="0.2">
      <c r="D19" s="7"/>
      <c r="E19" s="2" t="s">
        <v>5</v>
      </c>
      <c r="F19" s="15">
        <f>AVERAGEIFS($F$10:$F$14, $J$10:$J$14, E19)</f>
        <v>1.9</v>
      </c>
      <c r="G19" s="8"/>
      <c r="H19" s="8"/>
      <c r="I19" s="8"/>
      <c r="J19" s="8"/>
      <c r="K19" s="9"/>
    </row>
    <row r="20" spans="4:11" x14ac:dyDescent="0.2">
      <c r="D20" s="7"/>
      <c r="E20" s="2" t="s">
        <v>6</v>
      </c>
      <c r="F20" s="15">
        <f>AVERAGEIFS($F$10:$F$14, $J$10:$J$14, E20)</f>
        <v>5.375</v>
      </c>
      <c r="G20" s="8"/>
      <c r="H20" s="13" t="s">
        <v>10</v>
      </c>
      <c r="I20" s="8"/>
      <c r="J20" s="8"/>
      <c r="K20" s="9"/>
    </row>
    <row r="21" spans="4:11" x14ac:dyDescent="0.2">
      <c r="D21" s="7"/>
      <c r="E21" s="8"/>
      <c r="F21" s="8"/>
      <c r="G21" s="8"/>
      <c r="H21" s="2" t="s">
        <v>5</v>
      </c>
      <c r="I21" s="2" t="s">
        <v>6</v>
      </c>
      <c r="J21" s="2" t="s">
        <v>7</v>
      </c>
      <c r="K21" s="9"/>
    </row>
    <row r="22" spans="4:11" x14ac:dyDescent="0.2">
      <c r="D22" s="7"/>
      <c r="E22" s="2" t="s">
        <v>0</v>
      </c>
      <c r="F22" s="3">
        <f>F10</f>
        <v>7.3</v>
      </c>
      <c r="G22" s="8"/>
      <c r="H22" s="15">
        <f>SQRT((F22-$F$19)^2)</f>
        <v>5.4</v>
      </c>
      <c r="I22" s="15">
        <f>SQRT((F22-$F$20)^2)</f>
        <v>1.9249999999999998</v>
      </c>
      <c r="J22" s="20" t="str">
        <f>INDEX($H$9:$I$9, MATCH(MIN(H22:I22),H22:I22, 0))</f>
        <v>C2</v>
      </c>
      <c r="K22" s="9"/>
    </row>
    <row r="23" spans="4:11" x14ac:dyDescent="0.2">
      <c r="D23" s="7"/>
      <c r="E23" s="2" t="s">
        <v>1</v>
      </c>
      <c r="F23" s="3">
        <v>5.3</v>
      </c>
      <c r="G23" s="8"/>
      <c r="H23" s="15">
        <f>SQRT((F23-$F$19)^2)</f>
        <v>3.4</v>
      </c>
      <c r="I23" s="15">
        <f>SQRT((F23-$F$20)^2)</f>
        <v>7.5000000000000178E-2</v>
      </c>
      <c r="J23" s="20" t="str">
        <f>INDEX($H$9:$I$9, MATCH(MIN(H23:I23),H23:I23, 0))</f>
        <v>C2</v>
      </c>
      <c r="K23" s="9"/>
    </row>
    <row r="24" spans="4:11" x14ac:dyDescent="0.2">
      <c r="D24" s="7"/>
      <c r="E24" s="2" t="s">
        <v>2</v>
      </c>
      <c r="F24" s="3">
        <f>F12</f>
        <v>1.9</v>
      </c>
      <c r="G24" s="8"/>
      <c r="H24" s="15">
        <f>SQRT((F24-$F$19)^2)</f>
        <v>0</v>
      </c>
      <c r="I24" s="15">
        <f>SQRT((F24-$F$20)^2)</f>
        <v>3.4750000000000001</v>
      </c>
      <c r="J24" s="20" t="str">
        <f>INDEX($H$9:$I$9, MATCH(MIN(H24:I24),H24:I24, 0))</f>
        <v>C1</v>
      </c>
      <c r="K24" s="9"/>
    </row>
    <row r="25" spans="4:11" x14ac:dyDescent="0.2">
      <c r="D25" s="7"/>
      <c r="E25" s="2" t="s">
        <v>3</v>
      </c>
      <c r="F25" s="3">
        <f>F13</f>
        <v>2.8</v>
      </c>
      <c r="G25" s="8"/>
      <c r="H25" s="15">
        <f>SQRT((F25-$F$19)^2)</f>
        <v>0.89999999999999991</v>
      </c>
      <c r="I25" s="15">
        <f>SQRT((F25-$F$20)^2)</f>
        <v>2.5750000000000002</v>
      </c>
      <c r="J25" s="20" t="str">
        <f t="shared" ref="J25:J26" si="2">INDEX($H$9:$I$9, MATCH(MIN(H25:I25),H25:I25, 0))</f>
        <v>C1</v>
      </c>
      <c r="K25" s="9"/>
    </row>
    <row r="26" spans="4:11" x14ac:dyDescent="0.2">
      <c r="D26" s="7"/>
      <c r="E26" s="2" t="s">
        <v>4</v>
      </c>
      <c r="F26" s="3">
        <f>F14</f>
        <v>6.1</v>
      </c>
      <c r="G26" s="8"/>
      <c r="H26" s="15">
        <f>SQRT((F26-$F$19)^2)</f>
        <v>4.1999999999999993</v>
      </c>
      <c r="I26" s="15">
        <f>SQRT((F26-$F$20)^2)</f>
        <v>0.72499999999999964</v>
      </c>
      <c r="J26" s="20" t="str">
        <f t="shared" si="2"/>
        <v>C2</v>
      </c>
      <c r="K26" s="9"/>
    </row>
    <row r="27" spans="4:11" x14ac:dyDescent="0.2">
      <c r="D27" s="10"/>
      <c r="E27" s="11"/>
      <c r="F27" s="11"/>
      <c r="G27" s="11"/>
      <c r="H27" s="11"/>
      <c r="I27" s="11"/>
      <c r="J27" s="11"/>
      <c r="K27" s="12"/>
    </row>
    <row r="37" spans="10:20" x14ac:dyDescent="0.2">
      <c r="N37" s="2" t="s">
        <v>0</v>
      </c>
      <c r="O37" s="2" t="s">
        <v>1</v>
      </c>
      <c r="P37" s="2" t="s">
        <v>2</v>
      </c>
      <c r="Q37" s="2" t="s">
        <v>3</v>
      </c>
      <c r="R37" s="2" t="s">
        <v>4</v>
      </c>
    </row>
    <row r="38" spans="10:20" x14ac:dyDescent="0.2">
      <c r="J38" s="2" t="s">
        <v>0</v>
      </c>
      <c r="K38" s="3">
        <f>F22</f>
        <v>7.3</v>
      </c>
      <c r="M38" s="2" t="s">
        <v>0</v>
      </c>
      <c r="N38" s="14">
        <f>SQRT((VLOOKUP($M38, $E$22:$F$26, 2, FALSE)-VLOOKUP(N$37, $E$22:$F$26, 2, FALSE))^2)</f>
        <v>0</v>
      </c>
      <c r="O38" s="21">
        <f t="shared" ref="O38:R42" si="3">SQRT((VLOOKUP($M38, $E$22:$F$26, 2, FALSE)-VLOOKUP(O$37, $E$22:$F$26, 2, FALSE))^2)</f>
        <v>2</v>
      </c>
      <c r="P38" s="21">
        <f t="shared" si="3"/>
        <v>5.4</v>
      </c>
      <c r="Q38" s="21">
        <f t="shared" si="3"/>
        <v>4.5</v>
      </c>
      <c r="R38" s="21">
        <f>SQRT((VLOOKUP($M38, $E$22:$F$26, 2, FALSE)-VLOOKUP(R$37, $E$22:$F$26, 2, FALSE))^2)</f>
        <v>1.2000000000000002</v>
      </c>
    </row>
    <row r="39" spans="10:20" x14ac:dyDescent="0.2">
      <c r="J39" s="2" t="s">
        <v>1</v>
      </c>
      <c r="K39" s="3">
        <f t="shared" ref="K39:K42" si="4">F23</f>
        <v>5.3</v>
      </c>
      <c r="M39" s="2" t="s">
        <v>1</v>
      </c>
      <c r="N39" s="14"/>
      <c r="O39" s="14">
        <f t="shared" si="3"/>
        <v>0</v>
      </c>
      <c r="P39" s="21">
        <f t="shared" si="3"/>
        <v>3.4</v>
      </c>
      <c r="Q39" s="21">
        <f t="shared" si="3"/>
        <v>2.5</v>
      </c>
      <c r="R39" s="21">
        <f t="shared" si="3"/>
        <v>0.79999999999999982</v>
      </c>
    </row>
    <row r="40" spans="10:20" x14ac:dyDescent="0.2">
      <c r="J40" s="2" t="s">
        <v>2</v>
      </c>
      <c r="K40" s="3">
        <f t="shared" si="4"/>
        <v>1.9</v>
      </c>
      <c r="M40" s="2" t="s">
        <v>2</v>
      </c>
      <c r="N40" s="14"/>
      <c r="O40" s="14"/>
      <c r="P40" s="14">
        <f t="shared" si="3"/>
        <v>0</v>
      </c>
      <c r="Q40" s="21">
        <f t="shared" si="3"/>
        <v>0.89999999999999991</v>
      </c>
      <c r="R40" s="21">
        <f t="shared" si="3"/>
        <v>4.1999999999999993</v>
      </c>
    </row>
    <row r="41" spans="10:20" x14ac:dyDescent="0.2">
      <c r="J41" s="2" t="s">
        <v>3</v>
      </c>
      <c r="K41" s="3">
        <f t="shared" si="4"/>
        <v>2.8</v>
      </c>
      <c r="M41" s="2" t="s">
        <v>3</v>
      </c>
      <c r="N41" s="14"/>
      <c r="O41" s="14"/>
      <c r="P41" s="14"/>
      <c r="Q41" s="14">
        <f t="shared" si="3"/>
        <v>0</v>
      </c>
      <c r="R41" s="21">
        <f t="shared" si="3"/>
        <v>3.3</v>
      </c>
    </row>
    <row r="42" spans="10:20" x14ac:dyDescent="0.2">
      <c r="J42" s="2" t="s">
        <v>4</v>
      </c>
      <c r="K42" s="3">
        <f t="shared" si="4"/>
        <v>6.1</v>
      </c>
      <c r="M42" s="2" t="s">
        <v>4</v>
      </c>
      <c r="N42" s="14"/>
      <c r="O42" s="14"/>
      <c r="P42" s="14"/>
      <c r="Q42" s="14"/>
      <c r="R42" s="14">
        <f t="shared" si="3"/>
        <v>0</v>
      </c>
    </row>
    <row r="43" spans="10:20" x14ac:dyDescent="0.2">
      <c r="R43" s="17"/>
    </row>
    <row r="44" spans="10:20" x14ac:dyDescent="0.2">
      <c r="N44" s="2" t="s">
        <v>0</v>
      </c>
      <c r="O44" s="2" t="s">
        <v>11</v>
      </c>
      <c r="P44" s="2" t="s">
        <v>2</v>
      </c>
      <c r="Q44" s="2" t="s">
        <v>3</v>
      </c>
      <c r="R44" s="18"/>
    </row>
    <row r="45" spans="10:20" x14ac:dyDescent="0.2">
      <c r="J45" s="2" t="s">
        <v>0</v>
      </c>
      <c r="K45" s="3">
        <v>7.3</v>
      </c>
      <c r="M45" s="2" t="s">
        <v>0</v>
      </c>
      <c r="N45" s="14">
        <f>SQRT((VLOOKUP($M45, $J$45:$K$49, 2, FALSE)-VLOOKUP(N$44, $J$45:$K$49, 2, FALSE))^2)</f>
        <v>0</v>
      </c>
      <c r="O45" s="14">
        <f t="shared" ref="O45:Q48" si="5">SQRT((VLOOKUP($M45, $J$45:$K$49, 2, FALSE)-VLOOKUP(O$44, $J$45:$K$49, 2, FALSE))^2)</f>
        <v>1.6000000000000005</v>
      </c>
      <c r="P45" s="14">
        <f t="shared" si="5"/>
        <v>5.4</v>
      </c>
      <c r="Q45" s="14">
        <f t="shared" si="5"/>
        <v>4.5</v>
      </c>
      <c r="R45" s="19"/>
    </row>
    <row r="46" spans="10:20" x14ac:dyDescent="0.2">
      <c r="J46" s="2" t="s">
        <v>11</v>
      </c>
      <c r="K46" s="3">
        <f>AVERAGE(F23,F26)</f>
        <v>5.6999999999999993</v>
      </c>
      <c r="M46" s="2" t="s">
        <v>11</v>
      </c>
      <c r="N46" s="14"/>
      <c r="O46" s="14">
        <f t="shared" si="5"/>
        <v>0</v>
      </c>
      <c r="P46" s="14">
        <f t="shared" si="5"/>
        <v>3.7999999999999994</v>
      </c>
      <c r="Q46" s="14">
        <f t="shared" si="5"/>
        <v>2.8999999999999995</v>
      </c>
      <c r="R46" s="19"/>
    </row>
    <row r="47" spans="10:20" x14ac:dyDescent="0.2">
      <c r="J47" s="2" t="s">
        <v>2</v>
      </c>
      <c r="K47" s="3">
        <v>1.9</v>
      </c>
      <c r="M47" s="2" t="s">
        <v>2</v>
      </c>
      <c r="N47" s="14"/>
      <c r="O47" s="14"/>
      <c r="P47" s="14">
        <f t="shared" si="5"/>
        <v>0</v>
      </c>
      <c r="Q47" s="16">
        <f>SQRT((VLOOKUP($M47, $J$45:$K$49, 2, FALSE)-VLOOKUP(Q$44, $J$45:$K$49, 2, FALSE))^2)</f>
        <v>0.89999999999999991</v>
      </c>
      <c r="R47" s="19"/>
    </row>
    <row r="48" spans="10:20" x14ac:dyDescent="0.2">
      <c r="J48" s="2" t="s">
        <v>3</v>
      </c>
      <c r="K48" s="3">
        <v>2.8</v>
      </c>
      <c r="M48" s="2" t="s">
        <v>3</v>
      </c>
      <c r="N48" s="14"/>
      <c r="O48" s="14"/>
      <c r="P48" s="14"/>
      <c r="Q48" s="14">
        <f t="shared" si="5"/>
        <v>0</v>
      </c>
      <c r="R48" s="19"/>
      <c r="T48">
        <f>MIN(O45:Q45,P46:Q46,Q47)</f>
        <v>0.89999999999999991</v>
      </c>
    </row>
    <row r="49" spans="10:18" x14ac:dyDescent="0.2">
      <c r="J49" s="13"/>
      <c r="K49" s="8"/>
      <c r="M49" s="2"/>
      <c r="N49" s="14"/>
      <c r="O49" s="14"/>
      <c r="P49" s="14"/>
      <c r="Q49" s="14"/>
      <c r="R49" s="19"/>
    </row>
    <row r="50" spans="10:18" x14ac:dyDescent="0.2">
      <c r="R50" s="17"/>
    </row>
    <row r="51" spans="10:18" x14ac:dyDescent="0.2">
      <c r="R51" s="17"/>
    </row>
    <row r="52" spans="10:18" x14ac:dyDescent="0.2">
      <c r="J52" s="2" t="s">
        <v>0</v>
      </c>
      <c r="K52" s="3">
        <v>7.3</v>
      </c>
      <c r="N52" s="2" t="s">
        <v>0</v>
      </c>
      <c r="O52" s="2" t="s">
        <v>11</v>
      </c>
      <c r="P52" s="2" t="s">
        <v>12</v>
      </c>
    </row>
    <row r="53" spans="10:18" x14ac:dyDescent="0.2">
      <c r="J53" s="2" t="s">
        <v>11</v>
      </c>
      <c r="K53" s="3">
        <f>AVERAGE(K39,K42)</f>
        <v>5.6999999999999993</v>
      </c>
      <c r="M53" s="2" t="s">
        <v>0</v>
      </c>
      <c r="N53" s="14">
        <f>SQRT((VLOOKUP($M53, $J$52:$K$56, 2, FALSE)-VLOOKUP(N$52, $J$52:$K$56, 2, FALSE))^2)</f>
        <v>0</v>
      </c>
      <c r="O53" s="14">
        <f t="shared" ref="O53:P55" si="6">SQRT((VLOOKUP($M53, $J$52:$K$56, 2, FALSE)-VLOOKUP(O$52, $J$52:$K$56, 2, FALSE))^2)</f>
        <v>1.6000000000000005</v>
      </c>
      <c r="P53" s="14">
        <f t="shared" si="6"/>
        <v>4.95</v>
      </c>
    </row>
    <row r="54" spans="10:18" x14ac:dyDescent="0.2">
      <c r="J54" s="2" t="s">
        <v>12</v>
      </c>
      <c r="K54" s="3">
        <f>AVERAGE(K47:K48)</f>
        <v>2.3499999999999996</v>
      </c>
      <c r="M54" s="2" t="s">
        <v>11</v>
      </c>
      <c r="N54" s="16">
        <f t="shared" ref="N54:P55" si="7">SQRT((VLOOKUP($M54, $J$52:$K$56, 2, FALSE)-VLOOKUP(N$52, $J$52:$K$56, 2, FALSE))^2)</f>
        <v>1.6000000000000005</v>
      </c>
      <c r="O54" s="14">
        <f t="shared" si="6"/>
        <v>0</v>
      </c>
      <c r="P54" s="14">
        <f t="shared" si="6"/>
        <v>3.3499999999999996</v>
      </c>
    </row>
    <row r="55" spans="10:18" x14ac:dyDescent="0.2">
      <c r="J55" s="2"/>
      <c r="K55" s="3"/>
      <c r="M55" s="2" t="s">
        <v>12</v>
      </c>
      <c r="N55" s="14">
        <f t="shared" si="7"/>
        <v>4.95</v>
      </c>
      <c r="O55" s="14">
        <f t="shared" si="6"/>
        <v>3.3499999999999996</v>
      </c>
      <c r="P55" s="14">
        <f t="shared" si="6"/>
        <v>0</v>
      </c>
    </row>
    <row r="56" spans="10:18" x14ac:dyDescent="0.2">
      <c r="M56" s="2"/>
      <c r="N56" s="14"/>
      <c r="O56" s="14"/>
      <c r="P56" s="14"/>
    </row>
    <row r="58" spans="10:18" x14ac:dyDescent="0.2">
      <c r="J58" s="2" t="s">
        <v>13</v>
      </c>
      <c r="K58" s="3">
        <f>AVERAGE(K52:K53)</f>
        <v>6.5</v>
      </c>
      <c r="N58" s="2" t="s">
        <v>13</v>
      </c>
      <c r="O58" s="2" t="s">
        <v>12</v>
      </c>
    </row>
    <row r="59" spans="10:18" x14ac:dyDescent="0.2">
      <c r="J59" s="2" t="s">
        <v>12</v>
      </c>
      <c r="K59" s="3">
        <f>AVERAGE(K54)</f>
        <v>2.3499999999999996</v>
      </c>
      <c r="M59" s="2" t="s">
        <v>13</v>
      </c>
      <c r="N59" s="14">
        <f>SQRT((VLOOKUP($M59, $J$58:$K$62, 2, FALSE)-VLOOKUP(N$58, $J$58:$K$62, 2, FALSE))^2)</f>
        <v>0</v>
      </c>
      <c r="O59" s="16">
        <f t="shared" ref="O59:O60" si="8">SQRT((VLOOKUP($M59, $J$58:$K$62, 2, FALSE)-VLOOKUP(O$58, $J$58:$K$62, 2, FALSE))^2)</f>
        <v>4.1500000000000004</v>
      </c>
    </row>
    <row r="60" spans="10:18" x14ac:dyDescent="0.2">
      <c r="M60" s="2" t="s">
        <v>12</v>
      </c>
      <c r="N60" s="14">
        <f t="shared" ref="N60:O60" si="9">SQRT((VLOOKUP($M60, $J$58:$K$62, 2, FALSE)-VLOOKUP(N$58, $J$58:$K$62, 2, FALSE))^2)</f>
        <v>4.1500000000000004</v>
      </c>
      <c r="O60" s="14">
        <f t="shared" si="8"/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2018-10-12T19:56:04Z</dcterms:created>
  <dcterms:modified xsi:type="dcterms:W3CDTF">2018-10-13T06:12:39Z</dcterms:modified>
</cp:coreProperties>
</file>