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F:\2024\python\DataAnalysis\Excel\"/>
    </mc:Choice>
  </mc:AlternateContent>
  <xr:revisionPtr revIDLastSave="0" documentId="13_ncr:1_{EA6AEB83-ED58-4384-B542-896FD457ED60}" xr6:coauthVersionLast="47" xr6:coauthVersionMax="47" xr10:uidLastSave="{00000000-0000-0000-0000-000000000000}"/>
  <bookViews>
    <workbookView xWindow="-110" yWindow="-110" windowWidth="19420" windowHeight="11020" activeTab="1" xr2:uid="{00000000-000D-0000-FFFF-FFFF00000000}"/>
  </bookViews>
  <sheets>
    <sheet name="Data" sheetId="1" r:id="rId1"/>
    <sheet name="Dashboard" sheetId="4" r:id="rId2"/>
    <sheet name="Analysis" sheetId="3" r:id="rId3"/>
  </sheets>
  <definedNames>
    <definedName name="_xlchart.v1.7" hidden="1">Analysis!$E$23:$E$26</definedName>
    <definedName name="_xlchart.v1.8" hidden="1">Analysis!$F$22</definedName>
    <definedName name="_xlchart.v1.9" hidden="1">Analysis!$F$23:$F$26</definedName>
    <definedName name="_xlchart.v5.0" hidden="1">Analysis!$E$23:$E$26</definedName>
    <definedName name="_xlchart.v5.1" hidden="1">Analysis!$F$22</definedName>
    <definedName name="_xlchart.v5.10" hidden="1">Analysis!$E$58</definedName>
    <definedName name="_xlchart.v5.11" hidden="1">Analysis!$E$59:$E$107</definedName>
    <definedName name="_xlchart.v5.12" hidden="1">Analysis!$F$58</definedName>
    <definedName name="_xlchart.v5.13" hidden="1">Analysis!$F$59:$F$107</definedName>
    <definedName name="_xlchart.v5.2" hidden="1">Analysis!$F$23:$F$26</definedName>
    <definedName name="_xlchart.v5.3" hidden="1">Analysis!$E$58</definedName>
    <definedName name="_xlchart.v5.4" hidden="1">Analysis!$E$59:$E$107</definedName>
    <definedName name="_xlchart.v5.5" hidden="1">Analysis!$F$58</definedName>
    <definedName name="_xlchart.v5.6" hidden="1">Analysis!$F$59:$F$107</definedName>
    <definedName name="Slicer_Region">#N/A</definedName>
    <definedName name="Slicer_Segment">#N/A</definedName>
    <definedName name="Slicer_Year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_4b97c9a5-48a4-4e9c-b794-f99ea7e037bb" name="Data" connection="Query - 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AB46" i="3" l="1"/>
  <c r="AF43" i="3"/>
  <c r="Y43" i="3"/>
  <c r="U43" i="3"/>
  <c r="R43"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59" i="3"/>
  <c r="E39" i="3"/>
  <c r="E38" i="3"/>
  <c r="E37" i="3"/>
  <c r="E23" i="3"/>
  <c r="E24" i="3"/>
  <c r="E25" i="3"/>
  <c r="E26"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S64" i="3"/>
  <c r="S55" i="3"/>
  <c r="F86" i="3"/>
  <c r="F92" i="3"/>
  <c r="F70" i="3"/>
  <c r="F87" i="3"/>
  <c r="F69" i="3"/>
  <c r="F38" i="3"/>
  <c r="S60" i="3"/>
  <c r="F25" i="3"/>
  <c r="F24" i="3"/>
  <c r="F103" i="3"/>
  <c r="F81" i="3"/>
  <c r="F101" i="3"/>
  <c r="F79" i="3"/>
  <c r="F106" i="3"/>
  <c r="F91" i="3"/>
  <c r="F83" i="3"/>
  <c r="F61" i="3"/>
  <c r="F62" i="3"/>
  <c r="F82" i="3"/>
  <c r="F71" i="3"/>
  <c r="F68" i="3"/>
  <c r="F88" i="3"/>
  <c r="F73" i="3"/>
  <c r="F59" i="3"/>
  <c r="F94" i="3"/>
  <c r="F75" i="3"/>
  <c r="F95" i="3"/>
  <c r="F102" i="3"/>
  <c r="F84" i="3"/>
  <c r="F105" i="3"/>
  <c r="S57" i="3"/>
  <c r="F100" i="3"/>
  <c r="F97" i="3"/>
  <c r="F66" i="3"/>
  <c r="F77" i="3"/>
  <c r="F39" i="3"/>
  <c r="F99" i="3"/>
  <c r="F26" i="3"/>
  <c r="F60" i="3"/>
  <c r="F65" i="3"/>
  <c r="F85" i="3"/>
  <c r="F80" i="3"/>
  <c r="F74" i="3"/>
  <c r="F23" i="3"/>
  <c r="F76" i="3"/>
  <c r="F89" i="3"/>
  <c r="F93" i="3"/>
  <c r="F63" i="3"/>
  <c r="F107" i="3"/>
  <c r="F37" i="3"/>
  <c r="F64" i="3"/>
  <c r="F72" i="3"/>
  <c r="F67" i="3"/>
  <c r="S62" i="3"/>
  <c r="F78" i="3"/>
  <c r="F98" i="3"/>
  <c r="F90" i="3"/>
  <c r="F104" i="3"/>
  <c r="F9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8FCF35-D4EB-4CFE-821A-D41FF0C2A1F5}" name="Query - Data" description="Connection to the 'Data' query in the workbook." type="100" refreshedVersion="8" minRefreshableVersion="5">
    <extLst>
      <ext xmlns:x15="http://schemas.microsoft.com/office/spreadsheetml/2010/11/main" uri="{DE250136-89BD-433C-8126-D09CA5730AF9}">
        <x15:connection id="28a660ef-f28b-46da-a90a-2553fd736efe"/>
      </ext>
    </extLst>
  </connection>
  <connection id="2" xr16:uid="{BBB2C686-62A7-4705-A53D-1D4191163F15}"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<sst xmlns="http://schemas.openxmlformats.org/spreadsheetml/2006/main" count="130138" uniqueCount="10952">
  <si>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</si>
  <si>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</si>
  <si>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</si>
  <si>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</si>
  <si>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</si>
  <si>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</si>
  <si>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</si>
  <si>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</si>
  <si>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</si>
  <si>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</si>
  <si>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</si>
  <si>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</si>
  <si>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</si>
  <si>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</si>
  <si>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</si>
  <si>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</si>
  <si>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</si>
  <si>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</si>
  <si>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</si>
  <si>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</si>
  <si>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</si>
  <si>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</si>
  <si>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</si>
  <si>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</si>
  <si>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</si>
  <si>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</si>
  <si>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</si>
  <si>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</si>
  <si>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</si>
  <si>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</si>
  <si>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</si>
  <si>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</si>
  <si>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</si>
  <si>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</si>
  <si>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</si>
  <si>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</si>
  <si>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</si>
  <si>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</si>
  <si>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</si>
  <si>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</si>
  <si>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</si>
  <si>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</si>
  <si>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</si>
  <si>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</si>
  <si>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</si>
  <si>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</si>
  <si>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</si>
  <si>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</si>
  <si>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</si>
  <si>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</si>
  <si>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</si>
  <si>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</si>
  <si>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</si>
  <si>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</si>
  <si>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</si>
  <si>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</si>
  <si>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</si>
  <si>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</si>
  <si>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</si>
  <si>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</si>
  <si>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</si>
  <si>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</si>
  <si>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</si>
  <si>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</si>
  <si>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</si>
  <si>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</si>
  <si>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</si>
  <si>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</si>
  <si>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</si>
  <si>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</si>
  <si>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</si>
  <si>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</si>
  <si>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</si>
  <si>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</si>
  <si>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</si>
  <si>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</si>
  <si>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</si>
  <si>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</si>
  <si>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</si>
  <si>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</si>
  <si>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</si>
  <si>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</si>
  <si>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</si>
  <si>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</si>
  <si>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</si>
  <si>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</si>
  <si>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</si>
  <si>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</si>
  <si>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</si>
  <si>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</si>
  <si>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</si>
  <si>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</si>
  <si>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</si>
  <si>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</si>
  <si>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</si>
  <si>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</si>
  <si>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</si>
  <si>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</si>
  <si>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</si>
  <si>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</si>
  <si>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</si>
  <si>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</si>
  <si>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</si>
  <si>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</si>
  <si>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</si>
  <si>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</si>
  <si>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</si>
  <si>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</si>
  <si>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</si>
  <si>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</si>
  <si>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</si>
  <si>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</si>
  <si>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</si>
  <si>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</si>
  <si>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</si>
  <si>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</si>
  <si>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</si>
  <si>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</si>
  <si>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</si>
  <si>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</si>
  <si>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</si>
  <si>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</si>
  <si>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</si>
  <si>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</si>
  <si>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</si>
  <si>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</si>
  <si>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</si>
  <si>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</si>
  <si>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</si>
  <si>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</si>
  <si>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</si>
  <si>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</si>
  <si>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</si>
  <si>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</si>
  <si>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</si>
  <si>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</si>
  <si>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</si>
  <si>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</si>
  <si>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</si>
  <si>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</si>
  <si>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</si>
  <si>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</si>
  <si>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</si>
  <si>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</si>
  <si>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</si>
  <si>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</si>
  <si>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</si>
  <si>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</si>
  <si>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</si>
  <si>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</si>
  <si>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</si>
  <si>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</si>
  <si>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</si>
  <si>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</si>
  <si>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</si>
  <si>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</si>
  <si>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</si>
  <si>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</si>
  <si>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</si>
  <si>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</si>
  <si>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</si>
  <si>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</si>
  <si>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</si>
  <si>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</si>
  <si>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</si>
  <si>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</si>
  <si>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</si>
  <si>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</si>
  <si>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</si>
  <si>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</si>
  <si>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</si>
  <si>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</si>
  <si>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</si>
  <si>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</si>
  <si>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</si>
  <si>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</si>
  <si>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</si>
  <si>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</si>
  <si>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</si>
  <si>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</si>
  <si>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</si>
  <si>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</si>
  <si>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</si>
  <si>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</si>
  <si>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</si>
  <si>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</si>
  <si>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</si>
  <si>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</si>
  <si>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</si>
  <si>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</si>
  <si>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</si>
  <si>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</si>
  <si>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</si>
  <si>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</si>
  <si>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</si>
  <si>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</si>
  <si>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</si>
  <si>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</si>
  <si>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</si>
  <si>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</si>
  <si>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</si>
  <si>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</si>
  <si>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</si>
  <si>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</si>
  <si>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</si>
  <si>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</si>
  <si>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</si>
  <si>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</si>
  <si>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</si>
  <si>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</si>
  <si>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</si>
  <si>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</si>
  <si>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</si>
  <si>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</si>
  <si>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</si>
  <si>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</si>
  <si>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</si>
  <si>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</si>
  <si>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</si>
  <si>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</si>
  <si>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</si>
  <si>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</si>
  <si>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</si>
  <si>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</si>
  <si>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</si>
  <si>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</si>
  <si>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</si>
  <si>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</si>
  <si>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</si>
  <si>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</si>
  <si>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</si>
  <si>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</si>
  <si>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</si>
  <si>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</si>
  <si>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</si>
  <si>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</si>
  <si>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</si>
  <si>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</si>
  <si>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</si>
  <si>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</si>
  <si>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</si>
  <si>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</si>
  <si>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</si>
  <si>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</si>
  <si>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</si>
  <si>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</si>
  <si>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</si>
  <si>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</si>
  <si>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</si>
  <si>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</si>
  <si>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</si>
  <si>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</si>
  <si>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</si>
  <si>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</si>
  <si>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</si>
  <si>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</si>
  <si>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</si>
  <si>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</si>
  <si>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</si>
  <si>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</si>
  <si>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</si>
  <si>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</si>
  <si>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</si>
  <si>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</si>
  <si>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</si>
  <si>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</si>
  <si>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</si>
  <si>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</si>
  <si>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</si>
  <si>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</si>
  <si>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</si>
  <si>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</si>
  <si>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</si>
  <si>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</si>
  <si>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</si>
  <si>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</si>
  <si>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</si>
  <si>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</si>
  <si>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</si>
  <si>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</si>
  <si>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</si>
  <si>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</si>
  <si>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</si>
  <si>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</si>
  <si>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</si>
  <si>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</si>
  <si>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</si>
  <si>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</si>
  <si>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</si>
  <si>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</si>
  <si>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</si>
  <si>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</si>
  <si>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</si>
  <si>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</si>
  <si>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</si>
  <si>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</si>
  <si>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</si>
  <si>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</si>
  <si>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</si>
  <si>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</si>
  <si>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</si>
  <si>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</si>
  <si>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</si>
  <si>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</si>
  <si>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</si>
  <si>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</si>
  <si>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</si>
  <si>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</si>
  <si>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</si>
  <si>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</si>
  <si>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</si>
  <si>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</si>
  <si>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</si>
  <si>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</si>
  <si>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</si>
  <si>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</si>
  <si>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</si>
  <si>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</si>
  <si>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</si>
  <si>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</si>
  <si>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</si>
  <si>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</si>
  <si>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</si>
  <si>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</si>
  <si>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</si>
  <si>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</si>
  <si>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</si>
  <si>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</si>
  <si>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</si>
  <si>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</si>
  <si>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</si>
  <si>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</si>
  <si>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</si>
  <si>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</si>
  <si>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</si>
  <si>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</si>
  <si>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</si>
  <si>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</si>
  <si>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</si>
  <si>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</si>
  <si>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</si>
  <si>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</si>
  <si>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</si>
  <si>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</si>
  <si>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</si>
  <si>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</si>
  <si>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</si>
  <si>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</si>
  <si>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</si>
  <si>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</si>
  <si>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</si>
  <si>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</si>
  <si>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</si>
  <si>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</si>
  <si>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</si>
  <si>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</si>
  <si>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</si>
  <si>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</si>
  <si>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</si>
  <si>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</si>
  <si>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</si>
  <si>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</si>
  <si>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</si>
  <si>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</si>
  <si>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</si>
  <si>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</si>
  <si>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</si>
  <si>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</si>
  <si>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</si>
  <si>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</si>
  <si>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</si>
  <si>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</si>
  <si>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</si>
  <si>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</si>
  <si>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</si>
  <si>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</si>
  <si>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</si>
  <si>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</si>
  <si>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</si>
  <si>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</si>
  <si>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</si>
  <si>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</si>
  <si>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</si>
  <si>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</si>
  <si>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</si>
  <si>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</si>
  <si>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</si>
  <si>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</si>
  <si>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</si>
  <si>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</si>
  <si>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</si>
  <si>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</si>
  <si>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</si>
  <si>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</si>
  <si>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</si>
  <si>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</si>
  <si>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</si>
  <si>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</si>
  <si>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</si>
  <si>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</si>
  <si>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</si>
  <si>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</si>
  <si>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</si>
  <si>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</si>
  <si>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</si>
  <si>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</si>
  <si>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</si>
  <si>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</si>
  <si>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</si>
  <si>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</si>
  <si>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</si>
  <si>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</si>
  <si>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</si>
  <si>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</si>
  <si>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</si>
  <si>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</si>
  <si>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</si>
  <si>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</si>
  <si>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</si>
  <si>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</si>
  <si>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</si>
  <si>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</si>
  <si>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</si>
  <si>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</si>
  <si>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</si>
  <si>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</si>
  <si>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</si>
  <si>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</si>
  <si>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</si>
  <si>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</si>
  <si>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</si>
  <si>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</si>
  <si>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</si>
  <si>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</si>
  <si>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</si>
  <si>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</si>
  <si>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</si>
  <si>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</si>
  <si>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</si>
  <si>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</si>
  <si>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</si>
  <si>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</si>
  <si>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</si>
  <si>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</si>
  <si>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</si>
  <si>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</si>
  <si>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</si>
  <si>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</si>
  <si>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</si>
  <si>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</si>
  <si>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</si>
  <si>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</si>
  <si>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</si>
  <si>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</si>
  <si>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</si>
  <si>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</si>
  <si>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</si>
  <si>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</si>
  <si>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</si>
  <si>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</si>
  <si>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</si>
  <si>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</si>
  <si>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</si>
  <si>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</si>
  <si>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</si>
  <si>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</si>
  <si>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</si>
  <si>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</si>
  <si>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</si>
  <si>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</si>
  <si>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</si>
  <si>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</si>
  <si>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</si>
  <si>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</si>
  <si>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</si>
  <si>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</si>
  <si>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</si>
  <si>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</si>
  <si>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</si>
  <si>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</si>
  <si>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</si>
  <si>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</si>
  <si>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</si>
  <si>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</si>
  <si>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</si>
  <si>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</si>
  <si>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</si>
  <si>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</si>
  <si>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</si>
  <si>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</si>
  <si>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</si>
  <si>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</si>
  <si>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</si>
  <si>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</si>
  <si>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</si>
  <si>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</si>
  <si>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</si>
  <si>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</si>
  <si>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</si>
  <si>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</si>
  <si>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</si>
  <si>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</si>
  <si>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</si>
  <si>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</si>
  <si>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</si>
  <si>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</si>
  <si>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</si>
  <si>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</si>
  <si>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</si>
  <si>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</si>
  <si>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</si>
  <si>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</si>
  <si>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</si>
  <si>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</si>
  <si>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</si>
  <si>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</si>
  <si>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</si>
  <si>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</si>
  <si>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</si>
  <si>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</si>
  <si>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</si>
  <si>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</si>
  <si>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</si>
  <si>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</si>
  <si>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</si>
  <si>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</si>
  <si>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</si>
  <si>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</si>
  <si>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</si>
  <si>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</si>
  <si>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</si>
  <si>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</si>
  <si>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</si>
  <si>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</si>
  <si>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</si>
  <si>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</si>
  <si>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</si>
  <si>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</si>
  <si>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</si>
  <si>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</si>
  <si>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</si>
  <si>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</si>
  <si>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</si>
  <si>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</si>
  <si>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</si>
  <si>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</si>
  <si>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</si>
  <si>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</si>
  <si>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</si>
  <si>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</si>
  <si>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</si>
  <si>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</si>
  <si>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</si>
  <si>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</si>
  <si>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</si>
  <si>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</si>
  <si>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</si>
  <si>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</si>
  <si>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</si>
  <si>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</si>
  <si>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</si>
  <si>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</si>
  <si>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</si>
  <si>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</si>
  <si>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</si>
  <si>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</si>
  <si>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</si>
  <si>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</si>
  <si>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</si>
  <si>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</si>
  <si>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</si>
  <si>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</si>
  <si>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</si>
  <si>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</si>
  <si>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</si>
  <si>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</si>
  <si>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</si>
  <si>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</si>
  <si>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</si>
  <si>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</si>
  <si>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</si>
  <si>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</si>
  <si>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</si>
  <si>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</si>
  <si>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</si>
  <si>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</si>
  <si>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</si>
  <si>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</si>
  <si>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</si>
  <si>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</si>
  <si>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</si>
  <si>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</si>
  <si>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</si>
  <si>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</si>
  <si>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</si>
  <si>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</si>
  <si>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</si>
  <si>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</si>
  <si>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</si>
  <si>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</si>
  <si>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</si>
  <si>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</si>
  <si>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</si>
  <si>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</si>
  <si>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</si>
  <si>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</si>
  <si>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</si>
  <si>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</si>
  <si>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</si>
  <si>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</si>
  <si>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</si>
  <si>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</si>
  <si>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</si>
  <si>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</si>
  <si>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</si>
  <si>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</si>
  <si>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</si>
  <si>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</si>
  <si>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</si>
  <si>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</si>
  <si>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</si>
  <si>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</si>
  <si>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</si>
  <si>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</si>
  <si>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</si>
  <si>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</si>
  <si>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</si>
  <si>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</si>
  <si>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</si>
  <si>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</si>
  <si>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</si>
  <si>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</si>
  <si>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</si>
  <si>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</si>
  <si>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</si>
  <si>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</si>
  <si>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</si>
  <si>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</si>
  <si>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</si>
  <si>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</si>
  <si>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</si>
  <si>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</si>
  <si>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</si>
  <si>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</si>
  <si>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</si>
  <si>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</si>
  <si>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</si>
  <si>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</si>
  <si>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</si>
  <si>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</si>
  <si>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</si>
  <si>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</si>
  <si>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</si>
  <si>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</si>
  <si>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</si>
  <si>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</si>
  <si>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</si>
  <si>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</si>
  <si>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</si>
  <si>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</si>
  <si>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</si>
  <si>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</si>
  <si>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</si>
  <si>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</si>
  <si>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</si>
  <si>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</si>
  <si>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</si>
  <si>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</si>
  <si>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</si>
  <si>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</si>
  <si>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</si>
  <si>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</si>
  <si>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</si>
  <si>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</si>
  <si>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</si>
  <si>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</si>
  <si>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</si>
  <si>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</si>
  <si>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</si>
  <si>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</si>
  <si>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</si>
  <si>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</si>
  <si>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</si>
  <si>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</si>
  <si>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</si>
  <si>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</si>
  <si>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</si>
  <si>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</si>
  <si>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</si>
  <si>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</si>
  <si>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</si>
  <si>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</si>
  <si>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</si>
  <si>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</si>
  <si>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</si>
  <si>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</si>
  <si>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</si>
  <si>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</si>
  <si>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</si>
  <si>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</si>
  <si>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</si>
  <si>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</si>
  <si>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</si>
  <si>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</si>
  <si>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</si>
  <si>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</si>
  <si>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</si>
  <si>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</si>
  <si>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</si>
  <si>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</si>
  <si>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</si>
  <si>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</si>
  <si>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</si>
  <si>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</si>
  <si>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</si>
  <si>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</si>
  <si>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</si>
  <si>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</si>
  <si>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</si>
  <si>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</si>
  <si>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</si>
  <si>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</si>
  <si>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</si>
  <si>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</si>
  <si>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</si>
  <si>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</si>
  <si>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</si>
  <si>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</si>
  <si>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</si>
  <si>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</si>
  <si>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</si>
  <si>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</si>
  <si>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</si>
  <si>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</si>
  <si>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</si>
  <si>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</si>
  <si>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</si>
  <si>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</si>
  <si>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</si>
  <si>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</si>
  <si>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</si>
  <si>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</si>
  <si>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</si>
  <si>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</si>
  <si>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</si>
  <si>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</si>
  <si>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</si>
  <si>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</si>
  <si>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</si>
  <si>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</si>
  <si>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</si>
  <si>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</si>
  <si>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</si>
  <si>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</si>
  <si>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</si>
  <si>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</si>
  <si>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</si>
  <si>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</si>
  <si>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</si>
  <si>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</si>
  <si>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</si>
  <si>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</si>
  <si>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</si>
  <si>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</si>
  <si>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</si>
  <si>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</si>
  <si>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</si>
  <si>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</si>
  <si>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</si>
  <si>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</si>
  <si>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</si>
  <si>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</si>
  <si>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</si>
  <si>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</si>
  <si>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</si>
  <si>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</si>
  <si>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</si>
  <si>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</si>
  <si>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</si>
  <si>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</si>
  <si>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</si>
  <si>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</si>
  <si>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</si>
  <si>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</si>
  <si>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</si>
  <si>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</si>
  <si>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</si>
  <si>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</si>
  <si>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</si>
  <si>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</si>
  <si>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</si>
  <si>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</si>
  <si>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</si>
  <si>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</si>
  <si>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</si>
  <si>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</si>
  <si>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</si>
  <si>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</si>
  <si>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</si>
  <si>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</si>
  <si>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</si>
  <si>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</si>
  <si>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</si>
  <si>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</si>
  <si>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</si>
  <si>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</si>
  <si>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</si>
  <si>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</si>
  <si>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</si>
  <si>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</si>
  <si>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</si>
  <si>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</si>
  <si>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</si>
  <si>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</si>
  <si>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</si>
  <si>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</si>
  <si>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</si>
  <si>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</si>
  <si>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</si>
  <si>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</si>
  <si>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</si>
  <si>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</si>
  <si>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</si>
  <si>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</si>
  <si>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</si>
  <si>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</si>
  <si>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</si>
  <si>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</si>
  <si>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</si>
  <si>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</si>
  <si>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</si>
  <si>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</si>
  <si>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</si>
  <si>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</si>
  <si>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</si>
  <si>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</si>
  <si>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</si>
  <si>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</si>
  <si>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</si>
  <si>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</si>
  <si>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</si>
  <si>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</si>
  <si>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</si>
  <si>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</si>
  <si>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</si>
  <si>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</si>
  <si>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</si>
  <si>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</si>
  <si>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</si>
  <si>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</si>
  <si>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</si>
  <si>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</si>
  <si>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</si>
  <si>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</si>
  <si>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</si>
  <si>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</si>
  <si>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</si>
  <si>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</si>
  <si>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</si>
  <si>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</si>
  <si>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</si>
  <si>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</si>
  <si>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</si>
  <si>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</si>
  <si>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</si>
  <si>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</si>
  <si>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</si>
  <si>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</si>
  <si>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</si>
  <si>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</si>
  <si>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</si>
  <si>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</si>
  <si>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</si>
  <si>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</si>
  <si>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</si>
  <si>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</si>
  <si>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</si>
  <si>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</si>
  <si>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</si>
  <si>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</si>
  <si>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</si>
  <si>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</si>
  <si>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</si>
  <si>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</si>
  <si>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</si>
  <si>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</si>
  <si>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</si>
  <si>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</si>
  <si>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</si>
  <si>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</si>
  <si>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</si>
  <si>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</si>
  <si>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</si>
  <si>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</si>
  <si>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</si>
  <si>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</si>
  <si>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</si>
  <si>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</si>
  <si>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</si>
  <si>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</si>
  <si>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</si>
  <si>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</si>
  <si>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</si>
  <si>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</si>
  <si>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</si>
  <si>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</si>
  <si>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</si>
  <si>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</si>
  <si>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</si>
  <si>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</si>
  <si>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</si>
  <si>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</si>
  <si>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</si>
  <si>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</si>
  <si>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</si>
  <si>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</si>
  <si>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</si>
  <si>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</si>
  <si>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</si>
  <si>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</si>
  <si>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</si>
  <si>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</si>
  <si>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</si>
  <si>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</si>
  <si>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</si>
  <si>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</si>
  <si>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</si>
  <si>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</si>
  <si>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</si>
  <si>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</si>
  <si>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</si>
  <si>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</si>
  <si>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</si>
  <si>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</si>
  <si>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</si>
  <si>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</si>
  <si>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</si>
  <si>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</si>
  <si>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</si>
  <si>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</si>
  <si>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</si>
  <si>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</si>
  <si>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</si>
  <si>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</si>
  <si>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</si>
  <si>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</si>
  <si>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</si>
  <si>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</si>
  <si>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</si>
  <si>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</si>
  <si>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</si>
  <si>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</si>
  <si>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</si>
  <si>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</si>
  <si>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</si>
  <si>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</si>
  <si>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</si>
  <si>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</si>
  <si>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</si>
  <si>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</si>
  <si>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</si>
  <si>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</si>
  <si>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</si>
  <si>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</si>
  <si>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</si>
  <si>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</si>
  <si>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</si>
  <si>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</si>
  <si>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</si>
  <si>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</si>
  <si>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</si>
  <si>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</si>
  <si>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</si>
  <si>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</si>
  <si>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</si>
  <si>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</si>
  <si>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</si>
  <si>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</si>
  <si>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</si>
  <si>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</si>
  <si>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</si>
  <si>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</si>
  <si>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</si>
  <si>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</si>
  <si>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</si>
  <si>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</si>
  <si>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</si>
  <si>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</si>
  <si>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</si>
  <si>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</si>
  <si>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</si>
  <si>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</si>
  <si>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</si>
  <si>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</si>
  <si>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</si>
  <si>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</si>
  <si>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</si>
  <si>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</si>
  <si>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</si>
  <si>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</si>
  <si>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</si>
  <si>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</si>
  <si>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</si>
  <si>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</si>
  <si>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</si>
  <si>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</si>
  <si>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</si>
  <si>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</si>
  <si>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</si>
  <si>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</si>
  <si>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</si>
  <si>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</si>
  <si>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</si>
  <si>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</si>
  <si>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</si>
  <si>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</si>
  <si>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</si>
  <si>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</si>
  <si>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</si>
  <si>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</si>
  <si>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</si>
  <si>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</si>
  <si>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</si>
  <si>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</si>
  <si>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</si>
  <si>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</si>
  <si>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</si>
  <si>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</si>
  <si>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</si>
  <si>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</si>
  <si>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</si>
  <si>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</si>
  <si>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</si>
  <si>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</si>
  <si>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</si>
  <si>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</si>
  <si>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</si>
  <si>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</si>
  <si>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</si>
  <si>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</si>
  <si>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</si>
  <si>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</si>
  <si>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</si>
  <si>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</si>
  <si>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</si>
  <si>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</si>
  <si>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</si>
  <si>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</si>
  <si>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</si>
  <si>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</si>
  <si>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</si>
  <si>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</si>
  <si>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</si>
  <si>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</si>
  <si>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</si>
  <si>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</si>
  <si>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</si>
  <si>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</si>
  <si>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</si>
  <si>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</si>
  <si>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</si>
  <si>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</si>
  <si>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</si>
  <si>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</si>
  <si>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</si>
  <si>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</si>
  <si>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</si>
  <si>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</si>
  <si>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</si>
  <si>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</si>
  <si>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</si>
  <si>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</si>
  <si>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</si>
  <si>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</si>
  <si>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</si>
  <si>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</si>
  <si>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</si>
  <si>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</si>
  <si>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</si>
  <si>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</si>
  <si>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</si>
  <si>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</si>
  <si>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</si>
  <si>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</si>
  <si>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</si>
  <si>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</si>
  <si>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</si>
  <si>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</si>
  <si>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</si>
  <si>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</si>
  <si>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</si>
  <si>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</si>
  <si>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</si>
  <si>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</si>
  <si>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</si>
  <si>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</si>
  <si>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</si>
  <si>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</si>
  <si>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</si>
  <si>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</si>
  <si>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</si>
  <si>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</si>
  <si>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</si>
  <si>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</si>
  <si>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</si>
  <si>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</si>
  <si>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</si>
  <si>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</si>
  <si>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</si>
  <si>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</si>
  <si>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</si>
  <si>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</si>
  <si>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</si>
  <si>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</si>
  <si>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</si>
  <si>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</si>
  <si>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</si>
  <si>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</si>
  <si>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</si>
  <si>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</si>
  <si>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</si>
  <si>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</si>
  <si>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</si>
  <si>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</si>
  <si>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</si>
  <si>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</si>
  <si>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</si>
  <si>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</si>
  <si>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</si>
  <si>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</si>
  <si>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</si>
  <si>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</si>
  <si>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</si>
  <si>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</si>
  <si>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</si>
  <si>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</si>
  <si>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</si>
  <si>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</si>
  <si>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</si>
  <si>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</si>
  <si>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</si>
  <si>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</si>
  <si>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</si>
  <si>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</si>
  <si>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</si>
  <si>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</si>
  <si>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</si>
  <si>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</si>
  <si>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</si>
  <si>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</si>
  <si>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</si>
  <si>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</si>
  <si>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</si>
  <si>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</si>
  <si>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</si>
  <si>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</si>
  <si>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</si>
  <si>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</si>
  <si>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</si>
  <si>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</si>
  <si>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</si>
  <si>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</si>
  <si>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</si>
  <si>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</si>
  <si>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</si>
  <si>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</si>
  <si>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</si>
  <si>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</si>
  <si>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</si>
  <si>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</si>
  <si>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</si>
  <si>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</si>
  <si>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</si>
  <si>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</si>
  <si>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</si>
  <si>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</si>
  <si>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</si>
  <si>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</si>
  <si>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</si>
  <si>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</si>
  <si>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</si>
  <si>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</si>
  <si>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</si>
  <si>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</si>
  <si>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</si>
  <si>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</si>
  <si>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</si>
  <si>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</si>
  <si>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</si>
  <si>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</si>
  <si>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</si>
  <si>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</si>
  <si>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</si>
  <si>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</si>
  <si>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</si>
  <si>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</si>
  <si>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</si>
  <si>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</si>
  <si>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</si>
  <si>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</si>
  <si>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</si>
  <si>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</si>
  <si>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</si>
  <si>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</si>
  <si>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</si>
  <si>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</si>
  <si>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</si>
  <si>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</si>
  <si>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</si>
  <si>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</si>
  <si>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</si>
  <si>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</si>
  <si>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</si>
  <si>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</si>
  <si>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</si>
  <si>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</si>
  <si>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</si>
  <si>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</si>
  <si>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</si>
  <si>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</si>
  <si>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</si>
  <si>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</si>
  <si>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</si>
  <si>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</si>
  <si>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</si>
  <si>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</si>
  <si>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</si>
  <si>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</si>
  <si>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</si>
  <si>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</si>
  <si>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</si>
  <si>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</si>
  <si>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</si>
  <si>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</si>
  <si>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</si>
  <si>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</si>
  <si>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</si>
  <si>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</si>
  <si>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</si>
  <si>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</si>
  <si>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</si>
  <si>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</si>
  <si>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</si>
  <si>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</si>
  <si>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</si>
  <si>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</si>
  <si>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</si>
  <si>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</si>
  <si>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</si>
  <si>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</si>
  <si>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</si>
  <si>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</si>
  <si>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</si>
  <si>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</si>
  <si>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</si>
  <si>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</si>
  <si>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</si>
  <si>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</si>
  <si>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</si>
  <si>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</si>
  <si>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</si>
  <si>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</si>
  <si>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</si>
  <si>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</si>
  <si>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</si>
  <si>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</si>
  <si>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</si>
  <si>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</si>
  <si>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</si>
  <si>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</si>
  <si>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</si>
  <si>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</si>
  <si>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</si>
  <si>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</si>
  <si>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</si>
  <si>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</si>
  <si>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</si>
  <si>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</si>
  <si>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</si>
  <si>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</si>
  <si>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</si>
  <si>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</si>
  <si>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</si>
  <si>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</si>
  <si>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</si>
  <si>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</si>
  <si>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</si>
  <si>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</si>
  <si>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</si>
  <si>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</si>
  <si>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</si>
  <si>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</si>
  <si>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</si>
  <si>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</si>
  <si>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</si>
  <si>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</si>
  <si>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</si>
  <si>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</si>
  <si>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</si>
  <si>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</si>
  <si>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</si>
  <si>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</si>
  <si>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</si>
  <si>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</si>
  <si>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</si>
  <si>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</si>
  <si>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</si>
  <si>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</si>
  <si>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</si>
  <si>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</si>
  <si>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</si>
  <si>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</si>
  <si>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</si>
  <si>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</si>
  <si>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</si>
  <si>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</si>
  <si>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</si>
  <si>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</si>
  <si>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</si>
  <si>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</si>
  <si>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</si>
  <si>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</si>
  <si>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</si>
  <si>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</si>
  <si>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</si>
  <si>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</si>
  <si>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</si>
  <si>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</si>
  <si>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</si>
  <si>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</si>
  <si>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</si>
  <si>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</si>
  <si>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</si>
  <si>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</si>
  <si>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</si>
  <si>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</si>
  <si>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</si>
  <si>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</si>
  <si>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</si>
  <si>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</si>
  <si>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</si>
  <si>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</si>
  <si>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</si>
  <si>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</si>
  <si>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</si>
  <si>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</si>
  <si>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</si>
  <si>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</si>
  <si>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</si>
  <si>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</si>
  <si>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</si>
  <si>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</si>
  <si>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</si>
  <si>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</si>
  <si>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</si>
  <si>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</si>
  <si>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</si>
  <si>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</si>
  <si>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</si>
  <si>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</si>
  <si>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</si>
  <si>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</si>
  <si>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</si>
  <si>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</si>
  <si>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</si>
  <si>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</si>
  <si>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</si>
  <si>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</si>
  <si>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</si>
  <si>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</si>
  <si>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</si>
  <si>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</si>
  <si>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</si>
  <si>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</si>
  <si>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</si>
  <si>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</si>
  <si>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</si>
  <si>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</si>
  <si>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</si>
  <si>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</si>
  <si>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</si>
  <si>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</si>
  <si>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</si>
  <si>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</si>
  <si>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</si>
  <si>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</si>
  <si>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</si>
  <si>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</si>
  <si>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</si>
  <si>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</si>
  <si>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</si>
  <si>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</si>
  <si>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</si>
  <si>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</si>
  <si>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</si>
  <si>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</si>
  <si>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</si>
  <si>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</si>
  <si>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</si>
  <si>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</si>
  <si>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</si>
  <si>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</si>
  <si>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</si>
  <si>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</si>
  <si>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</si>
  <si>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</si>
  <si>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</si>
  <si>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</si>
  <si>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</si>
  <si>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</si>
  <si>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</si>
  <si>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</si>
  <si>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</si>
  <si>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</si>
  <si>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</si>
  <si>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</si>
  <si>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</si>
  <si>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</si>
  <si>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</si>
  <si>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</si>
  <si>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</si>
  <si>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</si>
  <si>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</si>
  <si>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</si>
  <si>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</si>
  <si>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</si>
  <si>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</si>
  <si>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</si>
  <si>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</si>
  <si>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</si>
  <si>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</si>
  <si>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</si>
  <si>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</si>
  <si>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</si>
  <si>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</si>
  <si>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</si>
  <si>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</si>
  <si>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</si>
  <si>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</si>
  <si>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</si>
  <si>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</si>
  <si>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</si>
  <si>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</si>
  <si>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</si>
  <si>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</si>
  <si>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</si>
  <si>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</si>
  <si>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</si>
  <si>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</si>
  <si>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</si>
  <si>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</si>
  <si>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</si>
  <si>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</si>
  <si>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</si>
  <si>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</si>
  <si>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</si>
  <si>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</si>
  <si>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</si>
  <si>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</si>
  <si>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</si>
  <si>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</si>
  <si>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</si>
  <si>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</si>
  <si>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</si>
  <si>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</si>
  <si>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</si>
  <si>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</si>
  <si>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</si>
  <si>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</si>
  <si>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</si>
  <si>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</si>
  <si>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</si>
  <si>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</si>
  <si>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</si>
  <si>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</si>
  <si>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</si>
  <si>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</si>
  <si>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</si>
  <si>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</si>
  <si>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</si>
  <si>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</si>
  <si>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</si>
  <si>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</si>
  <si>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</si>
  <si>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</si>
  <si>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</si>
  <si>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</si>
  <si>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</si>
  <si>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</si>
  <si>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</si>
  <si>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</si>
  <si>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</si>
  <si>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</si>
  <si>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</si>
  <si>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</si>
  <si>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</si>
  <si>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</si>
  <si>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</si>
  <si>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</si>
  <si>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</si>
  <si>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</si>
  <si>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</si>
  <si>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</si>
  <si>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</si>
  <si>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</si>
  <si>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</si>
  <si>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</si>
  <si>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</si>
  <si>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</si>
  <si>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</si>
  <si>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</si>
  <si>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</si>
  <si>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</si>
  <si>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</si>
  <si>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</si>
  <si>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</si>
  <si>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</si>
  <si>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</si>
  <si>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</si>
  <si>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</si>
  <si>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</si>
  <si>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</si>
  <si>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</si>
  <si>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</si>
  <si>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</si>
  <si>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</si>
  <si>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</si>
  <si>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</si>
  <si>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</si>
  <si>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</si>
  <si>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</si>
  <si>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</si>
  <si>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</si>
  <si>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</si>
  <si>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</si>
  <si>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</si>
  <si>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</si>
  <si>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</si>
  <si>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</si>
  <si>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</si>
  <si>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</si>
  <si>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</si>
  <si>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</si>
  <si>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</si>
  <si>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</si>
  <si>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</si>
  <si>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</si>
  <si>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</si>
  <si>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</si>
  <si>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</si>
  <si>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</si>
  <si>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</si>
  <si>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</si>
  <si>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</si>
  <si>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</si>
  <si>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</si>
  <si>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</si>
  <si>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</si>
  <si>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</si>
  <si>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</si>
  <si>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</si>
  <si>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</si>
  <si>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</si>
  <si>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</si>
  <si>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</si>
  <si>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</si>
  <si>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</si>
  <si>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</si>
  <si>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</si>
  <si>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</si>
  <si>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</si>
  <si>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</si>
  <si>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</si>
  <si>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</si>
  <si>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</si>
  <si>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</si>
  <si>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</si>
  <si>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</si>
  <si>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</si>
  <si>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</si>
  <si>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</si>
  <si>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</si>
  <si>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</si>
  <si>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</si>
  <si>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</si>
  <si>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</si>
  <si>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</si>
  <si>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</si>
  <si>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</si>
  <si>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</si>
  <si>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</si>
  <si>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</si>
  <si>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</si>
  <si>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</si>
  <si>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</si>
  <si>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</si>
  <si>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</si>
  <si>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</si>
  <si>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</si>
  <si>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</si>
  <si>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</si>
  <si>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</si>
  <si>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</si>
  <si>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</si>
  <si>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</si>
  <si>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</si>
  <si>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</si>
  <si>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</si>
  <si>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</si>
  <si>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</si>
  <si>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</si>
  <si>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</si>
  <si>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</si>
  <si>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</si>
  <si>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</si>
  <si>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</si>
  <si>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</si>
  <si>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</si>
  <si>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</si>
  <si>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</si>
  <si>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</si>
  <si>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</si>
  <si>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</si>
  <si>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</si>
  <si>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</si>
  <si>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</si>
  <si>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</si>
  <si>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</si>
  <si>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</si>
  <si>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</si>
  <si>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</si>
  <si>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</si>
  <si>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</si>
  <si>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</si>
  <si>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</si>
  <si>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</si>
  <si>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</si>
  <si>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</si>
  <si>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</si>
  <si>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</si>
  <si>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</si>
  <si>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</si>
  <si>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</si>
  <si>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</si>
  <si>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</si>
  <si>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</si>
  <si>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</si>
  <si>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</si>
  <si>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</si>
  <si>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</si>
  <si>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</si>
  <si>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</si>
  <si>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</si>
  <si>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</si>
  <si>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</si>
  <si>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</si>
  <si>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</si>
  <si>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</si>
  <si>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</si>
  <si>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</si>
  <si>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</si>
  <si>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</si>
  <si>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</si>
  <si>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</si>
  <si>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</si>
  <si>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</si>
  <si>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</si>
  <si>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</si>
  <si>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</si>
  <si>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</si>
  <si>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</si>
  <si>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</si>
  <si>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</si>
  <si>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</si>
  <si>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</si>
  <si>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</si>
  <si>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</si>
  <si>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</si>
  <si>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</si>
  <si>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</si>
  <si>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</si>
  <si>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</si>
  <si>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</si>
  <si>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</si>
  <si>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</si>
  <si>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</si>
  <si>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</si>
  <si>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</si>
  <si>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</si>
  <si>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</si>
  <si>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</si>
  <si>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</si>
  <si>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</si>
  <si>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</si>
  <si>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</si>
  <si>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</si>
  <si>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</si>
  <si>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</si>
  <si>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</si>
  <si>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</si>
  <si>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</si>
  <si>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</si>
  <si>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</si>
  <si>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</si>
  <si>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</si>
  <si>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</si>
  <si>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</si>
  <si>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</si>
  <si>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</si>
  <si>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</si>
  <si>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</si>
  <si>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</si>
  <si>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</si>
  <si>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</si>
  <si>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</si>
  <si>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</si>
  <si>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</si>
  <si>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</si>
  <si>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</si>
  <si>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</si>
  <si>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</si>
  <si>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</si>
  <si>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</si>
  <si>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</si>
  <si>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</si>
  <si>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</si>
  <si>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</si>
  <si>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</si>
  <si>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</si>
  <si>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</si>
  <si>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</si>
  <si>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</si>
  <si>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</si>
  <si>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</si>
  <si>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</si>
  <si>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</si>
  <si>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</si>
  <si>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</si>
  <si>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</si>
  <si>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</si>
  <si>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</si>
  <si>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</si>
  <si>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</si>
  <si>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</si>
  <si>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</si>
  <si>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</si>
  <si>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</si>
  <si>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</si>
  <si>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</si>
  <si>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</si>
  <si>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</si>
  <si>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</si>
  <si>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</si>
  <si>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</si>
  <si>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</si>
  <si>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</si>
  <si>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</si>
  <si>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</si>
  <si>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</si>
  <si>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</si>
  <si>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</si>
  <si>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</si>
  <si>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</si>
  <si>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</si>
  <si>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</si>
  <si>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</si>
  <si>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</si>
  <si>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</si>
  <si>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</si>
  <si>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</si>
  <si>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</si>
  <si>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</si>
  <si>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</si>
  <si>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</si>
  <si>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</si>
  <si>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</si>
  <si>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</si>
  <si>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</si>
  <si>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</si>
  <si>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</si>
  <si>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</si>
  <si>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</si>
  <si>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</si>
  <si>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</si>
  <si>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</si>
  <si>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</si>
  <si>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</si>
  <si>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</si>
  <si>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</si>
  <si>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</si>
  <si>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</si>
  <si>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</si>
  <si>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</si>
  <si>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</si>
  <si>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</si>
  <si>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</si>
  <si>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</si>
  <si>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</si>
  <si>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</si>
  <si>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</si>
  <si>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</si>
  <si>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</si>
  <si>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</si>
  <si>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</si>
  <si>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</si>
  <si>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</si>
  <si>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</si>
  <si>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</si>
  <si>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</si>
  <si>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</si>
  <si>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</si>
  <si>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</si>
  <si>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</si>
  <si>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</si>
  <si>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</si>
  <si>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</si>
  <si>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</si>
  <si>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</si>
  <si>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</si>
  <si>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</si>
  <si>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</si>
  <si>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</si>
  <si>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</si>
  <si>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</si>
  <si>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</si>
  <si>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</si>
  <si>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</si>
  <si>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</si>
  <si>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</si>
  <si>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</si>
  <si>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</si>
  <si>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</si>
  <si>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</si>
  <si>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</si>
  <si>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</si>
  <si>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</si>
  <si>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</si>
  <si>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</si>
  <si>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</si>
  <si>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</si>
  <si>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</si>
  <si>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</si>
  <si>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</si>
  <si>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</si>
  <si>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</si>
  <si>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</si>
  <si>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</si>
  <si>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</si>
  <si>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</si>
  <si>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</si>
  <si>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</si>
  <si>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</si>
  <si>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</si>
  <si>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</si>
  <si>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</si>
  <si>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</si>
  <si>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</si>
  <si>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</si>
  <si>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</si>
  <si>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</si>
  <si>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</si>
  <si>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</si>
  <si>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</si>
  <si>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</si>
  <si>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</si>
  <si>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</si>
  <si>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</si>
  <si>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</si>
  <si>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</si>
  <si>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</si>
  <si>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</si>
  <si>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</si>
  <si>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</si>
  <si>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</si>
  <si>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</si>
  <si>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</si>
  <si>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</si>
  <si>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</si>
  <si>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</si>
  <si>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</si>
  <si>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</si>
  <si>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</si>
  <si>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</si>
  <si>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</si>
  <si>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</si>
  <si>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</si>
  <si>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</si>
  <si>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</si>
  <si>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</si>
  <si>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</si>
  <si>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</si>
  <si>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</si>
  <si>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</si>
  <si>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</si>
  <si>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</si>
  <si>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</si>
  <si>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</si>
  <si>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</si>
  <si>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</si>
  <si>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</si>
  <si>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</si>
  <si>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</si>
  <si>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</si>
  <si>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</si>
  <si>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</si>
  <si>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</si>
  <si>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</si>
  <si>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</si>
  <si>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</si>
  <si>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</si>
  <si>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</si>
  <si>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</si>
  <si>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</si>
  <si>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</si>
  <si>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</si>
  <si>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</si>
  <si>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</si>
  <si>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</si>
  <si>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</si>
  <si>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</si>
  <si>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</si>
  <si>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</si>
  <si>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</si>
  <si>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</si>
  <si>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</si>
  <si>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</si>
  <si>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</si>
  <si>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</si>
  <si>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</si>
  <si>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</si>
  <si>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</si>
  <si>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</si>
  <si>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</si>
  <si>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</si>
  <si>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</si>
  <si>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</si>
  <si>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</si>
  <si>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</si>
  <si>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</si>
  <si>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</si>
  <si>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</si>
  <si>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</si>
  <si>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</si>
  <si>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</si>
  <si>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</si>
  <si>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</si>
  <si>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</si>
  <si>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</si>
  <si>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</si>
  <si>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</si>
  <si>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</si>
  <si>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</si>
  <si>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</si>
  <si>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</si>
  <si>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</si>
  <si>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</si>
  <si>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</si>
  <si>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</si>
  <si>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</si>
  <si>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</si>
  <si>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</si>
  <si>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</si>
  <si>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</si>
  <si>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</si>
  <si>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</si>
  <si>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</si>
  <si>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</si>
  <si>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</si>
  <si>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</si>
  <si>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</si>
  <si>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</si>
  <si>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</si>
  <si>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</si>
  <si>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</si>
  <si>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</si>
  <si>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</si>
  <si>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</si>
  <si>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</si>
  <si>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</si>
  <si>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</si>
  <si>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</si>
  <si>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</si>
  <si>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</si>
  <si>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</si>
  <si>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</si>
  <si>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</si>
  <si>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</si>
  <si>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</si>
  <si>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</si>
  <si>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</si>
  <si>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</si>
  <si>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</si>
  <si>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</si>
  <si>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</si>
  <si>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</si>
  <si>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</si>
  <si>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</si>
  <si>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</si>
  <si>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</si>
  <si>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</si>
  <si>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</si>
  <si>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</si>
  <si>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</si>
  <si>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</si>
  <si>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</si>
  <si>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</si>
  <si>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</si>
  <si>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</si>
  <si>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</si>
  <si>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</si>
  <si>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</si>
  <si>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</si>
  <si>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</si>
  <si>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</si>
  <si>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</si>
  <si>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</si>
  <si>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</si>
  <si>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</si>
  <si>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</si>
  <si>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</si>
  <si>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</si>
  <si>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</si>
  <si>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</si>
  <si>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</si>
  <si>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</si>
  <si>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</si>
  <si>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</si>
  <si>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</si>
  <si>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</si>
  <si>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</si>
  <si>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</si>
  <si>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</si>
  <si>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</si>
  <si>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</si>
  <si>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</si>
  <si>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</si>
  <si>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</si>
  <si>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</si>
  <si>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</si>
  <si>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</si>
  <si>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</si>
  <si>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</si>
  <si>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</si>
  <si>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</si>
  <si>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</si>
  <si>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</si>
  <si>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</si>
  <si>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</si>
  <si>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</si>
  <si>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</si>
  <si>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</si>
  <si>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</si>
  <si>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</si>
  <si>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</si>
  <si>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</si>
  <si>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</si>
  <si>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</si>
  <si>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</si>
  <si>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</si>
  <si>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</si>
  <si>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</si>
  <si>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</si>
  <si>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</si>
  <si>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</si>
  <si>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</si>
  <si>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</si>
  <si>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</si>
  <si>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</si>
  <si>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</si>
  <si>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</si>
  <si>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</si>
  <si>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</si>
  <si>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</si>
  <si>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</si>
  <si>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</si>
  <si>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</si>
  <si>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</si>
  <si>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</si>
  <si>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</si>
  <si>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</si>
  <si>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</si>
  <si>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</si>
  <si>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</si>
  <si>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</si>
  <si>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</si>
  <si>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</si>
  <si>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</si>
  <si>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</si>
  <si>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</si>
  <si>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</si>
  <si>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</si>
  <si>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</si>
  <si>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</si>
  <si>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</si>
  <si>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</si>
  <si>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</si>
  <si>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</si>
  <si>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</si>
  <si>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</si>
  <si>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</si>
  <si>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</si>
  <si>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</si>
  <si>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</si>
  <si>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</si>
  <si>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</si>
  <si>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</si>
  <si>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</si>
  <si>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</si>
  <si>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</si>
  <si>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</si>
  <si>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</si>
  <si>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</si>
  <si>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</si>
  <si>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</si>
  <si>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</si>
  <si>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</si>
  <si>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</si>
  <si>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</si>
  <si>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</si>
  <si>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</si>
  <si>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</si>
  <si>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</si>
  <si>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</si>
  <si>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</si>
  <si>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</si>
  <si>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</si>
  <si>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</si>
  <si>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</si>
  <si>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</si>
  <si>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</si>
  <si>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</si>
  <si>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</si>
  <si>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</si>
  <si>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</si>
  <si>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</si>
  <si>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</si>
  <si>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</si>
  <si>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</si>
  <si>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</si>
  <si>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</si>
  <si>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</si>
  <si>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</si>
  <si>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</si>
  <si>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</si>
  <si>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</si>
  <si>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</si>
  <si>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</si>
  <si>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</si>
  <si>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</si>
  <si>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</si>
  <si>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</si>
  <si>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</si>
  <si>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</si>
  <si>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</si>
  <si>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</si>
  <si>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</si>
  <si>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</si>
  <si>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</si>
  <si>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</si>
  <si>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</si>
  <si>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</si>
  <si>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</si>
  <si>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</si>
  <si>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</si>
  <si>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</si>
  <si>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</si>
  <si>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</si>
  <si>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</si>
  <si>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</si>
  <si>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</si>
  <si>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</si>
  <si>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</si>
  <si>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</si>
  <si>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</si>
  <si>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</si>
  <si>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</si>
  <si>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</si>
  <si>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</si>
  <si>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</si>
  <si>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</si>
  <si>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</si>
  <si>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</si>
  <si>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</si>
  <si>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</si>
  <si>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</si>
  <si>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</si>
  <si>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</si>
  <si>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</si>
  <si>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</si>
  <si>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</si>
  <si>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</si>
  <si>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</si>
  <si>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</si>
  <si>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</si>
  <si>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</si>
  <si>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</si>
  <si>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</si>
  <si>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</si>
  <si>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</si>
  <si>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</si>
  <si>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</si>
  <si>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</si>
  <si>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</si>
  <si>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</si>
  <si>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</si>
  <si>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</si>
  <si>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</si>
  <si>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</si>
  <si>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</si>
  <si>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</si>
  <si>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</si>
  <si>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</si>
  <si>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</si>
  <si>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</si>
  <si>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</si>
  <si>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</si>
  <si>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</si>
  <si>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</si>
  <si>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</si>
  <si>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</si>
  <si>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</si>
  <si>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</si>
  <si>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</si>
  <si>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</si>
  <si>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</si>
  <si>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</si>
  <si>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</si>
  <si>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</si>
  <si>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</si>
  <si>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</si>
  <si>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</si>
  <si>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</si>
  <si>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</si>
  <si>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</si>
  <si>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</si>
  <si>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</si>
  <si>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</si>
  <si>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</si>
  <si>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</si>
  <si>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</si>
  <si>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</si>
  <si>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</si>
  <si>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</si>
  <si>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</si>
  <si>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</si>
  <si>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</si>
  <si>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</si>
  <si>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</si>
  <si>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</si>
  <si>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</si>
  <si>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</si>
  <si>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</si>
  <si>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</si>
  <si>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</si>
  <si>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</si>
  <si>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</si>
  <si>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</si>
  <si>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</si>
  <si>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</si>
  <si>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</si>
  <si>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</si>
  <si>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</si>
  <si>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</si>
  <si>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</si>
  <si>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</si>
  <si>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</si>
  <si>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</si>
  <si>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</si>
  <si>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</si>
  <si>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</si>
  <si>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</si>
  <si>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</si>
  <si>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</si>
  <si>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</si>
  <si>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</si>
  <si>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</si>
  <si>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</si>
  <si>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</si>
  <si>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</si>
  <si>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</si>
  <si>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</si>
  <si>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</si>
  <si>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</si>
  <si>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</si>
  <si>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</si>
  <si>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</si>
  <si>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</si>
  <si>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</si>
  <si>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</si>
  <si>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</si>
  <si>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</si>
  <si>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</si>
  <si>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</si>
  <si>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</si>
  <si>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</si>
  <si>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</si>
  <si>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</si>
  <si>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</si>
  <si>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</si>
  <si>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</si>
  <si>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</si>
  <si>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</si>
  <si>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</si>
  <si>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</si>
  <si>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</si>
  <si>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</si>
  <si>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</si>
  <si>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</si>
  <si>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</si>
  <si>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</si>
  <si>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</si>
  <si>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</si>
  <si>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</si>
  <si>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</si>
  <si>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</si>
  <si>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</si>
  <si>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</si>
  <si>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</si>
  <si>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</si>
  <si>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</si>
  <si>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</si>
  <si>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</si>
  <si>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</si>
  <si>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</si>
  <si>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</si>
  <si>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</si>
  <si>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</si>
  <si>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</si>
  <si>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</si>
  <si>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</si>
  <si>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</si>
  <si>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</si>
  <si>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</si>
  <si>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</si>
  <si>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</si>
  <si>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</si>
  <si>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</si>
  <si>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</si>
  <si>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</si>
  <si>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</si>
  <si>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</si>
  <si>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</si>
  <si>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</si>
  <si>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</si>
  <si>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</si>
  <si>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</si>
  <si>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</si>
  <si>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</si>
  <si>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</si>
  <si>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</si>
  <si>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</si>
  <si>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</si>
  <si>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</si>
  <si>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</si>
  <si>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</si>
  <si>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</si>
  <si>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</si>
  <si>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</si>
  <si>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</si>
  <si>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</si>
  <si>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</si>
  <si>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</si>
  <si>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</si>
  <si>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</si>
  <si>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</si>
  <si>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</si>
  <si>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</si>
  <si>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</si>
  <si>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</si>
  <si>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</si>
  <si>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</si>
  <si>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</si>
  <si>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</si>
  <si>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</si>
  <si>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</si>
  <si>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</si>
  <si>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</si>
  <si>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</si>
  <si>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</si>
  <si>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</si>
  <si>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</si>
  <si>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</si>
  <si>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</si>
  <si>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</si>
  <si>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</si>
  <si>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</si>
  <si>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</si>
  <si>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</si>
  <si>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</si>
  <si>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</si>
  <si>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</si>
  <si>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</si>
  <si>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</si>
  <si>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</si>
  <si>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</si>
  <si>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</si>
  <si>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</si>
  <si>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</si>
  <si>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</si>
  <si>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</si>
  <si>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</si>
  <si>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</si>
  <si>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</si>
  <si>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</si>
  <si>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</si>
  <si>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</si>
  <si>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</si>
  <si>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</si>
  <si>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</si>
  <si>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</si>
  <si>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</si>
  <si>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</si>
  <si>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</si>
  <si>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</si>
  <si>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</si>
  <si>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</si>
  <si>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</si>
  <si>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</si>
  <si>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</si>
  <si>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</si>
  <si>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</si>
  <si>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</si>
  <si>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</si>
  <si>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</si>
  <si>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</si>
  <si>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</si>
  <si>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</si>
  <si>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</si>
  <si>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</si>
  <si>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</si>
  <si>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</si>
  <si>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</si>
  <si>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</si>
  <si>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</si>
  <si>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</si>
  <si>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</si>
  <si>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</si>
  <si>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</si>
  <si>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</si>
  <si>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</si>
  <si>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</si>
  <si>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</si>
  <si>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</si>
  <si>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</si>
  <si>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</si>
  <si>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</si>
  <si>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</si>
  <si>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</si>
  <si>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</si>
  <si>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</si>
  <si>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</si>
  <si>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</si>
  <si>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</si>
  <si>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</si>
  <si>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</si>
  <si>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</si>
  <si>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</si>
  <si>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</si>
  <si>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</si>
  <si>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</si>
  <si>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</si>
  <si>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</si>
  <si>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</si>
  <si>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</si>
  <si>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</si>
  <si>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</si>
  <si>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</si>
  <si>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</si>
  <si>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</si>
  <si>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</si>
  <si>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</si>
  <si>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</si>
  <si>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</si>
  <si>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</si>
  <si>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</si>
  <si>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</si>
  <si>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</si>
  <si>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</si>
  <si>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</si>
  <si>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</si>
  <si>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</si>
  <si>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</si>
  <si>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</si>
  <si>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</si>
  <si>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</si>
  <si>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</si>
  <si>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</si>
  <si>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</si>
  <si>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</si>
  <si>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</si>
  <si>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</si>
  <si>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</si>
  <si>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</si>
  <si>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</si>
  <si>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</si>
  <si>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</si>
  <si>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</si>
  <si>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</si>
  <si>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</si>
  <si>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</si>
  <si>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</si>
  <si>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</si>
  <si>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</si>
  <si>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</si>
  <si>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</si>
  <si>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</si>
  <si>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</si>
  <si>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</si>
  <si>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</si>
  <si>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</si>
  <si>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</si>
  <si>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</si>
  <si>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</si>
  <si>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</si>
  <si>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</si>
  <si>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</si>
  <si>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</si>
  <si>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</si>
  <si>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</si>
  <si>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</si>
  <si>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</si>
  <si>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</si>
  <si>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</si>
  <si>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</si>
  <si>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</si>
  <si>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</si>
  <si>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</si>
  <si>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</si>
  <si>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</si>
  <si>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</si>
  <si>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</si>
  <si>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</si>
  <si>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</si>
  <si>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</si>
  <si>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</si>
  <si>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</si>
  <si>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</si>
  <si>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</si>
  <si>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</si>
  <si>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</si>
  <si>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</si>
  <si>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</si>
  <si>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</si>
  <si>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</si>
  <si>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</si>
  <si>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</si>
  <si>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</si>
  <si>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</si>
  <si>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</si>
  <si>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</si>
  <si>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</si>
  <si>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</si>
  <si>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</si>
  <si>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</si>
  <si>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</si>
  <si>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</si>
  <si>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</si>
  <si>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</si>
  <si>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</si>
  <si>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</si>
  <si>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</si>
  <si>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</si>
  <si>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</si>
  <si>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</si>
  <si>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</si>
  <si>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</si>
  <si>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</si>
  <si>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</si>
  <si>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</si>
  <si>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</si>
  <si>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</si>
  <si>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</si>
  <si>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</si>
  <si>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</si>
  <si>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</si>
  <si>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</si>
  <si>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</si>
  <si>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</si>
  <si>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</si>
  <si>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</si>
  <si>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</si>
  <si>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</si>
  <si>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</si>
  <si>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</si>
  <si>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</si>
  <si>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</si>
  <si>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</si>
  <si>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</si>
  <si>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</si>
  <si>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</si>
  <si>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</si>
  <si>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</si>
  <si>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</si>
  <si>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</si>
  <si>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</si>
  <si>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</si>
  <si>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</si>
  <si>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</si>
  <si>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</si>
  <si>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</si>
  <si>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</si>
  <si>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</si>
  <si>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</si>
  <si>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</si>
  <si>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</si>
  <si>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</si>
  <si>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</si>
  <si>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</si>
  <si>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</si>
  <si>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</si>
  <si>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</si>
  <si>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</si>
  <si>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</si>
  <si>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</si>
  <si>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</si>
  <si>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</si>
  <si>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</si>
  <si>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</si>
  <si>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</si>
  <si>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</si>
  <si>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</si>
  <si>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</si>
  <si>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</si>
  <si>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</si>
  <si>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</si>
  <si>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</si>
  <si>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</si>
  <si>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</si>
  <si>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</si>
  <si>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</si>
  <si>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</si>
  <si>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</si>
  <si>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</si>
  <si>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</si>
  <si>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</si>
  <si>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</si>
  <si>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</si>
  <si>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</si>
  <si>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</si>
  <si>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</si>
  <si>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</si>
  <si>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</si>
  <si>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</si>
  <si>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</si>
  <si>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</si>
  <si>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</si>
  <si>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</si>
  <si>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</si>
  <si>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</si>
  <si>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</si>
  <si>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</si>
  <si>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</si>
  <si>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</si>
  <si>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</si>
  <si>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</si>
  <si>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</si>
  <si>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</si>
  <si>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</si>
  <si>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</si>
  <si>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</si>
  <si>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</si>
  <si>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</si>
  <si>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</si>
  <si>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</si>
  <si>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</si>
  <si>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</si>
  <si>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</si>
  <si>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</si>
  <si>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</si>
  <si>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</si>
  <si>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</si>
  <si>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</si>
  <si>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</si>
  <si>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</si>
  <si>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</si>
  <si>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</si>
  <si>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</si>
  <si>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</si>
  <si>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</si>
  <si>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</si>
  <si>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</si>
  <si>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</si>
  <si>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</si>
  <si>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</si>
  <si>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</si>
  <si>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</si>
  <si>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</si>
  <si>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</si>
  <si>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</si>
  <si>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</si>
  <si>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</si>
  <si>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</si>
  <si>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</si>
  <si>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</si>
  <si>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</si>
  <si>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</si>
  <si>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</si>
  <si>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</si>
  <si>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</si>
  <si>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</si>
  <si>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</si>
  <si>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</si>
  <si>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</si>
  <si>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</si>
  <si>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</si>
  <si>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</si>
  <si>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</si>
  <si>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</si>
  <si>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</si>
  <si>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</si>
  <si>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</si>
  <si>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</si>
  <si>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</si>
  <si>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</si>
  <si>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</si>
  <si>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</si>
  <si>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</si>
  <si>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</si>
  <si>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</si>
  <si>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</si>
  <si>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</si>
  <si>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</si>
  <si>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</si>
  <si>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</si>
  <si>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</si>
  <si>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</si>
  <si>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</si>
  <si>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</si>
  <si>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</si>
  <si>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</si>
  <si>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</si>
  <si>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</si>
  <si>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</si>
  <si>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</si>
  <si>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</si>
  <si>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</si>
  <si>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</si>
  <si>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</si>
  <si>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</si>
  <si>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</si>
  <si>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</si>
  <si>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</si>
  <si>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</si>
  <si>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</si>
  <si>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</si>
  <si>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</si>
  <si>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</si>
  <si>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</si>
  <si>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</si>
  <si>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</si>
  <si>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</si>
  <si>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</si>
  <si>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</si>
  <si>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</si>
  <si>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</si>
  <si>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</si>
  <si>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</si>
  <si>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</si>
  <si>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</si>
  <si>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</si>
  <si>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</si>
  <si>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</si>
  <si>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</si>
  <si>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</si>
  <si>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</si>
  <si>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</si>
  <si>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</si>
  <si>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</si>
  <si>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</si>
  <si>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</si>
  <si>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</si>
  <si>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</si>
  <si>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</si>
  <si>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</si>
  <si>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</si>
  <si>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</si>
  <si>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</si>
  <si>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</si>
  <si>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</si>
  <si>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</si>
  <si>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</si>
  <si>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</si>
  <si>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</si>
  <si>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</si>
  <si>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</si>
  <si>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</si>
  <si>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</si>
  <si>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</si>
  <si>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</si>
  <si>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</si>
  <si>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</si>
  <si>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</si>
  <si>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</si>
  <si>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</si>
  <si>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</si>
  <si>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</si>
  <si>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</si>
  <si>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</si>
  <si>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</si>
  <si>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</si>
  <si>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</si>
  <si>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</si>
  <si>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</si>
  <si>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</si>
  <si>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</si>
  <si>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</si>
  <si>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</si>
  <si>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</si>
  <si>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</si>
  <si>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</si>
  <si>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</si>
  <si>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</si>
  <si>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</si>
  <si>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</si>
  <si>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</si>
  <si>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</si>
  <si>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</si>
  <si>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</si>
  <si>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</si>
  <si>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</si>
  <si>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</si>
  <si>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</si>
  <si>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</si>
  <si>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</si>
  <si>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</si>
  <si>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</si>
  <si>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</si>
  <si>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</si>
  <si>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</si>
  <si>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</si>
  <si>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</si>
  <si>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</si>
  <si>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</si>
  <si>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</si>
  <si>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</si>
  <si>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</si>
  <si>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</si>
  <si>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</si>
  <si>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</si>
  <si>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</si>
  <si>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</si>
  <si>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</si>
  <si>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</si>
  <si>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</si>
  <si>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</si>
  <si>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</si>
  <si>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</si>
  <si>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</si>
  <si>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</si>
  <si>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</si>
  <si>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</si>
  <si>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</si>
  <si>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</si>
  <si>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</si>
  <si>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</si>
  <si>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</si>
  <si>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</si>
  <si>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</si>
  <si>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</si>
  <si>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</si>
  <si>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</si>
  <si>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</si>
  <si>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</si>
  <si>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</si>
  <si>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</si>
  <si>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</si>
  <si>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</si>
  <si>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</si>
  <si>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</si>
  <si>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</si>
  <si>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</si>
  <si>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</si>
  <si>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</si>
  <si>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</si>
  <si>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</si>
  <si>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</si>
  <si>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</si>
  <si>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</si>
  <si>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</si>
  <si>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</si>
  <si>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</si>
  <si>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</si>
  <si>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</si>
  <si>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</si>
  <si>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</si>
  <si>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</si>
  <si>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</si>
  <si>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</si>
  <si>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</si>
  <si>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</si>
  <si>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</si>
  <si>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</si>
  <si>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</si>
  <si>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</si>
  <si>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</si>
  <si>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</si>
  <si>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</si>
  <si>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</si>
  <si>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</si>
  <si>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</si>
  <si>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</si>
  <si>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</si>
  <si>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</si>
  <si>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</si>
  <si>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</si>
  <si>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</si>
  <si>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</si>
  <si>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</si>
  <si>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</si>
  <si>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</si>
  <si>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</si>
  <si>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</si>
  <si>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</si>
  <si>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</si>
  <si>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</si>
  <si>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</si>
  <si>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</si>
  <si>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</si>
  <si>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</si>
  <si>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</si>
  <si>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</si>
  <si>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</si>
  <si>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</si>
  <si>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</si>
  <si>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</si>
  <si>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</si>
  <si>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</si>
  <si>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</si>
  <si>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</si>
  <si>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</si>
  <si>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</si>
  <si>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</si>
  <si>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</si>
  <si>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</si>
  <si>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</si>
  <si>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</si>
  <si>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</si>
  <si>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</si>
  <si>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</si>
  <si>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</si>
  <si>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</si>
  <si>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</si>
  <si>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</si>
  <si>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</si>
  <si>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</si>
  <si>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</si>
  <si>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</si>
  <si>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</si>
  <si>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</si>
  <si>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</si>
  <si>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</si>
  <si>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</si>
  <si>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</si>
  <si>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</si>
  <si>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</si>
  <si>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</si>
  <si>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</si>
  <si>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</si>
  <si>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</si>
  <si>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</si>
  <si>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</si>
  <si>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</si>
  <si>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</si>
  <si>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</si>
  <si>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</si>
  <si>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</si>
  <si>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</si>
  <si>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</si>
  <si>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</si>
  <si>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</si>
  <si>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</si>
  <si>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</si>
  <si>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</si>
  <si>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</si>
  <si>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</si>
  <si>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</si>
  <si>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</si>
  <si>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</si>
  <si>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</si>
  <si>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</si>
  <si>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</si>
  <si>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</si>
  <si>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</si>
  <si>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</si>
  <si>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</si>
  <si>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</si>
  <si>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</si>
  <si>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</si>
  <si>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</si>
  <si>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</si>
  <si>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</si>
  <si>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</si>
  <si>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</si>
  <si>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</si>
  <si>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</si>
  <si>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</si>
  <si>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</si>
  <si>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</si>
  <si>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</si>
  <si>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</si>
  <si>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</si>
  <si>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</si>
  <si>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</si>
  <si>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</si>
  <si>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</si>
  <si>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</si>
  <si>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</si>
  <si>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</si>
  <si>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</si>
  <si>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</si>
  <si>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</si>
  <si>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</si>
  <si>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</si>
  <si>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</si>
  <si>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</si>
  <si>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</si>
  <si>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</si>
  <si>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</si>
  <si>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</si>
  <si>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</si>
  <si>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</si>
  <si>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</si>
  <si>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</si>
  <si>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</si>
  <si>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</si>
  <si>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</si>
  <si>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</si>
  <si>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</si>
  <si>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</si>
  <si>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</si>
  <si>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</si>
  <si>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</si>
  <si>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</si>
  <si>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</si>
  <si>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</si>
  <si>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</si>
  <si>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</si>
  <si>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</si>
  <si>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</si>
  <si>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</si>
  <si>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</si>
  <si>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</si>
  <si>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</si>
  <si>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</si>
  <si>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</si>
  <si>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</si>
  <si>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</si>
  <si>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</si>
  <si>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</si>
  <si>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</si>
  <si>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</si>
  <si>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</si>
  <si>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</si>
  <si>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</si>
  <si>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</si>
  <si>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</si>
  <si>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</si>
  <si>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</si>
  <si>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</si>
  <si>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</si>
  <si>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</si>
  <si>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</si>
  <si>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</si>
  <si>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</si>
  <si>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</si>
  <si>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</si>
  <si>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</si>
  <si>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</si>
  <si>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</si>
  <si>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</si>
  <si>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</si>
  <si>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</si>
  <si>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</si>
  <si>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</si>
  <si>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</si>
  <si>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</si>
  <si>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</si>
  <si>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</si>
  <si>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</si>
  <si>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</si>
  <si>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</si>
  <si>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</si>
  <si>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</si>
  <si>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</si>
  <si>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</si>
  <si>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</si>
  <si>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</si>
  <si>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</si>
  <si>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</si>
  <si>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</si>
  <si>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</si>
  <si>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</si>
  <si>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</si>
  <si>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</si>
  <si>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</si>
  <si>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</si>
  <si>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</si>
  <si>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</si>
  <si>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</si>
  <si>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</si>
  <si>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</si>
  <si>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</si>
  <si>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</si>
  <si>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</si>
  <si>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</si>
  <si>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</si>
  <si>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</si>
  <si>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</si>
  <si>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</si>
  <si>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</si>
  <si>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</si>
  <si>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</si>
  <si>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</si>
  <si>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</si>
  <si>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</si>
  <si>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</si>
  <si>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</si>
  <si>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</si>
  <si>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</si>
  <si>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</si>
  <si>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</si>
  <si>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</si>
  <si>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</si>
  <si>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</si>
  <si>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</si>
  <si>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</si>
  <si>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</si>
  <si>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</si>
  <si>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</si>
  <si>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</si>
  <si>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</si>
  <si>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</si>
  <si>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</si>
  <si>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</si>
  <si>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</si>
  <si>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</si>
  <si>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</si>
  <si>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</si>
  <si>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</si>
  <si>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</si>
  <si>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</si>
  <si>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</si>
  <si>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</si>
  <si>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</si>
  <si>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</si>
  <si>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</si>
  <si>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</si>
  <si>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</si>
  <si>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</si>
  <si>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</si>
  <si>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</si>
  <si>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</si>
  <si>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</si>
  <si>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</si>
  <si>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</si>
  <si>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</si>
  <si>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</si>
  <si>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</si>
  <si>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</si>
  <si>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</si>
  <si>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</si>
  <si>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</si>
  <si>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</si>
  <si>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</si>
  <si>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</si>
  <si>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</si>
  <si>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</si>
  <si>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</si>
  <si>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</si>
  <si>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</si>
  <si>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</si>
  <si>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</si>
  <si>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</si>
  <si>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</si>
  <si>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</si>
  <si>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</si>
  <si>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</si>
  <si>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</si>
  <si>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</si>
  <si>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</si>
  <si>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</si>
  <si>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</si>
  <si>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</si>
  <si>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</si>
  <si>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</si>
  <si>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</si>
  <si>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</si>
  <si>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</si>
  <si>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</si>
  <si>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</si>
  <si>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</si>
  <si>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</si>
  <si>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</si>
  <si>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</si>
  <si>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</si>
  <si>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</si>
  <si>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</si>
  <si>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</si>
  <si>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</si>
  <si>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</si>
  <si>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</si>
  <si>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</si>
  <si>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</si>
  <si>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</si>
  <si>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</si>
  <si>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</si>
  <si>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</si>
  <si>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</si>
  <si>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</si>
  <si>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</si>
  <si>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</si>
  <si>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</si>
  <si>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</si>
  <si>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</si>
  <si>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</si>
  <si>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</si>
  <si>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</si>
  <si>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</si>
  <si>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</si>
  <si>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</si>
  <si>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</si>
  <si>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</si>
  <si>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</si>
  <si>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</si>
  <si>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</si>
  <si>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</si>
  <si>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</si>
  <si>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</si>
  <si>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</si>
  <si>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</si>
  <si>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</si>
  <si>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</si>
  <si>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</si>
  <si>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</si>
  <si>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</si>
  <si>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</si>
  <si>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</si>
  <si>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</si>
  <si>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</si>
  <si>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</si>
  <si>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</si>
  <si>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</si>
  <si>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</si>
  <si>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</si>
  <si>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</si>
  <si>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</si>
  <si>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</si>
  <si>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</si>
  <si>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</si>
  <si>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</si>
  <si>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</si>
  <si>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</si>
  <si>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</si>
  <si>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</si>
  <si>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</si>
  <si>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</si>
  <si>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</si>
  <si>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</si>
  <si>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</si>
  <si>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</si>
  <si>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</si>
  <si>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</si>
  <si>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</si>
  <si>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</si>
  <si>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</si>
  <si>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</si>
  <si>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</si>
  <si>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</si>
  <si>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</si>
  <si>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</si>
  <si>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</si>
  <si>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</si>
  <si>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</si>
  <si>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</si>
  <si>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</si>
  <si>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</si>
  <si>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</si>
  <si>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</si>
  <si>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</si>
  <si>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</si>
  <si>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</si>
  <si>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</si>
  <si>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</si>
  <si>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</si>
  <si>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</si>
  <si>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</si>
  <si>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</si>
  <si>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</si>
  <si>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</si>
  <si>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</si>
  <si>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</si>
  <si>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</si>
  <si>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</si>
  <si>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</si>
  <si>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</si>
  <si>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</si>
  <si>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</si>
  <si>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</si>
  <si>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</si>
  <si>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</si>
  <si>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</si>
  <si>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</si>
  <si>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</si>
  <si>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</si>
  <si>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</si>
  <si>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</si>
  <si>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</si>
  <si>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</si>
  <si>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</si>
  <si>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</si>
  <si>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</si>
  <si>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</si>
  <si>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</si>
  <si>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</si>
  <si>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</si>
  <si>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</si>
  <si>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</si>
  <si>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</si>
  <si>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</si>
  <si>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</si>
  <si>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</si>
  <si>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</si>
  <si>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</si>
  <si>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</si>
  <si>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</si>
  <si>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</si>
  <si>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</si>
  <si>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</si>
  <si>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</si>
  <si>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</si>
  <si>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</si>
  <si>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</si>
  <si>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</si>
  <si>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</si>
  <si>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</si>
  <si>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</si>
  <si>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</si>
  <si>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</si>
  <si>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</si>
  <si>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</si>
  <si>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</si>
  <si>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</si>
  <si>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</si>
  <si>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</si>
  <si>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</si>
  <si>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</si>
  <si>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</si>
  <si>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</si>
  <si>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</si>
  <si>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</si>
  <si>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</si>
  <si>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</si>
  <si>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</si>
  <si>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</si>
  <si>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</si>
  <si>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</si>
  <si>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</si>
  <si>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</si>
  <si>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</si>
  <si>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</si>
  <si>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</si>
  <si>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</si>
  <si>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</si>
  <si>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</si>
  <si>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</si>
  <si>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</si>
  <si>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</si>
  <si>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</si>
  <si>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</si>
  <si>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</si>
  <si>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</si>
  <si>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</si>
  <si>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</si>
  <si>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</si>
  <si>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</si>
  <si>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</si>
  <si>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</si>
  <si>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</si>
  <si>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</si>
  <si>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</si>
  <si>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</si>
  <si>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</si>
  <si>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</si>
  <si>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</si>
  <si>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</si>
  <si>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</si>
  <si>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</si>
  <si>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</si>
  <si>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</si>
  <si>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</si>
  <si>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</si>
  <si>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</si>
  <si>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</si>
  <si>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</si>
  <si>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</si>
  <si>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</si>
  <si>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</si>
  <si>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</si>
  <si>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</si>
  <si>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</si>
  <si>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</si>
  <si>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</si>
  <si>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</si>
  <si>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</si>
  <si>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</si>
  <si>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</si>
  <si>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</si>
  <si>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</si>
  <si>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</si>
  <si>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</si>
  <si>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</si>
  <si>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</si>
  <si>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</si>
  <si>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</si>
  <si>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</si>
  <si>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</si>
  <si>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</si>
  <si>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</si>
  <si>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</si>
  <si>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</si>
  <si>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</si>
  <si>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</si>
  <si>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</si>
  <si>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</si>
  <si>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</si>
  <si>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</si>
  <si>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</si>
  <si>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</si>
  <si>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</si>
  <si>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</si>
  <si>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</si>
  <si>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</si>
  <si>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</si>
  <si>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</si>
  <si>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</si>
  <si>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</si>
  <si>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</si>
  <si>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</si>
  <si>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</si>
  <si>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</si>
  <si>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</si>
  <si>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</si>
  <si>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</si>
  <si>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</si>
  <si>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</si>
  <si>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</si>
  <si>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</si>
  <si>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</si>
  <si>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</si>
  <si>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</si>
  <si>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</si>
  <si>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</si>
  <si>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</si>
  <si>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</si>
  <si>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</si>
  <si>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</si>
  <si>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</si>
  <si>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</si>
  <si>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</si>
  <si>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</si>
  <si>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</si>
  <si>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</si>
  <si>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</si>
  <si>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</si>
  <si>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</si>
  <si>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</si>
  <si>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</si>
  <si>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</si>
  <si>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</si>
  <si>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</si>
  <si>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</si>
  <si>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</si>
  <si>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</si>
  <si>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</si>
  <si>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</si>
  <si>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</si>
  <si>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</si>
  <si>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</si>
  <si>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</si>
  <si>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</si>
  <si>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</si>
  <si>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</si>
  <si>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</si>
  <si>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</si>
  <si>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</si>
  <si>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</si>
  <si>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</si>
  <si>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</si>
  <si>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</si>
  <si>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</si>
  <si>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</si>
  <si>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</si>
  <si>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</si>
  <si>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</si>
  <si>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</si>
  <si>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</si>
  <si>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</si>
  <si>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</si>
  <si>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</si>
  <si>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</si>
  <si>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</si>
  <si>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</si>
  <si>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</si>
  <si>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</si>
  <si>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</si>
  <si>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</si>
  <si>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</si>
  <si>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</si>
  <si>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</si>
  <si>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</si>
  <si>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</si>
  <si>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</si>
  <si>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</si>
  <si>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</si>
  <si>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</si>
  <si>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</si>
  <si>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</si>
  <si>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</si>
  <si>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</si>
  <si>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</si>
  <si>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</si>
  <si>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</si>
  <si>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</si>
  <si>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</si>
  <si>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</si>
  <si>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</si>
  <si>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</si>
  <si>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</si>
  <si>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</si>
  <si>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</si>
  <si>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</si>
  <si>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</si>
  <si>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</si>
  <si>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</si>
  <si>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</si>
  <si>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</si>
  <si>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</si>
  <si>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</si>
  <si>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</si>
  <si>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</si>
  <si>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</si>
  <si>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</si>
  <si>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</si>
  <si>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</si>
  <si>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</si>
  <si>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</si>
  <si>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</si>
  <si>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</si>
  <si>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</si>
  <si>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</si>
  <si>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</si>
  <si>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</si>
  <si>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</si>
  <si>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</si>
  <si>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</si>
  <si>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</si>
  <si>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</si>
  <si>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</si>
  <si>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</si>
  <si>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</si>
  <si>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</si>
  <si>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</si>
  <si>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</si>
  <si>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</si>
  <si>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</si>
  <si>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</si>
  <si>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</si>
  <si>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</si>
  <si>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</si>
  <si>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</si>
  <si>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</si>
  <si>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</si>
  <si>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</si>
  <si>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</si>
  <si>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</si>
  <si>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</si>
  <si>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</si>
  <si>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</si>
  <si>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</si>
  <si>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</si>
  <si>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</si>
  <si>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</si>
  <si>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</si>
  <si>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</si>
  <si>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</si>
  <si>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</si>
  <si>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</si>
  <si>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</si>
  <si>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</si>
  <si>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</si>
  <si>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</si>
  <si>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</si>
  <si>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</si>
  <si>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</si>
  <si>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</si>
  <si>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</si>
  <si>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</si>
  <si>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</si>
  <si>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</si>
  <si>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</si>
  <si>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</si>
  <si>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</si>
  <si>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</si>
  <si>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</si>
  <si>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</si>
  <si>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</si>
  <si>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</si>
  <si>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</si>
  <si>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</si>
  <si>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</si>
  <si>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</si>
  <si>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</si>
  <si>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</si>
  <si>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</si>
  <si>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</si>
  <si>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</si>
  <si>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</si>
  <si>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</si>
  <si>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</si>
  <si>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</si>
  <si>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</si>
  <si>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</si>
  <si>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</si>
  <si>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</si>
  <si>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</si>
  <si>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</si>
  <si>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</si>
  <si>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</si>
  <si>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</si>
  <si>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</si>
  <si>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</si>
  <si>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</si>
  <si>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</si>
  <si>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</si>
  <si>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</si>
  <si>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</si>
  <si>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</si>
  <si>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</si>
  <si>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</si>
  <si>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</si>
  <si>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</si>
  <si>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</si>
  <si>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</si>
  <si>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</si>
  <si>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</si>
  <si>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</si>
  <si>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</si>
  <si>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</si>
  <si>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</si>
  <si>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</si>
  <si>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</si>
  <si>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</si>
  <si>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</si>
  <si>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</si>
  <si>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</si>
  <si>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</si>
  <si>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</si>
  <si>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</si>
  <si>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</si>
  <si>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</si>
  <si>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</si>
  <si>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</si>
  <si>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</si>
  <si>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</si>
  <si>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</si>
  <si>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</si>
  <si>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</si>
  <si>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</si>
  <si>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</si>
  <si>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</si>
  <si>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</si>
  <si>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</si>
  <si>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</si>
  <si>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</si>
  <si>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</si>
  <si>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</si>
  <si>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</si>
  <si>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</si>
  <si>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</si>
  <si>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</si>
  <si>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</si>
  <si>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</si>
  <si>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</si>
  <si>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</si>
  <si>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</si>
  <si>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</si>
  <si>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</si>
  <si>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</si>
  <si>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</si>
  <si>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</si>
  <si>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</si>
  <si>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</si>
  <si>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</si>
  <si>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</si>
  <si>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</si>
  <si>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</si>
  <si>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</si>
  <si>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</si>
  <si>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</si>
  <si>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</si>
  <si>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</si>
  <si>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</si>
  <si>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</si>
  <si>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</si>
  <si>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</si>
  <si>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</si>
  <si>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</si>
  <si>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</si>
  <si>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</si>
  <si>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</si>
  <si>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</si>
  <si>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</si>
  <si>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</si>
  <si>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</si>
  <si>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</si>
  <si>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</si>
  <si>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</si>
  <si>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</si>
  <si>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</si>
  <si>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</si>
  <si>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</si>
  <si>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</si>
  <si>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</si>
  <si>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</si>
  <si>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</si>
  <si>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</si>
  <si>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</si>
  <si>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</si>
  <si>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</si>
  <si>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</si>
  <si>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</si>
  <si>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</si>
  <si>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</si>
  <si>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</si>
  <si>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</si>
  <si>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</si>
  <si>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</si>
  <si>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</si>
  <si>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</si>
  <si>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</si>
  <si>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</si>
  <si>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</si>
  <si>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</si>
  <si>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</si>
  <si>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</si>
  <si>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</si>
  <si>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</si>
  <si>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</si>
  <si>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</si>
  <si>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</si>
  <si>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</si>
  <si>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</si>
  <si>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</si>
  <si>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</si>
  <si>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</si>
  <si>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</si>
  <si>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</si>
  <si>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</si>
  <si>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</si>
  <si>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</si>
  <si>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</si>
  <si>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</si>
  <si>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</si>
  <si>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</si>
  <si>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</si>
  <si>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</si>
  <si>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</si>
  <si>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</si>
  <si>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</si>
  <si>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</si>
  <si>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</si>
  <si>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</si>
  <si>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</si>
  <si>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</si>
  <si>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</si>
  <si>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</si>
  <si>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</si>
  <si>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</si>
  <si>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</si>
  <si>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</si>
  <si>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</si>
  <si>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</si>
  <si>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</si>
  <si>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</si>
  <si>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</si>
  <si>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</si>
  <si>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</si>
  <si>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</si>
  <si>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</si>
  <si>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</si>
  <si>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</si>
  <si>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</si>
  <si>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</si>
  <si>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</si>
  <si>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</si>
  <si>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</si>
  <si>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</si>
  <si>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</si>
  <si>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</si>
  <si>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</si>
  <si>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</si>
  <si>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</si>
  <si>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</si>
  <si>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</si>
  <si>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</si>
  <si>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</si>
  <si>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</si>
  <si>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</si>
  <si>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</si>
  <si>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</si>
  <si>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</si>
  <si>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</si>
  <si>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</si>
  <si>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</si>
  <si>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</si>
  <si>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</si>
  <si>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</si>
  <si>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</si>
  <si>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</si>
  <si>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</si>
  <si>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</si>
  <si>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</si>
  <si>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</si>
  <si>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</si>
  <si>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</si>
  <si>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</si>
  <si>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</si>
  <si>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</si>
  <si>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</si>
  <si>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</si>
  <si>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</si>
  <si>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</si>
  <si>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</si>
  <si>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</si>
  <si>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</si>
  <si>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</si>
  <si>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</si>
  <si>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</si>
  <si>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</si>
  <si>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</si>
  <si>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</si>
  <si>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</si>
  <si>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</si>
  <si>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</si>
  <si>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</si>
  <si>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</si>
  <si>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</si>
  <si>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</si>
  <si>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</si>
  <si>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</si>
  <si>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</si>
  <si>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</si>
  <si>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</si>
  <si>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</si>
  <si>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</si>
  <si>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</si>
  <si>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</si>
  <si>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</si>
  <si>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</si>
  <si>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</si>
  <si>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</si>
  <si>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</si>
  <si>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</si>
  <si>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</si>
  <si>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</si>
  <si>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</si>
  <si>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</si>
  <si>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</si>
  <si>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</si>
  <si>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</si>
  <si>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</si>
  <si>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</si>
  <si>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</si>
  <si>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</si>
  <si>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</si>
  <si>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</si>
  <si>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</si>
  <si>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</si>
  <si>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</si>
  <si>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</si>
  <si>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</si>
  <si>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</si>
  <si>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</si>
  <si>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</si>
  <si>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</si>
  <si>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</si>
  <si>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</si>
  <si>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</si>
  <si>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</si>
  <si>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</si>
  <si>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</si>
  <si>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</si>
  <si>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</si>
  <si>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</si>
  <si>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</si>
  <si>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</si>
  <si>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</si>
  <si>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</si>
  <si>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</si>
  <si>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</si>
  <si>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</si>
  <si>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</si>
  <si>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</si>
  <si>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</si>
  <si>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</si>
  <si>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</si>
  <si>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</si>
  <si>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</si>
  <si>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</si>
  <si>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</si>
  <si>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</si>
  <si>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</si>
  <si>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</si>
  <si>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</si>
  <si>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</si>
  <si>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</si>
  <si>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</si>
  <si>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</si>
  <si>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</si>
  <si>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</si>
  <si>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</si>
  <si>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</si>
  <si>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</si>
  <si>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</si>
  <si>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</si>
  <si>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</si>
  <si>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</si>
  <si>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</si>
  <si>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</si>
  <si>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</si>
  <si>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</si>
  <si>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</si>
  <si>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</si>
  <si>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</si>
  <si>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</si>
  <si>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</si>
  <si>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</si>
  <si>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</si>
  <si>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</si>
  <si>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</si>
  <si>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</si>
  <si>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</si>
  <si>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</si>
  <si>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</si>
  <si>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</si>
  <si>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</si>
  <si>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</si>
  <si>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</si>
  <si>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</si>
  <si>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</si>
  <si>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</si>
  <si>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</si>
  <si>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</si>
  <si>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</si>
  <si>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</si>
  <si>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</si>
  <si>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</si>
  <si>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</si>
  <si>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</si>
  <si>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</si>
  <si>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</si>
  <si>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</si>
  <si>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</si>
  <si>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</si>
  <si>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</si>
  <si>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</si>
  <si>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</si>
  <si>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</si>
  <si>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</si>
  <si>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</si>
  <si>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</si>
  <si>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</si>
  <si>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</si>
  <si>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</si>
  <si>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</si>
  <si>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</si>
  <si>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</si>
  <si>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</si>
  <si>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</si>
  <si>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</si>
  <si>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</si>
  <si>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</si>
  <si>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</si>
  <si>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</si>
  <si>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</si>
  <si>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</si>
  <si>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</si>
  <si>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</si>
  <si>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</si>
  <si>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</si>
  <si>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</si>
  <si>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</si>
  <si>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</si>
  <si>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</si>
  <si>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</si>
  <si>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</si>
  <si>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</si>
  <si>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</si>
  <si>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</si>
  <si>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</si>
  <si>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</si>
  <si>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</si>
  <si>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</si>
  <si>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</si>
  <si>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</si>
  <si>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</si>
  <si>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</si>
  <si>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</si>
  <si>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</si>
  <si>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</si>
  <si>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</si>
  <si>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</si>
  <si>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</si>
  <si>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</si>
  <si>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</si>
  <si>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</si>
  <si>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</si>
  <si>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</si>
  <si>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</si>
  <si>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</si>
  <si>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</si>
  <si>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</si>
  <si>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</si>
  <si>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</si>
  <si>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</si>
  <si>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</si>
  <si>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</si>
  <si>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</si>
  <si>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</si>
  <si>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</si>
  <si>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</si>
  <si>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</si>
  <si>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</si>
  <si>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</si>
  <si>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</si>
  <si>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</si>
  <si>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</si>
  <si>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</si>
  <si>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</si>
  <si>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</si>
  <si>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</si>
  <si>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</si>
  <si>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</si>
  <si>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</si>
  <si>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</si>
  <si>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</si>
  <si>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</si>
  <si>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</si>
  <si>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</si>
  <si>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</si>
  <si>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</si>
  <si>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</si>
  <si>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</si>
  <si>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</si>
  <si>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</si>
  <si>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</si>
  <si>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</si>
  <si>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</si>
  <si>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</si>
  <si>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</si>
  <si>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</si>
  <si>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</si>
  <si>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</si>
  <si>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</si>
  <si>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</si>
  <si>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</si>
  <si>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</si>
  <si>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</si>
  <si>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</si>
  <si>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</si>
  <si>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</si>
  <si>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</si>
  <si>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</si>
  <si>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</si>
  <si>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</si>
  <si>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</si>
  <si>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</si>
  <si>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</si>
  <si>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</si>
  <si>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</si>
  <si>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</si>
  <si>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</si>
  <si>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</si>
  <si>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</si>
  <si>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</si>
  <si>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</si>
  <si>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</si>
  <si>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</si>
  <si>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</si>
  <si>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</si>
  <si>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</si>
  <si>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</si>
  <si>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</si>
  <si>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</si>
  <si>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</si>
  <si>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</si>
  <si>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</si>
  <si>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</si>
  <si>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</si>
  <si>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</si>
  <si>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</si>
  <si>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</si>
  <si>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</si>
  <si>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</si>
  <si>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</si>
  <si>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</si>
  <si>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</si>
  <si>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</si>
  <si>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</si>
  <si>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</si>
  <si>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</si>
  <si>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</si>
  <si>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</si>
  <si>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</si>
  <si>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</si>
  <si>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</si>
  <si>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</si>
  <si>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</si>
  <si>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</si>
  <si>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</si>
  <si>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</si>
  <si>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</si>
  <si>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</si>
  <si>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</si>
  <si>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</si>
  <si>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</si>
  <si>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</si>
  <si>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</si>
  <si>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</si>
  <si>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</si>
  <si>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</si>
  <si>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</si>
  <si>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</si>
  <si>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</si>
  <si>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</si>
  <si>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</si>
  <si>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</si>
  <si>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</si>
  <si>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</si>
  <si>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</si>
  <si>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</si>
  <si>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</si>
  <si>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</si>
  <si>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</si>
  <si>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</si>
  <si>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</si>
  <si>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</si>
  <si>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</si>
  <si>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</si>
  <si>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</si>
  <si>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</si>
  <si>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</si>
  <si>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</si>
  <si>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</si>
  <si>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</si>
  <si>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</si>
  <si>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</si>
  <si>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</si>
  <si>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</si>
  <si>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</si>
  <si>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</si>
  <si>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</si>
  <si>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</si>
  <si>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</si>
  <si>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</si>
  <si>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</si>
  <si>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</si>
  <si>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</si>
  <si>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</si>
  <si>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</si>
  <si>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</si>
  <si>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</si>
  <si>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</si>
  <si>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</si>
  <si>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</si>
  <si>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</si>
  <si>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</si>
  <si>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</si>
  <si>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</si>
  <si>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</si>
  <si>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</si>
  <si>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</si>
  <si>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</si>
  <si>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</si>
  <si>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</si>
  <si>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</si>
  <si>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</si>
  <si>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</si>
  <si>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</si>
  <si>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</si>
  <si>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</si>
  <si>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</si>
  <si>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</si>
  <si>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</si>
  <si>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</si>
  <si>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</si>
  <si>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</si>
  <si>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</si>
  <si>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</si>
  <si>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</si>
  <si>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</si>
  <si>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</si>
  <si>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</si>
  <si>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</si>
  <si>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</si>
  <si>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</si>
  <si>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</si>
  <si>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</si>
  <si>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</si>
  <si>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</si>
  <si>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</si>
  <si>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</si>
  <si>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</si>
  <si>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</si>
  <si>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</si>
  <si>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</si>
  <si>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</si>
  <si>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</si>
  <si>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</si>
  <si>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</si>
  <si>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</si>
  <si>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</si>
  <si>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</si>
  <si>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</si>
  <si>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</si>
  <si>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</si>
  <si>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</si>
  <si>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</si>
  <si>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</si>
  <si>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</si>
  <si>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</si>
  <si>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</si>
  <si>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</si>
  <si>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</si>
  <si>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</si>
  <si>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</si>
  <si>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</si>
  <si>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</si>
  <si>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</si>
  <si>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</si>
  <si>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</si>
  <si>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</si>
  <si>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</si>
  <si>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</si>
  <si>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</si>
  <si>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</si>
  <si>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</si>
  <si>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</si>
  <si>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</si>
  <si>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</si>
  <si>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</si>
  <si>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</si>
  <si>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</si>
  <si>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</si>
  <si>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</si>
  <si>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</si>
  <si>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</si>
  <si>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</si>
  <si>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</si>
  <si>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</si>
  <si>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</si>
  <si>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</si>
  <si>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</si>
  <si>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</si>
  <si>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</si>
  <si>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</si>
  <si>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</si>
  <si>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</si>
  <si>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</si>
  <si>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</si>
  <si>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</si>
  <si>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</si>
  <si>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</si>
  <si>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</si>
  <si>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</si>
  <si>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</si>
  <si>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</si>
  <si>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</si>
  <si>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</si>
  <si>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</si>
  <si>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</si>
  <si>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</si>
  <si>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</si>
  <si>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</si>
  <si>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</si>
  <si>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</si>
  <si>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</si>
  <si>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</si>
  <si>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</si>
  <si>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</si>
  <si>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</si>
  <si>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</si>
  <si>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</si>
  <si>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</si>
  <si>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</si>
  <si>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</si>
  <si>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</si>
  <si>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</si>
  <si>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</si>
  <si>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</si>
  <si>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</si>
  <si>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</si>
  <si>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</si>
  <si>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</si>
  <si>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</si>
  <si>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</si>
  <si>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</si>
  <si>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</si>
  <si>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</si>
  <si>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</si>
  <si>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</si>
  <si>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</si>
  <si>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</si>
  <si>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</si>
  <si>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</si>
  <si>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</si>
  <si>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</si>
  <si>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</si>
  <si>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</si>
  <si>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</si>
  <si>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</si>
  <si>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</si>
  <si>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</si>
  <si>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</si>
  <si>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</si>
  <si>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</si>
  <si>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</si>
  <si>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</si>
  <si>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</si>
  <si>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</si>
  <si>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</si>
  <si>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</si>
  <si>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</si>
  <si>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</si>
  <si>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</si>
  <si>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</si>
  <si>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</si>
  <si>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</si>
  <si>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</si>
  <si>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</si>
  <si>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</si>
  <si>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</si>
  <si>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</si>
  <si>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</si>
  <si>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</si>
  <si>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</si>
  <si>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</si>
  <si>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</si>
  <si>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</si>
  <si>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</si>
  <si>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</si>
  <si>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</si>
  <si>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</si>
  <si>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</si>
  <si>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</si>
  <si>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</si>
  <si>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</si>
  <si>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</si>
  <si>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</si>
  <si>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</si>
  <si>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</si>
  <si>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</si>
  <si>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</si>
  <si>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</si>
  <si>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</si>
  <si>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</si>
  <si>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</si>
  <si>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</si>
  <si>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</si>
  <si>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</si>
  <si>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</si>
  <si>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</si>
  <si>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</si>
  <si>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</si>
  <si>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</si>
  <si>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</si>
  <si>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</si>
  <si>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</si>
  <si>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</si>
  <si>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</si>
  <si>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</si>
  <si>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</si>
  <si>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</si>
  <si>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</si>
  <si>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</si>
  <si>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</si>
  <si>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</si>
  <si>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</si>
  <si>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</si>
  <si>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</si>
  <si>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</si>
  <si>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</si>
  <si>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</si>
  <si>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</si>
  <si>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</si>
  <si>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</si>
  <si>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</si>
  <si>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</si>
  <si>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</si>
  <si>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</si>
  <si>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</si>
  <si>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</si>
  <si>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</si>
  <si>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</si>
  <si>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</si>
  <si>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</si>
  <si>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</si>
  <si>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</si>
  <si>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</si>
  <si>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</si>
  <si>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</si>
  <si>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</si>
  <si>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</si>
  <si>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</si>
  <si>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</si>
  <si>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</si>
  <si>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</si>
  <si>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</si>
  <si>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</si>
  <si>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</si>
  <si>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</si>
  <si>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</si>
  <si>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</si>
  <si>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</si>
  <si>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</si>
  <si>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</si>
  <si>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</si>
  <si>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</si>
  <si>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</si>
  <si>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</si>
  <si>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</si>
  <si>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</si>
  <si>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</si>
  <si>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</si>
  <si>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</si>
  <si>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</si>
  <si>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</si>
  <si>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</si>
  <si>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</si>
  <si>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</si>
  <si>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</si>
  <si>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</si>
  <si>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</si>
  <si>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</si>
  <si>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</si>
  <si>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</si>
  <si>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</si>
  <si>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</si>
  <si>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</si>
  <si>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</si>
  <si>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</si>
  <si>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</si>
  <si>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</si>
  <si>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</si>
  <si>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</si>
  <si>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</si>
  <si>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</si>
  <si>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</si>
  <si>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</si>
  <si>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</si>
  <si>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</si>
  <si>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</si>
  <si>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</si>
  <si>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</si>
  <si>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</si>
  <si>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</si>
  <si>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</si>
  <si>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</si>
  <si>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</si>
  <si>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</si>
  <si>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</si>
  <si>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</si>
  <si>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</si>
  <si>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</si>
  <si>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</si>
  <si>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</si>
  <si>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</si>
  <si>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</si>
  <si>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</si>
  <si>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</si>
  <si>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</si>
  <si>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</si>
  <si>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</si>
  <si>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</si>
  <si>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</si>
  <si>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</si>
  <si>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</si>
  <si>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</si>
  <si>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</si>
  <si>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</si>
  <si>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</si>
  <si>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</si>
  <si>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</si>
  <si>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</si>
  <si>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</si>
  <si>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</si>
  <si>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</si>
  <si>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</si>
  <si>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</si>
  <si>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</si>
  <si>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</si>
  <si>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</si>
  <si>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</si>
  <si>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</si>
  <si>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</si>
  <si>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</si>
  <si>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</si>
  <si>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</si>
  <si>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</si>
  <si>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</si>
  <si>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</si>
  <si>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</si>
  <si>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</si>
  <si>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</si>
  <si>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</si>
  <si>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</si>
  <si>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</si>
  <si>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</si>
  <si>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</si>
  <si>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</si>
  <si>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</si>
  <si>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</si>
  <si>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</si>
  <si>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</si>
  <si>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</si>
  <si>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</si>
  <si>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</si>
  <si>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</si>
  <si>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</si>
  <si>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</si>
  <si>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</si>
  <si>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</si>
  <si>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</si>
  <si>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</si>
  <si>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</si>
  <si>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</si>
  <si>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</si>
  <si>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</si>
  <si>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</si>
  <si>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</si>
  <si>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</si>
  <si>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</si>
  <si>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</si>
  <si>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</si>
  <si>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</si>
  <si>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</si>
  <si>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</si>
  <si>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</si>
  <si>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</si>
  <si>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</si>
  <si>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</si>
  <si>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</si>
  <si>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</si>
  <si>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</si>
  <si>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</si>
  <si>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</si>
  <si>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</si>
  <si>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</si>
  <si>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</si>
  <si>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</si>
  <si>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</si>
  <si>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</si>
  <si>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</si>
  <si>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</si>
  <si>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</si>
  <si>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</si>
  <si>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</si>
  <si>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</si>
  <si>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</si>
  <si>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</si>
  <si>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</si>
  <si>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</si>
  <si>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</si>
  <si>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</si>
  <si>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</si>
  <si>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</si>
  <si>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</si>
  <si>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</si>
  <si>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</si>
  <si>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</si>
  <si>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</si>
  <si>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</si>
  <si>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</si>
  <si>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</si>
  <si>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</si>
  <si>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</si>
  <si>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</si>
  <si>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</si>
  <si>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</si>
  <si>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</si>
  <si>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</si>
  <si>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</si>
  <si>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</si>
  <si>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</si>
  <si>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</si>
  <si>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</si>
  <si>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</si>
  <si>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</si>
  <si>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</si>
  <si>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</si>
  <si>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</si>
  <si>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</si>
  <si>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</si>
  <si>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</si>
  <si>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</si>
  <si>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</si>
  <si>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</si>
  <si>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</si>
  <si>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</si>
  <si>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</si>
  <si>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</si>
  <si>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</si>
  <si>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</si>
  <si>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</si>
  <si>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</si>
  <si>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</si>
  <si>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</si>
  <si>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</si>
  <si>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</si>
  <si>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</si>
  <si>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</si>
  <si>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</si>
  <si>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</si>
  <si>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</si>
  <si>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</si>
  <si>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</si>
  <si>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</si>
  <si>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</si>
  <si>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</si>
  <si>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</si>
  <si>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</si>
  <si>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</si>
  <si>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</si>
  <si>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</si>
  <si>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</si>
  <si>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</si>
  <si>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</si>
  <si>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</si>
  <si>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</si>
  <si>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</si>
  <si>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</si>
  <si>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</si>
  <si>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</si>
  <si>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</si>
  <si>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</si>
  <si>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</si>
  <si>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</si>
  <si>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</si>
  <si>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</si>
  <si>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</si>
  <si>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</si>
  <si>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</si>
  <si>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</si>
  <si>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</si>
  <si>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</si>
  <si>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</si>
  <si>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</si>
  <si>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</si>
  <si>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</si>
  <si>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</si>
  <si>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</si>
  <si>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</si>
  <si>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</si>
  <si>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</si>
  <si>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</si>
  <si>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</si>
  <si>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</si>
  <si>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</si>
  <si>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</si>
  <si>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</si>
  <si>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</si>
  <si>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</si>
  <si>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</si>
  <si>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</si>
  <si>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</si>
  <si>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</si>
  <si>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</si>
  <si>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</si>
  <si>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</si>
  <si>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</si>
  <si>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</si>
  <si>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</si>
  <si>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</si>
  <si>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</si>
  <si>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</si>
  <si>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</si>
  <si>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</si>
  <si>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</si>
  <si>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</si>
  <si>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</si>
  <si>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</si>
  <si>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</si>
  <si>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</si>
  <si>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</si>
  <si>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</si>
  <si>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</si>
  <si>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</si>
  <si>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</si>
  <si>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</si>
  <si>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</si>
  <si>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</si>
  <si>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</si>
  <si>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</si>
  <si>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</si>
  <si>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</si>
  <si>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</si>
  <si>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</si>
  <si>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</si>
  <si>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</si>
  <si>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</si>
  <si>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</si>
  <si>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</si>
  <si>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</si>
  <si>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</si>
  <si>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</si>
  <si>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</si>
  <si>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</si>
  <si>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</si>
  <si>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</si>
  <si>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</si>
  <si>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</si>
  <si>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</si>
  <si>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</si>
  <si>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</si>
  <si>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</si>
  <si>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</si>
  <si>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</si>
  <si>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</si>
  <si>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</si>
  <si>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</si>
  <si>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</si>
  <si>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</si>
  <si>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</si>
  <si>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</si>
  <si>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</si>
  <si>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</si>
  <si>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</si>
  <si>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</si>
  <si>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</si>
  <si>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</si>
  <si>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</si>
  <si>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</si>
  <si>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</si>
  <si>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</si>
  <si>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</si>
  <si>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</si>
  <si>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</si>
  <si>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</si>
  <si>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</si>
  <si>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</si>
  <si>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</si>
  <si>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</si>
  <si>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</si>
  <si>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</si>
  <si>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</si>
  <si>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</si>
  <si>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</si>
  <si>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</si>
  <si>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</si>
  <si>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</si>
  <si>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</si>
  <si>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</si>
  <si>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</si>
  <si>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</si>
  <si>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</si>
  <si>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</si>
  <si>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</si>
  <si>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</si>
  <si>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</si>
  <si>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</si>
  <si>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</si>
  <si>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</si>
  <si>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</si>
  <si>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</si>
  <si>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</si>
  <si>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</si>
  <si>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</si>
  <si>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</si>
  <si>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</si>
  <si>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</si>
  <si>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</si>
  <si>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</si>
  <si>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</si>
  <si>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</si>
  <si>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</si>
  <si>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</si>
  <si>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</si>
  <si>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</si>
  <si>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</si>
  <si>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</si>
  <si>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</si>
  <si>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</si>
  <si>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</si>
  <si>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</si>
  <si>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</si>
  <si>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</si>
  <si>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</si>
  <si>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</si>
  <si>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</si>
  <si>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</si>
  <si>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</si>
  <si>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</si>
  <si>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</si>
  <si>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</si>
  <si>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</si>
  <si>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</si>
  <si>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</si>
  <si>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</si>
  <si>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</si>
  <si>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</si>
  <si>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</si>
  <si>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</si>
  <si>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</si>
  <si>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</si>
  <si>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</si>
  <si>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</si>
  <si>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</si>
  <si>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</si>
  <si>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</si>
  <si>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</si>
  <si>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</si>
  <si>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</si>
  <si>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</si>
  <si>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</si>
  <si>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</si>
  <si>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</si>
  <si>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</si>
  <si>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</si>
  <si>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</si>
  <si>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</si>
  <si>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</si>
  <si>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</si>
  <si>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</si>
  <si>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</si>
  <si>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</si>
  <si>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</si>
  <si>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</si>
  <si>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</si>
  <si>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</si>
  <si>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</si>
  <si>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</si>
  <si>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</si>
  <si>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</si>
  <si>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</si>
  <si>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</si>
  <si>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</si>
  <si>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</si>
  <si>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</si>
  <si>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</si>
  <si>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</si>
  <si>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</si>
  <si>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</si>
  <si>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</si>
  <si>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</si>
  <si>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</si>
  <si>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</si>
  <si>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</si>
  <si>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</si>
  <si>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</si>
  <si>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</si>
  <si>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</si>
  <si>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</si>
  <si>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</si>
  <si>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</si>
  <si>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</si>
  <si>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</si>
  <si>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</si>
  <si>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</si>
  <si>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</si>
  <si>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</si>
  <si>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</si>
  <si>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</si>
  <si>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</si>
  <si>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</si>
  <si>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</si>
  <si>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</si>
  <si>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</si>
  <si>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</si>
  <si>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</si>
  <si>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</si>
  <si>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</si>
  <si>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</si>
  <si>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</si>
  <si>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</si>
  <si>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</si>
  <si>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</si>
  <si>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</si>
  <si>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</si>
  <si>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</si>
  <si>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</si>
  <si>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</si>
  <si>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</si>
  <si>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</si>
  <si>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</si>
  <si>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</si>
  <si>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</si>
  <si>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</si>
  <si>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</si>
  <si>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</si>
  <si>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</si>
  <si>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</si>
  <si>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</si>
  <si>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</si>
  <si>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</si>
  <si>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</si>
  <si>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</si>
  <si>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</si>
  <si>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</si>
  <si>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</si>
  <si>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</si>
  <si>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</si>
  <si>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</si>
  <si>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</si>
  <si>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</si>
  <si>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</si>
  <si>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</si>
  <si>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</si>
  <si>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</si>
  <si>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</si>
  <si>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</si>
  <si>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</si>
  <si>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</si>
  <si>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</si>
  <si>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</si>
  <si>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</si>
  <si>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</si>
  <si>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</si>
  <si>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</si>
  <si>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</si>
  <si>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</si>
  <si>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</si>
  <si>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</si>
  <si>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</si>
  <si>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</si>
  <si>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</si>
  <si>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</si>
  <si>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</si>
  <si>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</si>
  <si>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</si>
  <si>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</si>
  <si>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</si>
  <si>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</si>
  <si>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</si>
  <si>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</si>
  <si>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</si>
  <si>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</si>
  <si>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</si>
  <si>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</si>
  <si>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</si>
  <si>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</si>
  <si>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</si>
  <si>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</si>
  <si>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</si>
  <si>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</si>
  <si>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</si>
  <si>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</si>
  <si>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</si>
  <si>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</si>
  <si>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</si>
  <si>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</si>
  <si>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</si>
  <si>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</si>
  <si>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</si>
  <si>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</si>
  <si>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</si>
  <si>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</si>
  <si>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</si>
  <si>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</si>
  <si>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</si>
  <si>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</si>
  <si>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</si>
  <si>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</si>
  <si>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</si>
  <si>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</si>
  <si>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</si>
  <si>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</si>
  <si>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</si>
  <si>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</si>
  <si>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</si>
  <si>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</si>
  <si>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</si>
  <si>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</si>
  <si>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</si>
  <si>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</si>
  <si>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</si>
  <si>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</si>
  <si>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</si>
  <si>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</si>
  <si>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</si>
  <si>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</si>
  <si>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</si>
  <si>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</si>
  <si>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</si>
  <si>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</si>
  <si>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</si>
  <si>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</si>
  <si>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</si>
  <si>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</si>
  <si>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</si>
  <si>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</si>
  <si>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</si>
  <si>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</si>
  <si>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</si>
  <si>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</si>
  <si>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</si>
  <si>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</si>
  <si>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</si>
  <si>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</si>
  <si>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</si>
  <si>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</si>
  <si>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</si>
  <si>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</si>
  <si>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</si>
  <si>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</si>
  <si>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</si>
  <si>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</si>
  <si>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</si>
  <si>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</si>
  <si>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</si>
  <si>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</si>
  <si>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</si>
  <si>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</si>
  <si>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</si>
  <si>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</si>
  <si>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</si>
  <si>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</si>
  <si>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</si>
  <si>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</si>
  <si>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</si>
  <si>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</si>
  <si>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</si>
  <si>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</si>
  <si>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</si>
  <si>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</si>
  <si>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</si>
  <si>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</si>
  <si>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</si>
  <si>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</si>
  <si>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</si>
  <si>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</si>
  <si>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</si>
  <si>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</si>
  <si>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</si>
  <si>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</si>
  <si>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</si>
  <si>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</si>
  <si>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</si>
  <si>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</si>
  <si>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</si>
  <si>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</si>
  <si>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</si>
  <si>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</si>
  <si>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</si>
  <si>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</si>
  <si>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</si>
  <si>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</si>
  <si>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</si>
  <si>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</si>
  <si>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</si>
  <si>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</si>
  <si>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</si>
  <si>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</si>
  <si>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</si>
  <si>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</si>
  <si>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</si>
  <si>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</si>
  <si>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</si>
  <si>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</si>
  <si>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</si>
  <si>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</si>
  <si>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</si>
  <si>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</si>
  <si>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</si>
  <si>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</si>
  <si>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</si>
  <si>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</si>
  <si>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</si>
  <si>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</si>
  <si>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</si>
  <si>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</si>
  <si>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</si>
  <si>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</si>
  <si>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</si>
  <si>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</si>
  <si>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</si>
  <si>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</si>
  <si>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</si>
  <si>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</si>
  <si>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</si>
  <si>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</si>
  <si>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</si>
  <si>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</si>
  <si>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</si>
  <si>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</si>
  <si>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</si>
  <si>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</si>
  <si>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</si>
  <si>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</si>
  <si>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</si>
  <si>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</si>
  <si>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</si>
  <si>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</si>
  <si>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</si>
  <si>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</si>
  <si>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</si>
  <si>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</si>
  <si>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</si>
  <si>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</si>
  <si>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</si>
  <si>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</si>
  <si>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</si>
  <si>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</si>
  <si>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</si>
  <si>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</si>
  <si>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</si>
  <si>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</si>
  <si>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</si>
  <si>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</si>
  <si>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</si>
  <si>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</si>
  <si>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</si>
  <si>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</si>
  <si>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</si>
  <si>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</si>
  <si>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</si>
  <si>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</si>
  <si>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</si>
  <si>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</si>
  <si>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</si>
  <si>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</si>
  <si>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</si>
  <si>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</si>
  <si>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</si>
  <si>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</si>
  <si>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</si>
  <si>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</si>
  <si>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</si>
  <si>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</si>
  <si>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</si>
  <si>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</si>
  <si>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</si>
  <si>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</si>
  <si>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</si>
  <si>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</si>
  <si>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</si>
  <si>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</si>
  <si>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</si>
  <si>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</si>
  <si>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</si>
  <si>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</si>
  <si>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</si>
  <si>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</si>
  <si>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</si>
  <si>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</si>
  <si>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</si>
  <si>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</si>
  <si>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</si>
  <si>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</si>
  <si>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</si>
  <si>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</si>
  <si>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</si>
  <si>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</si>
  <si>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</si>
  <si>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</si>
  <si>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</si>
  <si>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</si>
  <si>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</si>
  <si>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</si>
  <si>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</si>
  <si>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</si>
  <si>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</si>
  <si>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</si>
  <si>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</si>
  <si>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</si>
  <si>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</si>
  <si>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</si>
  <si>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</si>
  <si>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</si>
  <si>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</si>
  <si>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</si>
  <si>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</si>
  <si>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</si>
  <si>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</si>
  <si>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</si>
  <si>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</si>
  <si>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</si>
  <si>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</si>
  <si>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</si>
  <si>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</si>
  <si>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</si>
  <si>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</si>
  <si>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</si>
  <si>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</si>
  <si>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</si>
  <si>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</si>
  <si>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</si>
  <si>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</si>
  <si>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</si>
  <si>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</si>
  <si>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</si>
  <si>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</si>
  <si>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</si>
  <si>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</si>
  <si>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</si>
  <si>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</si>
  <si>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</si>
  <si>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</si>
  <si>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</si>
  <si>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</si>
  <si>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</si>
  <si>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</si>
  <si>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</si>
  <si>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</si>
  <si>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</si>
  <si>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</si>
  <si>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</si>
  <si>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</si>
  <si>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</si>
  <si>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</si>
  <si>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</si>
  <si>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</si>
  <si>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</si>
  <si>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</si>
  <si>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</si>
  <si>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</si>
  <si>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</si>
  <si>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</si>
  <si>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</si>
  <si>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</si>
  <si>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</si>
  <si>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</si>
  <si>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</si>
  <si>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</si>
  <si>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</si>
  <si>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</si>
  <si>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</si>
  <si>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</si>
  <si>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</si>
  <si>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</si>
  <si>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</si>
  <si>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</si>
  <si>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</si>
  <si>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</si>
  <si>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</si>
  <si>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</si>
  <si>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</si>
  <si>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</si>
  <si>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</si>
  <si>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</si>
  <si>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</si>
  <si>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</si>
  <si>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</si>
  <si>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</si>
  <si>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</si>
  <si>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</si>
  <si>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</si>
  <si>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</si>
  <si>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</si>
  <si>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</si>
  <si>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</si>
  <si>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</si>
  <si>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</si>
  <si>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</si>
  <si>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</si>
  <si>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</si>
  <si>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</si>
  <si>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</si>
  <si>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</si>
  <si>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</si>
  <si>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</si>
  <si>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</si>
  <si>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</si>
  <si>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</si>
  <si>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</si>
  <si>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</si>
  <si>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</si>
  <si>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</si>
  <si>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</si>
  <si>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</si>
  <si>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</si>
  <si>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</si>
  <si>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</si>
  <si>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</si>
  <si>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</si>
  <si>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</si>
  <si>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</si>
  <si>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</si>
  <si>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</si>
  <si>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</si>
  <si>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</si>
  <si>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</si>
  <si>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</si>
  <si>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</si>
  <si>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</si>
  <si>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</si>
  <si>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</si>
  <si>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</si>
  <si>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</si>
  <si>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</si>
  <si>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</si>
  <si>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</si>
  <si>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</si>
  <si>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</si>
  <si>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</si>
  <si>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</si>
  <si>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</si>
  <si>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</si>
  <si>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</si>
  <si>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</si>
  <si>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</si>
  <si>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</si>
  <si>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</si>
  <si>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</si>
  <si>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</si>
  <si>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</si>
  <si>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</si>
  <si>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</si>
  <si>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</si>
  <si>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</si>
  <si>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</si>
  <si>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</si>
  <si>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</si>
  <si>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</si>
  <si>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</si>
  <si>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</si>
  <si>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</si>
  <si>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</si>
  <si>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</si>
  <si>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</si>
  <si>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</si>
  <si>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</si>
  <si>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</si>
  <si>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</si>
  <si>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</si>
  <si>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</si>
  <si>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</si>
  <si>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</si>
  <si>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</si>
  <si>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</si>
  <si>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</si>
  <si>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</si>
  <si>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</si>
  <si>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</si>
  <si>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</si>
  <si>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</si>
  <si>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</si>
  <si>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</si>
  <si>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</si>
  <si>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</si>
  <si>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</si>
  <si>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</si>
  <si>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</si>
  <si>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</si>
  <si>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</si>
  <si>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</si>
  <si>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</si>
  <si>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</si>
  <si>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</si>
  <si>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</si>
  <si>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</si>
  <si>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</si>
  <si>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</si>
  <si>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</si>
  <si>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</si>
  <si>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</si>
  <si>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</si>
  <si>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</si>
  <si>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</si>
  <si>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</si>
  <si>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</si>
  <si>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</si>
  <si>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</si>
  <si>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</si>
  <si>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</si>
  <si>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</si>
  <si>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</si>
  <si>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</si>
  <si>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</si>
  <si>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</si>
  <si>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</si>
  <si>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</si>
  <si>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</si>
  <si>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</si>
  <si>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</si>
  <si>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</si>
  <si>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</si>
  <si>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</si>
  <si>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</si>
  <si>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</si>
  <si>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</si>
  <si>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</si>
  <si>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</si>
  <si>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</si>
  <si>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</si>
  <si>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</si>
  <si>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</si>
  <si>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</si>
  <si>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</si>
  <si>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</si>
  <si>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</si>
  <si>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</si>
  <si>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</si>
  <si>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</si>
  <si>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</si>
  <si>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</si>
  <si>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</si>
  <si>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</si>
  <si>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</si>
  <si>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</si>
  <si>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</si>
  <si>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</si>
  <si>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</si>
  <si>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</si>
  <si>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</si>
  <si>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</si>
  <si>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</si>
  <si>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</si>
  <si>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</si>
  <si>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</si>
  <si>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</si>
  <si>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</si>
  <si>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</si>
  <si>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</si>
  <si>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</si>
  <si>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</si>
  <si>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</si>
  <si>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</si>
  <si>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</si>
  <si>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</si>
  <si>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</si>
  <si>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</si>
  <si>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</si>
  <si>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</si>
  <si>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</si>
  <si>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</si>
  <si>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</si>
  <si>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</si>
  <si>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</si>
  <si>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</si>
  <si>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</si>
  <si>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</si>
  <si>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</si>
  <si>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</si>
  <si>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</si>
  <si>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</si>
  <si>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</si>
  <si>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</si>
  <si>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</si>
  <si>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</si>
  <si>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</si>
  <si>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</si>
  <si>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</si>
  <si>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</si>
  <si>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</si>
  <si>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</si>
  <si>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</si>
  <si>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</si>
  <si>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</si>
  <si>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</si>
  <si>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</si>
  <si>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</si>
  <si>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</si>
  <si>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</si>
  <si>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</si>
  <si>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</si>
  <si>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</si>
  <si>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</si>
  <si>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</si>
  <si>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</si>
  <si>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</si>
  <si>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</si>
  <si>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</si>
  <si>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</si>
  <si>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</si>
  <si>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</si>
  <si>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</si>
  <si>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</si>
  <si>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</si>
  <si>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</si>
  <si>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</si>
  <si>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</si>
  <si>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</si>
  <si>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</si>
  <si>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</si>
  <si>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</si>
  <si>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</si>
  <si>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</si>
  <si>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</si>
  <si>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</si>
  <si>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</si>
  <si>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</si>
  <si>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</si>
  <si>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</si>
  <si>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</si>
  <si>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</si>
  <si>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</si>
  <si>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</si>
  <si>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</si>
  <si>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</si>
  <si>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</si>
  <si>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</si>
  <si>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</si>
  <si>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</si>
  <si>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</si>
  <si>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</si>
  <si>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</si>
  <si>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</si>
  <si>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</si>
  <si>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</si>
  <si>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</si>
  <si>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</si>
  <si>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</si>
  <si>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</si>
  <si>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</si>
  <si>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</si>
  <si>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</si>
  <si>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</si>
  <si>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</si>
  <si>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</si>
  <si>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</si>
  <si>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</si>
  <si>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</si>
  <si>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</si>
  <si>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</si>
  <si>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</si>
  <si>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</si>
  <si>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</si>
  <si>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</si>
  <si>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</si>
  <si>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</si>
  <si>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</si>
  <si>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</si>
  <si>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</si>
  <si>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</si>
  <si>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</si>
  <si>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</si>
  <si>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</si>
  <si>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</si>
  <si>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</si>
  <si>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</si>
  <si>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</si>
  <si>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</si>
  <si>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</si>
  <si>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</si>
  <si>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</si>
  <si>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</si>
  <si>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</si>
  <si>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</si>
  <si>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</si>
  <si>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</si>
  <si>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</si>
  <si>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</si>
  <si>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</si>
  <si>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</si>
  <si>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</si>
  <si>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</si>
  <si>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</si>
  <si>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</si>
  <si>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</si>
  <si>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</si>
  <si>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</si>
  <si>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</si>
  <si>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</si>
  <si>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</si>
  <si>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</si>
  <si>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</si>
  <si>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</si>
  <si>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</si>
  <si>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</si>
  <si>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</si>
  <si>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</si>
  <si>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</si>
  <si>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</si>
  <si>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</si>
  <si>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</si>
  <si>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</si>
  <si>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</si>
  <si>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</si>
  <si>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</si>
  <si>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</si>
  <si>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</si>
  <si>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</si>
  <si>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</si>
  <si>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</si>
  <si>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</si>
  <si>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</si>
  <si>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</si>
  <si>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</si>
  <si>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</si>
  <si>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</si>
  <si>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</si>
  <si>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</si>
  <si>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</si>
  <si>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</si>
  <si>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</si>
  <si>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</si>
  <si>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</si>
  <si>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</si>
  <si>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</si>
  <si>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</si>
  <si>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</si>
  <si>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</si>
  <si>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</si>
  <si>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</si>
  <si>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</si>
  <si>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</si>
  <si>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</si>
  <si>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</si>
  <si>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</si>
  <si>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</si>
  <si>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</si>
  <si>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</si>
  <si>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</si>
  <si>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</si>
  <si>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</si>
  <si>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</si>
  <si>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</si>
  <si>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</si>
  <si>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</si>
  <si>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</si>
  <si>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</si>
  <si>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</si>
  <si>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</si>
  <si>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</si>
  <si>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</si>
  <si>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</si>
  <si>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</si>
  <si>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</si>
  <si>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</si>
  <si>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</si>
  <si>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</si>
  <si>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</si>
  <si>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</si>
  <si>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</si>
  <si>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</si>
  <si>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</si>
  <si>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</si>
  <si>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</si>
  <si>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</si>
  <si>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</si>
  <si>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</si>
  <si>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</si>
  <si>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</si>
  <si>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</si>
  <si>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</si>
  <si>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</si>
  <si>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</si>
  <si>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</si>
  <si>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</si>
  <si>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</si>
  <si>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</si>
  <si>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</si>
  <si>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</si>
  <si>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</si>
  <si>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</si>
  <si>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</si>
  <si>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</si>
  <si>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</si>
  <si>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</si>
  <si>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</si>
  <si>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</si>
  <si>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</si>
  <si>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</si>
  <si>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</si>
  <si>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</si>
  <si>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</si>
  <si>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</si>
  <si>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</si>
  <si>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</si>
  <si>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</si>
  <si>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</si>
  <si>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</si>
  <si>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</si>
  <si>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</si>
  <si>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</si>
  <si>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</si>
  <si>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</si>
  <si>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</si>
  <si>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</si>
  <si>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</si>
  <si>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</si>
  <si>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</si>
  <si>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</si>
  <si>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</si>
  <si>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</si>
  <si>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</si>
  <si>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</si>
  <si>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</si>
  <si>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</si>
  <si>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</si>
  <si>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</si>
  <si>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</si>
  <si>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</si>
  <si>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</si>
  <si>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</si>
  <si>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</si>
  <si>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</si>
  <si>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</si>
  <si>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</si>
  <si>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</si>
  <si>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</si>
  <si>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</si>
  <si>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</si>
  <si>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</si>
  <si>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</si>
  <si>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</si>
  <si>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</si>
  <si>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</si>
  <si>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</si>
  <si>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</si>
  <si>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</si>
  <si>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</si>
  <si>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</si>
  <si>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</si>
  <si>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</si>
  <si>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</si>
  <si>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</si>
  <si>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</si>
  <si>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</si>
  <si>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</si>
  <si>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</si>
  <si>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</si>
  <si>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</si>
  <si>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</si>
  <si>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</si>
  <si>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</si>
  <si>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</si>
  <si>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</si>
  <si>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</si>
  <si>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</si>
  <si>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</si>
  <si>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</si>
  <si>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</si>
  <si>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</si>
  <si>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</si>
  <si>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</si>
  <si>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</si>
  <si>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</si>
  <si>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</si>
  <si>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</si>
  <si>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</si>
  <si>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</si>
  <si>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</si>
  <si>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</si>
  <si>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</si>
  <si>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</si>
  <si>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</si>
  <si>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</si>
  <si>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</si>
  <si>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</si>
  <si>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</si>
  <si>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</si>
  <si>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</si>
  <si>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</si>
  <si>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</si>
  <si>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</si>
  <si>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</si>
  <si>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</si>
  <si>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</si>
  <si>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</si>
  <si>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</si>
  <si>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</si>
  <si>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</si>
  <si>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</si>
  <si>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</si>
  <si>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</si>
  <si>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</si>
  <si>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</si>
  <si>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</si>
  <si>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</si>
  <si>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</si>
  <si>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</si>
  <si>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</si>
  <si>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</si>
  <si>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</si>
  <si>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</si>
  <si>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</si>
  <si>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</si>
  <si>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</si>
  <si>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</si>
  <si>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</si>
  <si>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</si>
  <si>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</si>
  <si>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</si>
  <si>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</si>
  <si>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</si>
  <si>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</si>
  <si>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</si>
  <si>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</si>
  <si>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</si>
  <si>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</si>
  <si>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</si>
  <si>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</si>
  <si>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</si>
  <si>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</si>
  <si>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</si>
  <si>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</si>
  <si>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</si>
  <si>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</si>
  <si>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</si>
  <si>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</si>
  <si>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</si>
  <si>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</si>
  <si>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</si>
  <si>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</si>
  <si>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</si>
  <si>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</si>
  <si>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</si>
  <si>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</si>
  <si>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</si>
  <si>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</si>
  <si>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</si>
  <si>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</si>
  <si>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</si>
  <si>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</si>
  <si>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</si>
  <si>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</si>
  <si>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</si>
  <si>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</si>
  <si>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</si>
  <si>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</si>
  <si>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</si>
  <si>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</si>
  <si>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</si>
  <si>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</si>
  <si>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</si>
  <si>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</si>
  <si>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</si>
  <si>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</si>
  <si>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</si>
  <si>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</si>
  <si>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</si>
  <si>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</si>
  <si>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</si>
  <si>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</si>
  <si>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</si>
  <si>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</si>
  <si>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</si>
  <si>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</si>
  <si>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</si>
  <si>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</si>
  <si>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</si>
  <si>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</si>
  <si>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</si>
  <si>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</si>
  <si>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</si>
  <si>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</si>
  <si>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</si>
  <si>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</si>
  <si>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</si>
  <si>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</si>
  <si>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</si>
  <si>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</si>
  <si>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</si>
  <si>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</si>
  <si>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</si>
  <si>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</si>
  <si>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</si>
  <si>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</si>
  <si>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</si>
  <si>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</si>
  <si>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</si>
  <si>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</si>
  <si>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</si>
  <si>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</si>
  <si>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</si>
  <si>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</si>
  <si>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</si>
  <si>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</si>
  <si>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</si>
  <si>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</si>
  <si>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</si>
  <si>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</si>
  <si>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</si>
  <si>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</si>
  <si>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</si>
  <si>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</si>
  <si>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</si>
  <si>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</si>
  <si>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</si>
  <si>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</si>
  <si>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</si>
  <si>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</si>
  <si>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</si>
  <si>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</si>
  <si>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</si>
  <si>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</si>
  <si>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</si>
  <si>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</si>
  <si>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</si>
  <si>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</si>
  <si>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</si>
  <si>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</si>
  <si>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</si>
  <si>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</si>
  <si>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</si>
  <si>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</si>
  <si>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</si>
  <si>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</si>
  <si>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</si>
  <si>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</si>
  <si>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</si>
  <si>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</si>
  <si>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</si>
  <si>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</si>
  <si>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</si>
  <si>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</si>
  <si>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</si>
  <si>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</si>
  <si>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</si>
  <si>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</si>
  <si>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</si>
  <si>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</si>
  <si>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</si>
  <si>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</si>
  <si>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</si>
  <si>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</si>
  <si>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</si>
  <si>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</si>
  <si>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</si>
  <si>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</si>
  <si>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</si>
  <si>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</si>
  <si>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</si>
  <si>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</si>
  <si>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</si>
  <si>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</si>
  <si>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</si>
  <si>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</si>
  <si>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</si>
  <si>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</si>
  <si>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</si>
  <si>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</si>
  <si>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</si>
  <si>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</si>
  <si>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</si>
  <si>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</si>
  <si>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</si>
  <si>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</si>
  <si>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</si>
  <si>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</si>
  <si>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</si>
  <si>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</si>
  <si>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</si>
  <si>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</si>
  <si>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</si>
  <si>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</si>
  <si>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</si>
  <si>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</si>
  <si>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</si>
  <si>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</si>
  <si>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</si>
  <si>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</si>
  <si>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</si>
  <si>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</si>
  <si>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</si>
  <si>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</si>
  <si>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</si>
  <si>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</si>
  <si>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</si>
  <si>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</si>
  <si>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</si>
  <si>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</si>
  <si>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</si>
  <si>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</si>
  <si>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</si>
  <si>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</si>
  <si>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</si>
  <si>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</si>
  <si>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</si>
  <si>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</si>
  <si>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</si>
  <si>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</si>
  <si>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</si>
  <si>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</si>
  <si>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</si>
  <si>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</si>
  <si>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</si>
  <si>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</si>
  <si>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</si>
  <si>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</si>
  <si>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</si>
  <si>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</si>
  <si>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</si>
  <si>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</si>
  <si>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</si>
  <si>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</si>
  <si>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</si>
  <si>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</si>
  <si>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</si>
  <si>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</si>
  <si>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</si>
  <si>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</si>
  <si>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</si>
  <si>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</si>
  <si>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</si>
  <si>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</si>
  <si>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</si>
  <si>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</si>
  <si>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</si>
  <si>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</si>
  <si>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</si>
  <si>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</si>
  <si>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</si>
  <si>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</si>
  <si>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</si>
  <si>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</si>
  <si>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</si>
  <si>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</si>
  <si>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</si>
  <si>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</si>
  <si>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</si>
  <si>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</si>
  <si>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</si>
  <si>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</si>
  <si>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</si>
  <si>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</si>
  <si>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</si>
  <si>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</si>
  <si>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</si>
  <si>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</si>
  <si>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</si>
  <si>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</si>
  <si>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</si>
  <si>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</si>
  <si>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</si>
  <si>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</si>
  <si>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</si>
  <si>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</si>
  <si>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</si>
  <si>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</si>
  <si>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</si>
  <si>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</si>
  <si>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</si>
  <si>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</si>
  <si>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</si>
  <si>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</si>
  <si>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</si>
  <si>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</si>
  <si>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</si>
  <si>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</si>
  <si>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</si>
  <si>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</si>
  <si>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</si>
  <si>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</si>
  <si>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</si>
  <si>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</si>
  <si>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</si>
  <si>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</si>
  <si>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</si>
  <si>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</si>
  <si>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</si>
  <si>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</si>
  <si>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</si>
  <si>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</si>
  <si>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</si>
  <si>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</si>
  <si>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</si>
  <si>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</si>
  <si>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</si>
  <si>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</si>
  <si>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</si>
  <si>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</si>
  <si>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</si>
  <si>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</si>
  <si>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</si>
  <si>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</si>
  <si>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</si>
  <si>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</si>
  <si>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</si>
  <si>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</si>
  <si>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</si>
  <si>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</si>
  <si>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</si>
  <si>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</si>
  <si>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</si>
  <si>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</si>
  <si>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</si>
  <si>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</si>
  <si>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</si>
  <si>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</si>
  <si>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</si>
  <si>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</si>
  <si>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</si>
  <si>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</si>
  <si>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</si>
  <si>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</si>
  <si>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</si>
  <si>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</si>
  <si>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</si>
  <si>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</si>
  <si>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</si>
  <si>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</si>
  <si>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</si>
  <si>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</si>
  <si>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</si>
  <si>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</si>
  <si>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</si>
  <si>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</si>
  <si>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</si>
  <si>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</si>
  <si>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</si>
  <si>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</si>
  <si>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</si>
  <si>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</si>
  <si>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</si>
  <si>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</si>
  <si>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</si>
  <si>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</si>
  <si>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</si>
  <si>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</si>
  <si>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</si>
  <si>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</si>
  <si>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</si>
  <si>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</si>
  <si>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</si>
  <si>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</si>
  <si>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</si>
  <si>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</si>
  <si>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</si>
  <si>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</si>
  <si>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</si>
  <si>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</si>
  <si>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</si>
  <si>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</si>
  <si>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</si>
  <si>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</si>
  <si>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</si>
  <si>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</si>
  <si>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</si>
  <si>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</si>
  <si>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</si>
  <si>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</si>
  <si>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</si>
  <si>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</si>
  <si>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</si>
  <si>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</si>
  <si>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</si>
  <si>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</si>
  <si>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</si>
  <si>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</si>
  <si>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</si>
  <si>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</si>
  <si>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</si>
  <si>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</si>
  <si>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</si>
  <si>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</si>
  <si>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</si>
  <si>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</si>
  <si>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</si>
  <si>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</si>
  <si>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</si>
  <si>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</si>
  <si>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</si>
  <si>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</si>
  <si>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</si>
  <si>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</si>
  <si>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</si>
  <si>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</si>
  <si>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</si>
  <si>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</si>
  <si>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</si>
  <si>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</si>
  <si>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</si>
  <si>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</si>
  <si>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</si>
  <si>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</si>
  <si>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</si>
  <si>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</si>
  <si>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</si>
  <si>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</si>
  <si>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</si>
  <si>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</si>
  <si>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</si>
  <si>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</si>
  <si>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</si>
  <si>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</si>
  <si>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</si>
  <si>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</si>
  <si>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</si>
  <si>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</si>
  <si>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</si>
  <si>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</si>
  <si>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</si>
  <si>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</si>
  <si>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</si>
  <si>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</si>
  <si>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</si>
  <si>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</si>
  <si>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</si>
  <si>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</si>
  <si>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</si>
  <si>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</si>
  <si>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</si>
  <si>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</si>
  <si>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</si>
  <si>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</si>
  <si>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</si>
  <si>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</si>
  <si>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</si>
  <si>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</si>
  <si>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</si>
  <si>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</si>
  <si>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</si>
  <si>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</si>
  <si>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</si>
  <si>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</si>
  <si>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</si>
  <si>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</si>
  <si>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</si>
  <si>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</si>
  <si>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</si>
  <si>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</si>
  <si>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</si>
  <si>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</si>
  <si>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</si>
  <si>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</si>
  <si>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</si>
  <si>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</si>
  <si>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</si>
  <si>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</si>
  <si>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</si>
  <si>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</si>
  <si>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</si>
  <si>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</si>
  <si>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</si>
  <si>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</si>
  <si>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</si>
  <si>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</si>
  <si>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</si>
  <si>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</si>
  <si>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</si>
  <si>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</si>
  <si>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</si>
  <si>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</si>
  <si>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</si>
  <si>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</si>
  <si>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</si>
  <si>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</si>
  <si>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</si>
  <si>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</si>
  <si>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</si>
  <si>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</si>
  <si>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</si>
  <si>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</si>
  <si>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</si>
  <si>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</si>
  <si>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</si>
  <si>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</si>
  <si>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</si>
  <si>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</si>
  <si>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</si>
  <si>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</si>
  <si>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</si>
  <si>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</si>
  <si>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</si>
  <si>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</si>
  <si>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</si>
  <si>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</si>
  <si>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</si>
  <si>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</si>
  <si>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</si>
  <si>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</si>
  <si>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</si>
  <si>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</si>
  <si>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</si>
  <si>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</si>
  <si>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</si>
  <si>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</si>
  <si>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</si>
  <si>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</si>
  <si>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</si>
  <si>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</si>
  <si>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</si>
  <si>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</si>
  <si>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</si>
  <si>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</si>
  <si>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</si>
  <si>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</si>
  <si>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</si>
  <si>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</si>
  <si>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</si>
  <si>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</si>
  <si>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</si>
  <si>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</si>
  <si>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</si>
  <si>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</si>
  <si>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</si>
  <si>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</si>
  <si>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</si>
  <si>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</si>
  <si>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</si>
  <si>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</si>
  <si>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</si>
  <si>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</si>
  <si>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</si>
  <si>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</si>
  <si>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</si>
  <si>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</si>
  <si>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</si>
  <si>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</si>
  <si>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</si>
  <si>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</si>
  <si>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</si>
  <si>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</si>
  <si>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</si>
  <si>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</si>
  <si>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</si>
  <si>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</si>
  <si>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</si>
  <si>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</si>
  <si>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</si>
  <si>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</si>
  <si>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</si>
  <si>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</si>
  <si>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</si>
  <si>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</si>
  <si>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</si>
  <si>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</si>
  <si>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</si>
  <si>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</si>
  <si>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</si>
  <si>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</si>
  <si>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</si>
  <si>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</si>
  <si>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</si>
  <si>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</si>
  <si>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</si>
  <si>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</si>
  <si>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</si>
  <si>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</si>
  <si>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</si>
  <si>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</si>
  <si>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</si>
  <si>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</si>
  <si>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</si>
  <si>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</si>
  <si>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</si>
  <si>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</si>
  <si>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</si>
  <si>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</si>
  <si>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</si>
  <si>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</si>
  <si>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</si>
  <si>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</si>
  <si>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</si>
  <si>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</si>
  <si>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</si>
  <si>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</si>
  <si>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</si>
  <si>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</si>
  <si>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</si>
  <si>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</si>
  <si>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</si>
  <si>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</si>
  <si>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</si>
  <si>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</si>
  <si>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</si>
  <si>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</si>
  <si>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</si>
  <si>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</si>
  <si>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</si>
  <si>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</si>
  <si>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</si>
  <si>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</si>
  <si>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</si>
  <si>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</si>
  <si>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</si>
  <si>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</si>
  <si>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</si>
  <si>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</si>
  <si>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</si>
  <si>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</si>
  <si>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</si>
  <si>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</si>
  <si>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</si>
  <si>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</si>
  <si>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</si>
  <si>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</si>
  <si>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</si>
  <si>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</si>
  <si>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</si>
  <si>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</si>
  <si>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</si>
  <si>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</si>
  <si>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</si>
  <si>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</si>
  <si>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</si>
  <si>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</si>
  <si>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</si>
  <si>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</si>
  <si>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</si>
  <si>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</si>
  <si>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</si>
  <si>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</si>
  <si>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</si>
  <si>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</si>
  <si>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</si>
  <si>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</si>
  <si>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</si>
  <si>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</si>
  <si>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</si>
  <si>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</si>
  <si>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</si>
  <si>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</si>
  <si>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</si>
  <si>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</si>
  <si>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</si>
  <si>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</si>
  <si>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</si>
  <si>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</si>
  <si>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</si>
  <si>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</si>
  <si>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</si>
  <si>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</si>
  <si>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</si>
  <si>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</si>
  <si>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</si>
  <si>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</si>
  <si>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</si>
  <si>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</si>
  <si>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</si>
  <si>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</si>
  <si>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</si>
  <si>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</si>
  <si>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</si>
  <si>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</si>
  <si>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</si>
  <si>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</si>
  <si>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</si>
  <si>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</si>
  <si>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</si>
  <si>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</si>
  <si>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</si>
  <si>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</si>
  <si>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</si>
  <si>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</si>
  <si>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</si>
  <si>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</si>
  <si>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</si>
  <si>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</si>
  <si>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</si>
  <si>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</si>
  <si>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</si>
  <si>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</si>
  <si>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</si>
  <si>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</si>
  <si>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</si>
  <si>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</si>
  <si>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</si>
  <si>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</si>
  <si>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</si>
  <si>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</si>
  <si>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</si>
  <si>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</si>
  <si>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</si>
  <si>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</si>
  <si>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</si>
  <si>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</si>
  <si>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</si>
  <si>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</si>
  <si>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</si>
  <si>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</si>
  <si>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</si>
  <si>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</si>
  <si>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</si>
  <si>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</si>
  <si>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</si>
  <si>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</si>
  <si>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</si>
  <si>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</si>
  <si>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</si>
  <si>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</si>
  <si>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</si>
  <si>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</si>
  <si>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</si>
  <si>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</si>
  <si>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</si>
  <si>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</si>
  <si>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</si>
  <si>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</si>
  <si>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</si>
  <si>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</si>
  <si>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</si>
  <si>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</si>
  <si>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</si>
  <si>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</si>
  <si>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</si>
  <si>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</si>
  <si>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</si>
  <si>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</si>
  <si>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</si>
  <si>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</si>
  <si>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</si>
  <si>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</si>
  <si>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</si>
  <si>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</si>
  <si>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</si>
  <si>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</si>
  <si>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</si>
  <si>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</si>
  <si>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</si>
  <si>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</si>
  <si>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</si>
  <si>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</si>
  <si>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</si>
  <si>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</si>
  <si>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</si>
  <si>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</si>
  <si>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</si>
  <si>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</si>
  <si>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</si>
  <si>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</si>
  <si>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</si>
  <si>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</si>
  <si>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</si>
  <si>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</si>
  <si>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</si>
  <si>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</si>
  <si>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</si>
  <si>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</si>
  <si>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</si>
  <si>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</si>
  <si>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</si>
  <si>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</si>
  <si>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</si>
  <si>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</si>
  <si>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</si>
  <si>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</si>
  <si>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</si>
  <si>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</si>
  <si>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</si>
  <si>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</si>
  <si>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</si>
  <si>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</si>
  <si>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</si>
  <si>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</si>
  <si>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</si>
  <si>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</si>
  <si>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</si>
  <si>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</si>
  <si>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</si>
  <si>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</si>
  <si>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</si>
  <si>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</si>
  <si>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</si>
  <si>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</si>
  <si>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</si>
  <si>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</si>
  <si>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</si>
  <si>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</si>
  <si>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</si>
  <si>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</si>
  <si>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</si>
  <si>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</si>
  <si>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</si>
  <si>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</si>
  <si>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</si>
  <si>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</si>
  <si>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</si>
  <si>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</si>
  <si>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</si>
  <si>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</si>
  <si>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</si>
  <si>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</si>
  <si>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</si>
  <si>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</si>
  <si>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</si>
  <si>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</si>
  <si>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</si>
  <si>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</si>
  <si>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</si>
  <si>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</si>
  <si>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</si>
  <si>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</si>
  <si>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</si>
  <si>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</si>
  <si>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</si>
  <si>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</si>
  <si>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</si>
  <si>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</si>
  <si>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</si>
  <si>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</si>
  <si>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</si>
  <si>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</si>
  <si>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</si>
  <si>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</si>
  <si>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</si>
  <si>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</si>
  <si>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</si>
  <si>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</si>
  <si>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</si>
  <si>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</si>
  <si>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</si>
  <si>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</si>
  <si>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</si>
  <si>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</si>
  <si>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</si>
  <si>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</si>
  <si>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</si>
  <si>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</si>
  <si>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</si>
  <si>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</si>
  <si>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</si>
  <si>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</si>
  <si>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</si>
  <si>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</si>
  <si>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</si>
  <si>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</si>
  <si>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</si>
  <si>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</si>
  <si>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</si>
  <si>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</si>
  <si>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</si>
  <si>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</si>
  <si>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</si>
  <si>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</si>
  <si>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</si>
  <si>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</si>
  <si>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</si>
  <si>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</si>
  <si>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</si>
  <si>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</si>
  <si>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</si>
  <si>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</si>
  <si>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</si>
  <si>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</si>
  <si>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</si>
  <si>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</si>
  <si>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</si>
  <si>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</si>
  <si>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</si>
  <si>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</si>
  <si>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</si>
  <si>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</si>
  <si>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</si>
  <si>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</si>
  <si>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</si>
  <si>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</si>
  <si>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</si>
  <si>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</si>
  <si>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</si>
  <si>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</si>
  <si>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</si>
  <si>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</si>
  <si>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</si>
  <si>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</si>
  <si>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</si>
  <si>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</si>
  <si>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</si>
  <si>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</si>
  <si>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</si>
  <si>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</si>
  <si>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</si>
  <si>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</si>
  <si>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</si>
  <si>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</si>
  <si>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</si>
  <si>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</si>
  <si>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</si>
  <si>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</si>
  <si>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</si>
  <si>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</si>
  <si>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</si>
  <si>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</si>
  <si>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</si>
  <si>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</si>
  <si>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</si>
  <si>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</si>
  <si>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</si>
  <si>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</si>
  <si>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</si>
  <si>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</si>
  <si>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</si>
  <si>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</si>
  <si>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</si>
  <si>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</si>
  <si>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</si>
  <si>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</si>
  <si>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</si>
  <si>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</si>
  <si>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</si>
  <si>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</si>
  <si>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</si>
  <si>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</si>
  <si>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</si>
  <si>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</si>
  <si>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</si>
  <si>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</si>
  <si>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</si>
  <si>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</si>
  <si>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</si>
  <si>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</si>
  <si>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</si>
  <si>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</si>
  <si>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</si>
  <si>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</si>
  <si>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</si>
  <si>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</si>
  <si>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</si>
  <si>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</si>
  <si>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</si>
  <si>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</si>
  <si>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</si>
  <si>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</si>
  <si>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</si>
  <si>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</si>
  <si>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</si>
  <si>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</si>
  <si>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</si>
  <si>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</si>
  <si>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</si>
  <si>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</si>
  <si>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</si>
  <si>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</si>
  <si>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</si>
  <si>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</si>
  <si>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</si>
  <si>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</si>
  <si>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</si>
  <si>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</si>
  <si>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</si>
  <si>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</si>
  <si>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</si>
  <si>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</si>
  <si>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</si>
  <si>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</si>
  <si>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</si>
  <si>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</si>
  <si>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</si>
  <si>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</si>
  <si>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</si>
  <si>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</si>
  <si>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</si>
  <si>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</si>
  <si>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</si>
  <si>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</si>
  <si>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</si>
  <si>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</si>
  <si>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</si>
  <si>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</si>
  <si>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</si>
  <si>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</si>
  <si>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</si>
  <si>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</si>
  <si>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</si>
  <si>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</si>
  <si>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</si>
  <si>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</si>
  <si>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</si>
  <si>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</si>
  <si>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</si>
  <si>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</si>
  <si>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</si>
  <si>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</si>
  <si>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</si>
  <si>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</si>
  <si>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</si>
  <si>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</si>
  <si>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</si>
  <si>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</si>
  <si>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</si>
  <si>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</si>
  <si>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</si>
  <si>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</si>
  <si>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</si>
  <si>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</si>
  <si>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</si>
  <si>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</si>
  <si>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</si>
  <si>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</si>
  <si>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</si>
  <si>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</si>
  <si>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</si>
  <si>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</si>
  <si>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</si>
  <si>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</si>
  <si>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</si>
  <si>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</si>
  <si>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</si>
  <si>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</si>
  <si>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</si>
  <si>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</si>
  <si>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</si>
  <si>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</si>
  <si>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</si>
  <si>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</si>
  <si>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</si>
  <si>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</si>
  <si>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</si>
  <si>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</si>
  <si>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</si>
  <si>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</si>
  <si>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</si>
  <si>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</si>
  <si>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</si>
  <si>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</si>
  <si>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</si>
  <si>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</si>
  <si>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</si>
  <si>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</si>
  <si>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</si>
  <si>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</si>
  <si>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</si>
  <si>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</si>
  <si>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</si>
  <si>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</si>
  <si>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</si>
  <si>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</si>
  <si>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</si>
  <si>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</si>
  <si>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</si>
  <si>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</si>
  <si>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</si>
  <si>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</si>
  <si>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</si>
  <si>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</si>
  <si>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</si>
  <si>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</si>
  <si>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</si>
  <si>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</si>
  <si>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</si>
  <si>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</si>
  <si>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</si>
  <si>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</si>
  <si>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</si>
  <si>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</si>
  <si>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</si>
  <si>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</si>
  <si>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</si>
  <si>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</si>
  <si>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</si>
  <si>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</si>
  <si>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</si>
  <si>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</si>
  <si>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</si>
  <si>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</si>
  <si>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</si>
  <si>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</si>
  <si>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</si>
  <si>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</si>
  <si>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</si>
  <si>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</si>
  <si>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</si>
  <si>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</si>
  <si>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</si>
  <si>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</si>
  <si>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</si>
  <si>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</si>
  <si>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</si>
  <si>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</si>
  <si>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</si>
  <si>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</si>
  <si>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</si>
  <si>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</si>
  <si>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</si>
  <si>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</si>
  <si>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</si>
  <si>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</si>
  <si>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</si>
  <si>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</si>
  <si>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</si>
  <si>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</si>
  <si>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</si>
  <si>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</si>
  <si>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</si>
  <si>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</si>
  <si>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</si>
  <si>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</si>
  <si>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</si>
  <si>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</si>
  <si>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</si>
  <si>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</si>
  <si>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</si>
  <si>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</si>
  <si>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</si>
  <si>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</si>
  <si>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</si>
  <si>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</si>
  <si>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</si>
  <si>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</si>
  <si>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</si>
  <si>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</si>
  <si>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</si>
  <si>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</si>
  <si>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</si>
  <si>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</si>
  <si>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</si>
  <si>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</si>
  <si>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</si>
  <si>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</si>
  <si>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</si>
  <si>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</si>
  <si>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</si>
  <si>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</si>
  <si>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</si>
  <si>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</si>
  <si>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</si>
  <si>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</si>
  <si>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</si>
  <si>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</si>
  <si>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</si>
  <si>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</si>
  <si>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</si>
  <si>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</si>
  <si>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</si>
  <si>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</si>
  <si>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</si>
  <si>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</si>
  <si>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</si>
  <si>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</si>
  <si>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</si>
  <si>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</si>
  <si>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</si>
  <si>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</si>
  <si>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</si>
  <si>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</si>
  <si>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</si>
  <si>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</si>
  <si>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</si>
  <si>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</si>
  <si>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</si>
  <si>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</si>
  <si>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</si>
  <si>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</si>
  <si>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</si>
  <si>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</si>
  <si>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</si>
  <si>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</si>
  <si>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</si>
  <si>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</si>
  <si>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</si>
  <si>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</si>
  <si>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</si>
  <si>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</si>
  <si>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</si>
  <si>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</si>
  <si>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</si>
  <si>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</si>
  <si>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</si>
  <si>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</si>
  <si>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</si>
  <si>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</si>
  <si>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</si>
  <si>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</si>
  <si>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</si>
  <si>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</si>
  <si>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</si>
  <si>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</si>
  <si>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</si>
  <si>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</si>
  <si>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</si>
  <si>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</si>
  <si>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</si>
  <si>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</si>
  <si>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</si>
  <si>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</si>
  <si>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</si>
  <si>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</si>
  <si>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</si>
  <si>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</si>
  <si>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</si>
  <si>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</si>
  <si>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</si>
  <si>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</si>
  <si>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</si>
  <si>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</si>
  <si>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</si>
  <si>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</si>
  <si>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</si>
  <si>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</si>
  <si>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</si>
  <si>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</si>
  <si>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</si>
  <si>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</si>
  <si>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</si>
  <si>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</si>
  <si>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</si>
  <si>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</si>
  <si>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</si>
  <si>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</si>
  <si>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</si>
  <si>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</si>
  <si>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</si>
  <si>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</si>
  <si>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</si>
  <si>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</si>
  <si>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</si>
  <si>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</si>
  <si>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</si>
  <si>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</si>
  <si>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</si>
  <si>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</si>
  <si>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</si>
  <si>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</si>
  <si>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</si>
  <si>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</si>
  <si>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</si>
  <si>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</si>
  <si>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</si>
  <si>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</si>
  <si>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</si>
  <si>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</si>
  <si>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</si>
  <si>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</si>
  <si>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</si>
  <si>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</si>
  <si>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</si>
  <si>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</si>
  <si>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</si>
  <si>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</si>
  <si>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</si>
  <si>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</si>
  <si>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</si>
  <si>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</si>
  <si>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</si>
  <si>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</si>
  <si>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</si>
  <si>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</si>
  <si>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</si>
  <si>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</si>
  <si>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</si>
  <si>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</si>
  <si>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</si>
  <si>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</si>
  <si>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</si>
  <si>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</si>
  <si>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</si>
  <si>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</si>
  <si>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</si>
  <si>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</si>
  <si>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</si>
  <si>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</si>
  <si>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</si>
  <si>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</si>
  <si>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</si>
  <si>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</si>
  <si>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</si>
  <si>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</si>
  <si>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</si>
  <si>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</si>
  <si>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</si>
  <si>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</si>
  <si>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</si>
  <si>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</si>
  <si>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</si>
  <si>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</si>
  <si>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</si>
  <si>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</si>
  <si>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</si>
  <si>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</si>
  <si>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</si>
  <si>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</si>
  <si>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</si>
  <si>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</si>
  <si>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</si>
  <si>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</si>
  <si>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</si>
  <si>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</si>
  <si>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</si>
  <si>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</si>
  <si>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</si>
  <si>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</si>
  <si>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</si>
  <si>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</si>
  <si>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</si>
  <si>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</si>
  <si>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</si>
  <si>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</si>
  <si>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</si>
  <si>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</si>
  <si>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</si>
  <si>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</si>
  <si>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</si>
  <si>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</si>
  <si>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</si>
  <si>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</si>
  <si>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</si>
  <si>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</si>
  <si>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</si>
  <si>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</si>
  <si>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</si>
  <si>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</si>
  <si>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</si>
  <si>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</si>
  <si>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</si>
  <si>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</si>
  <si>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</si>
  <si>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</si>
  <si>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</si>
  <si>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</si>
  <si>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</si>
  <si>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</si>
  <si>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</si>
  <si>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</si>
  <si>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</si>
  <si>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</si>
  <si>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</si>
  <si>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</si>
  <si>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</si>
  <si>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</si>
  <si>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</si>
  <si>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</si>
  <si>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</si>
  <si>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</si>
  <si>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</si>
  <si>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</si>
  <si>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</si>
  <si>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</si>
  <si>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</si>
  <si>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</si>
  <si>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</si>
  <si>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</si>
  <si>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</si>
  <si>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</si>
  <si>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</si>
  <si>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</si>
  <si>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</si>
  <si>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</si>
  <si>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</si>
  <si>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</si>
  <si>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</si>
  <si>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</si>
  <si>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</si>
  <si>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</si>
  <si>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</si>
  <si>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</si>
  <si>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</si>
  <si>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</si>
  <si>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</si>
  <si>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</si>
  <si>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</si>
  <si>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</si>
  <si>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</si>
  <si>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</si>
  <si>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</si>
  <si>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</si>
  <si>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</si>
  <si>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</si>
  <si>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</si>
  <si>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</si>
  <si>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</si>
  <si>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</si>
  <si>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</si>
  <si>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</si>
  <si>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</si>
  <si>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</si>
  <si>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</si>
  <si>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</si>
  <si>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</si>
  <si>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</si>
  <si>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</si>
  <si>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</si>
  <si>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</si>
  <si>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</si>
  <si>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</si>
  <si>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</si>
  <si>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</si>
  <si>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</si>
  <si>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</si>
  <si>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</si>
  <si>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</si>
  <si>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</si>
  <si>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</si>
  <si>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</si>
  <si>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</si>
  <si>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</si>
  <si>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</si>
  <si>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</si>
  <si>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</si>
  <si>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</si>
  <si>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</si>
  <si>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</si>
  <si>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</si>
  <si>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</si>
  <si>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</si>
  <si>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</si>
  <si>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</si>
  <si>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</si>
  <si>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</si>
  <si>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</si>
  <si>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</si>
  <si>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</si>
  <si>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</si>
  <si>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</si>
  <si>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</si>
  <si>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</si>
  <si>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</si>
  <si>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</si>
  <si>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</si>
  <si>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</si>
  <si>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</si>
  <si>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</si>
  <si>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</si>
  <si>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</si>
  <si>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</si>
  <si>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</si>
  <si>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</si>
  <si>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</si>
  <si>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</si>
  <si>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</si>
  <si>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</si>
  <si>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</si>
  <si>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</si>
  <si>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</si>
  <si>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</si>
  <si>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</si>
  <si>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</si>
  <si>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</si>
  <si>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</si>
  <si>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</si>
  <si>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</si>
  <si>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</si>
  <si>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</si>
  <si>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</si>
  <si>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</si>
  <si>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</si>
  <si>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</si>
  <si>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</si>
  <si>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</si>
  <si>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</si>
  <si>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</si>
  <si>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</si>
  <si>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</si>
  <si>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</si>
  <si>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</si>
  <si>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</si>
  <si>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</si>
  <si>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</si>
  <si>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</si>
  <si>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</si>
  <si>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</si>
  <si>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</si>
  <si>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</si>
  <si>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</si>
  <si>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</si>
  <si>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</si>
  <si>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</si>
  <si>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</si>
  <si>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</si>
  <si>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</si>
  <si>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</si>
  <si>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</si>
  <si>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</si>
  <si>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</si>
  <si>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</si>
  <si>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</si>
  <si>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</si>
  <si>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</si>
  <si>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</si>
  <si>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</si>
  <si>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</si>
  <si>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</si>
  <si>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</si>
  <si>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</si>
  <si>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</si>
  <si>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</si>
  <si>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</si>
  <si>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</si>
  <si>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</si>
  <si>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</si>
  <si>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</si>
  <si>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</si>
  <si>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</si>
  <si>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</si>
  <si>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</si>
  <si>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</si>
  <si>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</si>
  <si>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</si>
  <si>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</si>
  <si>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</si>
  <si>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</si>
  <si>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</si>
  <si>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</si>
  <si>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</si>
  <si>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</si>
  <si>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</si>
  <si>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</si>
  <si>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</si>
  <si>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</si>
  <si>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</si>
  <si>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</si>
  <si>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</si>
  <si>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</si>
  <si>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</si>
  <si>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</si>
  <si>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</si>
  <si>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</si>
  <si>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</si>
  <si>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</si>
  <si>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</si>
  <si>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</si>
  <si>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</si>
  <si>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</si>
  <si>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</si>
  <si>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</si>
  <si>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</si>
  <si>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</si>
  <si>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</si>
  <si>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</si>
  <si>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</si>
  <si>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</si>
  <si>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</si>
  <si>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</si>
  <si>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</si>
  <si>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</si>
  <si>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</si>
  <si>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</si>
  <si>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</si>
  <si>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</si>
  <si>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</si>
  <si>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</si>
  <si>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</si>
  <si>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</si>
  <si>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</si>
  <si>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</si>
  <si>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</si>
  <si>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</si>
  <si>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</si>
  <si>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</si>
  <si>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</si>
  <si>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</si>
  <si>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</si>
  <si>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</si>
  <si>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</si>
  <si>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</si>
  <si>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</si>
  <si>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</si>
  <si>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</si>
  <si>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</si>
  <si>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</si>
  <si>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</si>
  <si>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</si>
  <si>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</si>
  <si>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</si>
  <si>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</si>
  <si>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</si>
  <si>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</si>
  <si>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</si>
  <si>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</si>
  <si>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</si>
  <si>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</si>
  <si>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</si>
  <si>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</si>
  <si>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</si>
  <si>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</si>
  <si>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</si>
  <si>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</si>
  <si>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</si>
  <si>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</si>
  <si>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</si>
  <si>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</si>
  <si>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</si>
  <si>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</si>
  <si>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</si>
  <si>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</si>
  <si>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</si>
  <si>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</si>
  <si>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</si>
  <si>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</si>
  <si>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</si>
  <si>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</si>
  <si>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</si>
  <si>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</si>
  <si>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</si>
  <si>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</si>
  <si>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</si>
  <si>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</si>
  <si>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</si>
  <si>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</si>
  <si>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</si>
  <si>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</si>
  <si>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</si>
  <si>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</si>
  <si>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</si>
  <si>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</si>
  <si>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</si>
  <si>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</si>
  <si>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</si>
  <si>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</si>
  <si>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</si>
  <si>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</si>
  <si>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</si>
  <si>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</si>
  <si>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</si>
  <si>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</si>
  <si>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</si>
  <si>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</si>
  <si>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</si>
  <si>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</si>
  <si>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</si>
  <si>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</si>
  <si>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</si>
  <si>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</si>
  <si>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</si>
  <si>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</si>
  <si>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</si>
  <si>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</si>
  <si>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</si>
  <si>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</si>
  <si>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</si>
  <si>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</si>
  <si>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</si>
  <si>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</si>
  <si>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</si>
  <si>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</si>
  <si>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</si>
  <si>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</si>
  <si>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</si>
  <si>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</si>
  <si>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</si>
  <si>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</si>
  <si>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</si>
  <si>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</si>
  <si>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</si>
  <si>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</si>
  <si>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</si>
  <si>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</si>
  <si>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</si>
  <si>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</si>
  <si>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</si>
  <si>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</si>
  <si>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</si>
  <si>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</si>
  <si>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</si>
  <si>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</si>
  <si>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</si>
  <si>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</si>
  <si>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</si>
  <si>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</si>
  <si>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</si>
  <si>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</si>
  <si>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</si>
  <si>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</si>
  <si>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</si>
  <si>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</si>
  <si>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</si>
  <si>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</si>
  <si>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</si>
  <si>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</si>
  <si>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</si>
  <si>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</si>
  <si>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</si>
  <si>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</si>
  <si>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</si>
  <si>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</si>
  <si>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</si>
  <si>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</si>
  <si>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</si>
  <si>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</si>
  <si>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</si>
  <si>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</si>
  <si>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</si>
  <si>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</si>
  <si>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</si>
  <si>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</si>
  <si>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</si>
  <si>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</si>
  <si>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</si>
  <si>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</si>
  <si>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</si>
  <si>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</si>
  <si>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</si>
  <si>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</si>
  <si>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</si>
  <si>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</si>
  <si>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</si>
  <si>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</si>
  <si>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</si>
  <si>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</si>
  <si>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</si>
  <si>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</si>
  <si>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</si>
  <si>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</si>
  <si>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</si>
  <si>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</si>
  <si>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</si>
  <si>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</si>
  <si>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</si>
  <si>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</si>
  <si>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</si>
  <si>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</si>
  <si>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</si>
  <si>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</si>
  <si>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</si>
  <si>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</si>
  <si>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</si>
  <si>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</si>
  <si>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</si>
  <si>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</si>
  <si>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</si>
  <si>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</si>
  <si>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</si>
  <si>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</si>
  <si>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</si>
  <si>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</si>
  <si>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</si>
  <si>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</si>
  <si>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</si>
  <si>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</si>
  <si>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</si>
  <si>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</si>
  <si>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</si>
  <si>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</si>
  <si>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</si>
  <si>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</si>
  <si>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</si>
  <si>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</si>
  <si>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</si>
  <si>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</si>
  <si>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</si>
  <si>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</si>
  <si>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</si>
  <si>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</si>
  <si>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</si>
  <si>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</si>
  <si>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</si>
  <si>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</si>
  <si>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</si>
  <si>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</si>
  <si>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</si>
  <si>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</si>
  <si>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</si>
  <si>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</si>
  <si>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</si>
  <si>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</si>
  <si>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</si>
  <si>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</si>
  <si>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</si>
  <si>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</si>
  <si>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</si>
  <si>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</si>
  <si>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</si>
  <si>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</si>
  <si>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</si>
  <si>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</si>
  <si>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</si>
  <si>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</si>
  <si>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</si>
  <si>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</si>
  <si>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</si>
  <si>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</si>
  <si>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</si>
  <si>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</si>
  <si>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</si>
  <si>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</si>
  <si>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</si>
  <si>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</si>
  <si>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</si>
  <si>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</si>
  <si>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</si>
  <si>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</si>
  <si>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</si>
  <si>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</si>
  <si>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</si>
  <si>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</si>
  <si>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</si>
  <si>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</si>
  <si>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</si>
  <si>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</si>
  <si>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</si>
  <si>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</si>
  <si>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</si>
  <si>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</si>
  <si>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</si>
  <si>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</si>
  <si>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</si>
  <si>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</si>
  <si>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</si>
  <si>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</si>
  <si>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</si>
  <si>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</si>
  <si>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</si>
  <si>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</si>
  <si>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</si>
  <si>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</si>
  <si>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</si>
  <si>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</si>
  <si>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</si>
  <si>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</si>
  <si>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</si>
  <si>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</si>
  <si>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</si>
  <si>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</si>
  <si>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</si>
  <si>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</si>
  <si>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</si>
  <si>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</si>
  <si>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</si>
  <si>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</si>
  <si>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</si>
  <si>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</si>
  <si>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</si>
  <si>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</si>
  <si>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</si>
  <si>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</si>
  <si>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</si>
  <si>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</si>
  <si>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</si>
  <si>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</si>
  <si>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</si>
  <si>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</si>
  <si>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</si>
  <si>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</si>
  <si>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</si>
  <si>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</si>
  <si>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</si>
  <si>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</si>
  <si>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</si>
  <si>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</si>
  <si>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</si>
  <si>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</si>
  <si>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</si>
  <si>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</si>
  <si>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</si>
  <si>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</si>
  <si>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</si>
  <si>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</si>
  <si>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</si>
  <si>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</si>
  <si>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</si>
  <si>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</si>
  <si>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</si>
  <si>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</si>
  <si>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</si>
  <si>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</si>
  <si>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</si>
  <si>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</si>
  <si>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</si>
  <si>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</si>
  <si>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</si>
  <si>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</si>
  <si>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</si>
  <si>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</si>
  <si>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</si>
  <si>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</si>
  <si>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</si>
  <si>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</si>
  <si>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</si>
  <si>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</si>
  <si>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</si>
  <si>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</si>
  <si>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</si>
  <si>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</si>
  <si>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</si>
  <si>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</si>
  <si>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</si>
  <si>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</si>
  <si>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</si>
  <si>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</si>
  <si>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</si>
  <si>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</si>
  <si>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</si>
  <si>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</si>
  <si>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</si>
  <si>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</si>
  <si>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</si>
  <si>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</si>
  <si>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</si>
  <si>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</si>
  <si>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</si>
  <si>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</si>
  <si>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</si>
  <si>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</si>
  <si>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</si>
  <si>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</si>
  <si>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</si>
  <si>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</si>
  <si>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</si>
  <si>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</si>
  <si>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</si>
  <si>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</si>
  <si>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</si>
  <si>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</si>
  <si>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</si>
  <si>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</si>
  <si>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</si>
  <si>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</si>
  <si>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</si>
  <si>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</si>
  <si>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</si>
  <si>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</si>
  <si>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</si>
  <si>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</si>
  <si>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</si>
  <si>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</si>
  <si>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</si>
  <si>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</si>
  <si>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</si>
  <si>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</si>
  <si>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</si>
  <si>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</si>
  <si>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</si>
  <si>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</si>
  <si>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</si>
  <si>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</si>
  <si>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</si>
  <si>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</si>
  <si>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</si>
  <si>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</si>
  <si>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</si>
  <si>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</si>
  <si>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</si>
  <si>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</si>
  <si>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</si>
  <si>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</si>
  <si>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</si>
  <si>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</si>
  <si>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</si>
  <si>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</si>
  <si>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</si>
  <si>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</si>
  <si>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</si>
  <si>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</si>
  <si>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</si>
  <si>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</si>
  <si>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</si>
  <si>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</si>
  <si>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</si>
  <si>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</si>
  <si>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</si>
  <si>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</si>
  <si>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</si>
  <si>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</si>
  <si>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</si>
  <si>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</si>
  <si>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</si>
  <si>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</si>
  <si>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</si>
  <si>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</si>
  <si>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</si>
  <si>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</si>
  <si>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</si>
  <si>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</si>
  <si>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</si>
  <si>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</si>
  <si>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</si>
  <si>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</si>
  <si>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</si>
  <si>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</si>
  <si>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</si>
  <si>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</si>
  <si>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</si>
  <si>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</si>
  <si>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</si>
  <si>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</si>
  <si>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</si>
  <si>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</si>
  <si>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</si>
  <si>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</si>
  <si>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</si>
  <si>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</si>
  <si>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</si>
  <si>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</si>
  <si>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</si>
  <si>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</si>
  <si>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</si>
  <si>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</si>
  <si>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</si>
  <si>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</si>
  <si>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</si>
  <si>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</si>
  <si>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</si>
  <si>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</si>
  <si>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</si>
  <si>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</si>
  <si>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</si>
  <si>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</si>
  <si>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</si>
  <si>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</si>
  <si>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</si>
  <si>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</si>
  <si>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</si>
  <si>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</si>
  <si>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</si>
  <si>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</si>
  <si>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</si>
  <si>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</si>
  <si>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</si>
  <si>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</si>
  <si>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</si>
  <si>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</si>
  <si>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</si>
  <si>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</si>
  <si>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</si>
  <si>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</si>
  <si>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</si>
  <si>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</si>
  <si>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</si>
  <si>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</si>
  <si>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</si>
  <si>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</si>
  <si>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</si>
  <si>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</si>
  <si>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</si>
  <si>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</si>
  <si>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</si>
  <si>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</si>
  <si>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</si>
  <si>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</si>
  <si>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</si>
  <si>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</si>
  <si>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</si>
  <si>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</si>
  <si>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</si>
  <si>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</si>
  <si>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</si>
  <si>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</si>
  <si>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</si>
  <si>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</si>
  <si>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</si>
  <si>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</si>
  <si>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</si>
  <si>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</si>
  <si>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</si>
  <si>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</si>
  <si>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</si>
  <si>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</si>
  <si>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</si>
  <si>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</si>
  <si>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</si>
  <si>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</si>
  <si>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</si>
  <si>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</si>
  <si>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</si>
  <si>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</si>
  <si>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</si>
  <si>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</si>
  <si>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</si>
  <si>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</si>
  <si>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</si>
  <si>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</si>
  <si>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</si>
  <si>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</si>
  <si>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</si>
  <si>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</si>
  <si>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</si>
  <si>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</si>
  <si>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</si>
  <si>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</si>
  <si>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</si>
  <si>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</si>
  <si>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</si>
  <si>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</si>
  <si>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</si>
  <si>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</si>
  <si>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</si>
  <si>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</si>
  <si>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</si>
  <si>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</si>
  <si>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</si>
  <si>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</si>
  <si>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</si>
  <si>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</si>
  <si>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</si>
  <si>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</si>
  <si>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</si>
  <si>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</si>
  <si>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</si>
  <si>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</si>
  <si>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</si>
  <si>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</si>
  <si>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</si>
  <si>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</si>
  <si>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</si>
  <si>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</si>
  <si>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</si>
  <si>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</si>
  <si>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</si>
  <si>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</si>
  <si>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</si>
  <si>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</si>
  <si>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</si>
  <si>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</si>
  <si>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</si>
  <si>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</si>
  <si>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</si>
  <si>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</si>
  <si>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</si>
  <si>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</si>
  <si>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</si>
  <si>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</si>
  <si>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</si>
  <si>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</si>
  <si>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</si>
  <si>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</si>
  <si>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</si>
  <si>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</si>
  <si>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</si>
  <si>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</si>
  <si>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</si>
  <si>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</si>
  <si>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</si>
  <si>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</si>
  <si>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</si>
  <si>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</si>
  <si>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</si>
  <si>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</si>
  <si>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</si>
  <si>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</si>
  <si>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</si>
  <si>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</si>
  <si>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</si>
  <si>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</si>
  <si>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</si>
  <si>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</si>
  <si>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</si>
  <si>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</si>
  <si>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</si>
  <si>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</si>
  <si>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</si>
  <si>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</si>
  <si>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</si>
  <si>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</si>
  <si>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</si>
  <si>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</si>
  <si>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</si>
  <si>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</si>
  <si>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</si>
  <si>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</si>
  <si>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</si>
  <si>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</si>
  <si>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</si>
  <si>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</si>
  <si>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</si>
  <si>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</si>
  <si>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</si>
  <si>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</si>
  <si>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</si>
  <si>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</si>
  <si>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</si>
  <si>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</si>
  <si>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</si>
  <si>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</si>
  <si>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</si>
  <si>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</si>
  <si>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</si>
  <si>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</si>
  <si>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</si>
  <si>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</si>
  <si>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</si>
  <si>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</si>
  <si>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</si>
  <si>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</si>
  <si>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</si>
  <si>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</si>
  <si>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</si>
  <si>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</si>
  <si>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</si>
  <si>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</si>
  <si>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</si>
  <si>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</si>
  <si>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</si>
  <si>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</si>
  <si>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</si>
  <si>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</si>
  <si>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</si>
  <si>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</si>
  <si>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</si>
  <si>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</si>
  <si>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</si>
  <si>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</si>
  <si>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</si>
  <si>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</si>
  <si>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</si>
  <si>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</si>
  <si>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</si>
  <si>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</si>
  <si>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</si>
  <si>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</si>
  <si>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</si>
  <si>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</si>
  <si>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</si>
  <si>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</si>
  <si>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</si>
  <si>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</si>
  <si>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</si>
  <si>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</si>
  <si>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</si>
  <si>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</si>
  <si>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</si>
  <si>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</si>
  <si>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</si>
  <si>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</si>
  <si>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</si>
  <si>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</si>
  <si>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</si>
  <si>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</si>
  <si>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</si>
  <si>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</si>
  <si>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</si>
  <si>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</si>
  <si>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</si>
  <si>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</si>
  <si>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</si>
  <si>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</si>
  <si>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</si>
  <si>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</si>
  <si>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</si>
  <si>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</si>
  <si>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</si>
  <si>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</si>
  <si>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</si>
  <si>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</si>
  <si>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</si>
  <si>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</si>
  <si>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</si>
  <si>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</si>
  <si>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</si>
  <si>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</si>
  <si>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</si>
  <si>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</si>
  <si>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</si>
  <si>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</si>
  <si>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</si>
  <si>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</si>
  <si>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</si>
  <si>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</si>
  <si>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</si>
  <si>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</si>
  <si>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</si>
  <si>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</si>
  <si>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</si>
  <si>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</si>
  <si>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</si>
  <si>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</si>
  <si>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</si>
  <si>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</si>
  <si>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</si>
  <si>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</si>
  <si>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</si>
  <si>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</si>
  <si>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</si>
  <si>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</si>
  <si>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</si>
  <si>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</si>
  <si>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</si>
  <si>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</si>
  <si>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</si>
  <si>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</si>
  <si>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</si>
  <si>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</si>
  <si>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</si>
  <si>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</si>
  <si>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</si>
  <si>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</si>
  <si>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</si>
  <si>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</si>
  <si>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</si>
  <si>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</si>
  <si>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</si>
  <si>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</si>
  <si>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</si>
  <si>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</si>
  <si>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</si>
  <si>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</si>
  <si>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</si>
  <si>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</si>
  <si>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</si>
  <si>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</si>
  <si>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</si>
  <si>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</si>
  <si>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</si>
  <si>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</si>
  <si>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</si>
  <si>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</si>
  <si>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</si>
  <si>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</si>
  <si>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</si>
  <si>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</si>
  <si>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</si>
  <si>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</si>
  <si>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</si>
  <si>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</si>
  <si>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</si>
  <si>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</si>
  <si>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</si>
  <si>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</si>
  <si>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</si>
  <si>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</si>
  <si>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</si>
  <si>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</si>
  <si>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</si>
  <si>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</si>
  <si>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</si>
  <si>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</si>
  <si>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</si>
  <si>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</si>
  <si>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</si>
  <si>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</si>
  <si>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</si>
  <si>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</si>
  <si>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</si>
  <si>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</si>
  <si>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</si>
  <si>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</si>
  <si>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</si>
  <si>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</si>
  <si>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</si>
  <si>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</si>
  <si>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</si>
  <si>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</si>
  <si>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</si>
  <si>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</si>
  <si>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</si>
  <si>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</si>
  <si>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</si>
  <si>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</si>
  <si>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</si>
  <si>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</si>
  <si>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</si>
  <si>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</si>
  <si>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</si>
  <si>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</si>
  <si>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</si>
  <si>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</si>
  <si>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</si>
  <si>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</si>
  <si>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</si>
  <si>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</si>
  <si>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</si>
  <si>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</si>
  <si>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</si>
  <si>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</si>
  <si>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</si>
  <si>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</si>
  <si>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</si>
  <si>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</si>
  <si>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</si>
  <si>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</si>
  <si>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</si>
  <si>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</si>
  <si>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</si>
  <si>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</si>
  <si>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</si>
  <si>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</si>
  <si>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</si>
  <si>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</si>
  <si>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</si>
  <si>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</si>
  <si>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</si>
  <si>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</si>
  <si>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</si>
  <si>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</si>
  <si>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</si>
  <si>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</si>
  <si>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</si>
  <si>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</si>
  <si>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</si>
  <si>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</si>
  <si>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</si>
  <si>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</si>
  <si>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</si>
  <si>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</si>
  <si>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</si>
  <si>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</si>
  <si>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</si>
  <si>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</si>
  <si>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</si>
  <si>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</si>
  <si>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</si>
  <si>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</si>
  <si>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</si>
  <si>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</si>
  <si>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</si>
  <si>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</si>
  <si>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</si>
  <si>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</si>
  <si>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</si>
  <si>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</si>
  <si>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</si>
  <si>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</si>
  <si>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</si>
  <si>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</si>
  <si>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</si>
  <si>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</si>
  <si>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</si>
  <si>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</si>
  <si>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</si>
  <si>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</si>
  <si>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</si>
  <si>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</si>
  <si>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</si>
  <si>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</si>
  <si>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</si>
  <si>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</si>
  <si>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</si>
  <si>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</si>
  <si>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</si>
  <si>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</si>
  <si>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</si>
  <si>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</si>
  <si>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</si>
  <si>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</si>
  <si>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</si>
  <si>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</si>
  <si>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</si>
  <si>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</si>
  <si>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</si>
  <si>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</si>
  <si>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</si>
  <si>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</si>
  <si>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</si>
  <si>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</si>
  <si>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</si>
  <si>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</si>
  <si>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</si>
  <si>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</si>
  <si>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</si>
  <si>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</si>
  <si>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</si>
  <si>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</si>
  <si>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</si>
  <si>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</si>
  <si>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</si>
  <si>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</si>
  <si>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</si>
  <si>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</si>
  <si>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</si>
  <si>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</si>
  <si>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</si>
  <si>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</si>
  <si>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</si>
  <si>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</si>
  <si>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</si>
  <si>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</si>
  <si>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</si>
  <si>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</si>
  <si>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</si>
  <si>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</si>
  <si>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</si>
  <si>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</si>
  <si>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</si>
  <si>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</si>
  <si>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</si>
  <si>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</si>
  <si>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</si>
  <si>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</si>
  <si>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</si>
  <si>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</si>
  <si>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</si>
  <si>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</si>
  <si>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</si>
  <si>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</si>
  <si>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</si>
  <si>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</si>
  <si>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</si>
  <si>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</si>
  <si>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</si>
  <si>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</si>
  <si>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</si>
  <si>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</si>
  <si>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</si>
  <si>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</si>
  <si>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</si>
  <si>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</si>
  <si>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</si>
  <si>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</si>
  <si>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</si>
  <si>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</si>
  <si>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</si>
  <si>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</si>
  <si>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</si>
  <si>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</si>
  <si>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</si>
  <si>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</si>
  <si>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</si>
  <si>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</si>
  <si>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</si>
  <si>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</si>
  <si>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</si>
  <si>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</si>
  <si>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</si>
  <si>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</si>
  <si>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</si>
  <si>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</si>
  <si>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</si>
  <si>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</si>
  <si>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</si>
  <si>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</si>
  <si>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</si>
  <si>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</si>
  <si>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</si>
  <si>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</si>
  <si>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</si>
  <si>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</si>
  <si>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</si>
  <si>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</si>
  <si>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</si>
  <si>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</si>
  <si>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</si>
  <si>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</si>
  <si>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</si>
  <si>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</si>
  <si>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</si>
  <si>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</si>
  <si>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</si>
  <si>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</si>
  <si>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</si>
  <si>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</si>
  <si>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</si>
  <si>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</si>
  <si>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</si>
  <si>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</si>
  <si>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</si>
  <si>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</si>
  <si>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</si>
  <si>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</si>
  <si>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</si>
  <si>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</si>
  <si>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</si>
  <si>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</si>
  <si>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</si>
  <si>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</si>
  <si>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</si>
  <si>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</si>
  <si>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</si>
  <si>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</si>
  <si>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</si>
  <si>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</si>
  <si>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</si>
  <si>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</si>
  <si>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</si>
  <si>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</si>
  <si>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</si>
  <si>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</si>
  <si>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</si>
  <si>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</si>
  <si>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</si>
  <si>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</si>
  <si>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</si>
  <si>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</si>
  <si>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</si>
  <si>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</si>
  <si>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</si>
  <si>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</si>
  <si>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</si>
  <si>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</si>
  <si>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</si>
  <si>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</si>
  <si>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</si>
  <si>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</si>
  <si>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</si>
  <si>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</si>
  <si>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</si>
  <si>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</si>
  <si>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</si>
  <si>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</si>
  <si>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</si>
  <si>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</si>
  <si>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</si>
  <si>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</si>
  <si>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</si>
  <si>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</si>
  <si>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</si>
  <si>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</si>
  <si>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</si>
  <si>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</si>
  <si>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</si>
  <si>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</si>
  <si>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</si>
  <si>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</si>
  <si>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</si>
  <si>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</si>
  <si>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</si>
  <si>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</si>
  <si>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</si>
  <si>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</si>
  <si>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</si>
  <si>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</si>
  <si>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</si>
  <si>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</si>
  <si>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</si>
  <si>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</si>
  <si>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</si>
  <si>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</si>
  <si>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</si>
  <si>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</si>
  <si>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</si>
  <si>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</si>
  <si>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</si>
  <si>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</si>
  <si>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</si>
  <si>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</si>
  <si>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</si>
  <si>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</si>
  <si>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</si>
  <si>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</si>
  <si>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</si>
  <si>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</si>
  <si>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</si>
  <si>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</si>
  <si>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</si>
  <si>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</si>
  <si>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</si>
  <si>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</si>
  <si>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</si>
  <si>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</si>
  <si>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</si>
  <si>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</si>
  <si>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</si>
  <si>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</si>
  <si>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</si>
  <si>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</si>
  <si>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</si>
  <si>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</si>
  <si>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</si>
  <si>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</si>
  <si>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</si>
  <si>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</si>
  <si>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</si>
  <si>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</si>
  <si>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</si>
  <si>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</si>
  <si>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</si>
  <si>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</si>
  <si>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</si>
  <si>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</si>
  <si>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</si>
  <si>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</si>
  <si>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</si>
  <si>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</si>
  <si>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</si>
  <si>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</si>
  <si>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</si>
  <si>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</si>
  <si>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</si>
  <si>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</si>
  <si>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</si>
  <si>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</si>
  <si>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</si>
  <si>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</si>
  <si>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</si>
  <si>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</si>
  <si>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</si>
  <si>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</si>
  <si>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</si>
  <si>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</si>
  <si>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</si>
  <si>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</si>
  <si>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</si>
  <si>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</si>
  <si>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</si>
  <si>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</si>
  <si>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</si>
  <si>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</si>
  <si>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</si>
  <si>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</si>
  <si>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</si>
  <si>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</si>
  <si>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</si>
  <si>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</si>
  <si>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</si>
  <si>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</si>
  <si>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</si>
  <si>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</si>
  <si>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</si>
  <si>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</si>
  <si>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</si>
  <si>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</si>
  <si>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</si>
  <si>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</si>
  <si>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</si>
  <si>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</si>
  <si>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</si>
  <si>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</si>
  <si>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</si>
  <si>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</si>
  <si>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</si>
  <si>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</si>
  <si>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</si>
  <si>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</si>
  <si>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</si>
  <si>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</si>
  <si>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</si>
  <si>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</si>
  <si>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</si>
  <si>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</si>
  <si>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</si>
  <si>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</si>
  <si>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</si>
  <si>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</si>
  <si>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</si>
  <si>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</si>
  <si>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</si>
  <si>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</si>
  <si>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</si>
  <si>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</si>
  <si>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</si>
  <si>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</si>
  <si>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</si>
  <si>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</si>
  <si>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</si>
  <si>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</si>
  <si>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</si>
  <si>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</si>
  <si>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</si>
  <si>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</si>
  <si>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</si>
  <si>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</si>
  <si>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</si>
  <si>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</si>
  <si>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</si>
  <si>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</si>
  <si>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</si>
  <si>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</si>
  <si>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</si>
  <si>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</si>
  <si>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</si>
  <si>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</si>
  <si>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</si>
  <si>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</si>
  <si>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</si>
  <si>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</si>
  <si>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</si>
  <si>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</si>
  <si>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</si>
  <si>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</si>
  <si>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</si>
  <si>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</si>
  <si>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</si>
  <si>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</si>
  <si>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</si>
  <si>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</si>
  <si>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</si>
  <si>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</si>
  <si>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</si>
  <si>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</si>
  <si>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</si>
  <si>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</si>
  <si>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</si>
  <si>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</si>
  <si>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</si>
  <si>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</si>
  <si>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</si>
  <si>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</si>
  <si>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</si>
  <si>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</si>
  <si>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</si>
  <si>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</si>
  <si>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</si>
  <si>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</si>
  <si>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</si>
  <si>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</si>
  <si>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</si>
  <si>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</si>
  <si>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</si>
  <si>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</si>
  <si>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</si>
  <si>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</si>
  <si>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</si>
  <si>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</si>
  <si>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</si>
  <si>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</si>
  <si>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</si>
  <si>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</si>
  <si>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</si>
  <si>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</si>
  <si>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</si>
  <si>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</si>
  <si>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</si>
  <si>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</si>
  <si>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</si>
  <si>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</si>
  <si>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</si>
  <si>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</si>
  <si>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</si>
  <si>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</si>
  <si>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</si>
  <si>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</si>
  <si>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</si>
  <si>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</si>
  <si>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</si>
  <si>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</si>
  <si>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</si>
  <si>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</si>
  <si>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</si>
  <si>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</si>
  <si>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</si>
  <si>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</si>
  <si>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</si>
  <si>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</si>
  <si>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</si>
  <si>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</si>
  <si>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</si>
  <si>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</si>
  <si>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</si>
  <si>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</si>
  <si>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</si>
  <si>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</si>
  <si>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</si>
  <si>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</si>
  <si>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</si>
  <si>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</si>
  <si>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</si>
  <si>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</si>
  <si>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</si>
  <si>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</si>
  <si>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</si>
  <si>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</si>
  <si>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</si>
  <si>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</si>
  <si>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</si>
  <si>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</si>
  <si>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</si>
  <si>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</si>
  <si>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</si>
  <si>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</si>
  <si>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</si>
  <si>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</si>
  <si>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</si>
  <si>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</si>
  <si>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</si>
  <si>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</si>
  <si>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</si>
  <si>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</si>
  <si>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</si>
  <si>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</si>
  <si>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</si>
  <si>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</si>
  <si>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</si>
  <si>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</si>
  <si>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</si>
  <si>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</si>
  <si>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</si>
  <si>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</si>
  <si>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</si>
  <si>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</si>
  <si>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</si>
  <si>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</si>
  <si>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</si>
  <si>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</si>
  <si>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</si>
  <si>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</si>
  <si>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</si>
  <si>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</si>
  <si>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</si>
  <si>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</si>
  <si>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</si>
  <si>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</si>
  <si>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</si>
  <si>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</si>
  <si>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</si>
  <si>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</si>
  <si>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</si>
  <si>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</si>
  <si>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</si>
  <si>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</si>
  <si>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</si>
  <si>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</si>
  <si>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</si>
  <si>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</si>
  <si>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</si>
  <si>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</si>
  <si>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</si>
  <si>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</si>
  <si>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</si>
  <si>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</si>
  <si>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</si>
  <si>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</si>
  <si>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</si>
  <si>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</si>
  <si>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</si>
  <si>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</si>
  <si>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</si>
  <si>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</si>
  <si>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</si>
  <si>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</si>
  <si>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</si>
  <si>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</si>
  <si>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</si>
  <si>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</si>
  <si>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</si>
  <si>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</si>
  <si>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</si>
  <si>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</si>
  <si>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</si>
  <si>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</si>
  <si>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</si>
  <si>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</si>
  <si>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</si>
  <si>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</si>
  <si>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</si>
  <si>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</si>
  <si>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</si>
  <si>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</si>
  <si>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</si>
  <si>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</si>
  <si>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</si>
  <si>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</si>
  <si>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</si>
  <si>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</si>
  <si>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</si>
  <si>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</si>
  <si>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</si>
  <si>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</si>
  <si>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</si>
  <si>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</si>
  <si>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</si>
  <si>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</si>
  <si>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</si>
  <si>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</si>
  <si>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</si>
  <si>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</si>
  <si>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</si>
  <si>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</si>
  <si>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</si>
  <si>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</si>
  <si>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</si>
  <si>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</si>
  <si>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</si>
  <si>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</si>
  <si>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</si>
  <si>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</si>
  <si>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</si>
  <si>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</si>
  <si>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</si>
  <si>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</si>
  <si>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</si>
  <si>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</si>
  <si>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</si>
  <si>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</si>
  <si>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</si>
  <si>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</si>
  <si>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</si>
  <si>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</si>
  <si>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</si>
  <si>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</si>
  <si>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</si>
  <si>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</si>
  <si>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</si>
  <si>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</si>
  <si>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</si>
  <si>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</si>
  <si>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</si>
  <si>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</si>
  <si>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</si>
  <si>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</si>
  <si>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</si>
  <si>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</si>
  <si>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</si>
  <si>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</si>
  <si>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</si>
  <si>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</si>
  <si>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</si>
  <si>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</si>
  <si>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</si>
  <si>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</si>
  <si>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</si>
  <si>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</si>
  <si>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</si>
  <si>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</si>
  <si>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</si>
  <si>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</si>
  <si>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</si>
  <si>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</si>
  <si>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</si>
  <si>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</si>
  <si>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</si>
  <si>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</si>
  <si>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</si>
  <si>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</si>
  <si>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</si>
  <si>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</si>
  <si>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</si>
  <si>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</si>
  <si>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</si>
  <si>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</si>
  <si>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</si>
  <si>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</si>
  <si>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</si>
  <si>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</si>
  <si>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</si>
  <si>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</si>
  <si>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</si>
  <si>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</si>
  <si>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</si>
  <si>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</si>
  <si>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</si>
  <si>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</si>
  <si>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</si>
  <si>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</si>
  <si>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</si>
  <si>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</si>
  <si>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</si>
  <si>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</si>
  <si>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</si>
  <si>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</si>
  <si>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</si>
  <si>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</si>
  <si>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</si>
  <si>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</si>
  <si>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</si>
  <si>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</si>
  <si>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</si>
  <si>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</si>
  <si>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</si>
  <si>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</si>
  <si>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</si>
  <si>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</si>
  <si>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</si>
  <si>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</si>
  <si>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</si>
  <si>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</si>
  <si>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</si>
  <si>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</si>
  <si>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</si>
  <si>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</si>
  <si>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</si>
  <si>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</si>
  <si>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</si>
  <si>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</si>
  <si>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</si>
  <si>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</si>
  <si>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</si>
  <si>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</si>
  <si>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</si>
  <si>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</si>
  <si>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</si>
  <si>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</si>
  <si>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</si>
  <si>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</si>
  <si>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</si>
  <si>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</si>
  <si>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</si>
  <si>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</si>
  <si>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</si>
  <si>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</si>
  <si>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</si>
  <si>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</si>
  <si>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</si>
  <si>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</si>
  <si>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</si>
  <si>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</si>
  <si>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</si>
  <si>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</si>
  <si>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</si>
  <si>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</si>
  <si>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</si>
  <si>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</si>
  <si>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</si>
  <si>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</si>
  <si>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</si>
  <si>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</si>
  <si>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</si>
  <si>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</si>
  <si>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</si>
  <si>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</si>
  <si>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</si>
  <si>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</si>
  <si>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</si>
  <si>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</si>
  <si>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</si>
  <si>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</si>
  <si>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</si>
  <si>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</si>
  <si>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</si>
  <si>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</si>
  <si>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</si>
  <si>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</si>
  <si>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</si>
  <si>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</si>
  <si>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</si>
  <si>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</si>
  <si>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</si>
  <si>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</si>
  <si>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</si>
  <si>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</si>
  <si>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</si>
  <si>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</si>
  <si>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</si>
  <si>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</si>
  <si>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</si>
  <si>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</si>
  <si>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</si>
  <si>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</si>
  <si>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</si>
  <si>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</si>
  <si>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</si>
  <si>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</si>
  <si>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</si>
  <si>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</si>
  <si>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</si>
  <si>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</si>
  <si>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</si>
  <si>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</si>
  <si>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</si>
  <si>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</si>
  <si>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</si>
  <si>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</si>
  <si>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</si>
  <si>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</si>
  <si>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</si>
  <si>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</si>
  <si>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</si>
  <si>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</si>
  <si>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</si>
  <si>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</si>
  <si>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</si>
  <si>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</si>
  <si>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</si>
  <si>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</si>
  <si>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</si>
  <si>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</si>
  <si>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</si>
  <si>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</si>
  <si>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</si>
  <si>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</si>
  <si>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</si>
  <si>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</si>
  <si>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</si>
  <si>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</si>
  <si>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</si>
  <si>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</si>
  <si>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</si>
  <si>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</si>
  <si>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</si>
  <si>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</si>
  <si>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</si>
  <si>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</si>
  <si>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</si>
  <si>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</si>
  <si>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</si>
  <si>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</si>
  <si>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</si>
  <si>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</si>
  <si>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</si>
  <si>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</si>
  <si>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</si>
  <si>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</si>
  <si>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</si>
  <si>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</si>
  <si>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</si>
  <si>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</si>
  <si>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</si>
  <si>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</si>
  <si>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</si>
  <si>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</si>
  <si>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</si>
  <si>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</si>
  <si>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</si>
  <si>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</si>
  <si>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</si>
  <si>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</si>
  <si>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</si>
  <si>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</si>
  <si>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</si>
  <si>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</si>
  <si>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</si>
  <si>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</si>
  <si>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</si>
  <si>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</si>
  <si>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</si>
  <si>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</si>
  <si>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</si>
  <si>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</si>
  <si>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</si>
  <si>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</si>
  <si>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</si>
  <si>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</si>
  <si>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</si>
  <si>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</si>
  <si>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</si>
  <si>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</si>
  <si>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</si>
  <si>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</si>
  <si>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</si>
  <si>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</si>
  <si>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</si>
  <si>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</si>
  <si>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</si>
  <si>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</si>
  <si>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</si>
  <si>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</si>
  <si>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</si>
  <si>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</si>
  <si>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</si>
  <si>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</si>
  <si>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</si>
  <si>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</si>
  <si>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</si>
  <si>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</si>
  <si>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</si>
  <si>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</si>
  <si>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</si>
  <si>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</si>
  <si>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</si>
  <si>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</si>
  <si>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</si>
  <si>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</si>
  <si>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</si>
  <si>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</si>
  <si>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</si>
  <si>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</si>
  <si>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</si>
  <si>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</si>
  <si>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</si>
  <si>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</si>
  <si>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</si>
  <si>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</si>
  <si>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</si>
  <si>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</si>
  <si>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</si>
  <si>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</si>
  <si>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</si>
  <si>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</si>
  <si>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</si>
  <si>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</si>
  <si>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</si>
  <si>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</si>
  <si>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</si>
  <si>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</si>
  <si>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</si>
  <si>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</si>
  <si>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</si>
  <si>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</si>
  <si>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</si>
  <si>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</si>
  <si>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</si>
  <si>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</si>
  <si>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</si>
  <si>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</si>
  <si>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</si>
  <si>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</si>
  <si>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</si>
  <si>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</si>
  <si>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</si>
  <si>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</si>
  <si>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</si>
  <si>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</si>
  <si>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</si>
  <si>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</si>
  <si>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</si>
  <si>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</si>
  <si>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</si>
  <si>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</si>
  <si>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</si>
  <si>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</si>
  <si>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</si>
  <si>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</si>
  <si>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</si>
  <si>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</si>
  <si>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</si>
  <si>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</si>
  <si>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</si>
  <si>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</si>
  <si>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</si>
  <si>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</si>
  <si>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</si>
  <si>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</si>
  <si>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</si>
  <si>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</si>
  <si>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</si>
  <si>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</si>
  <si>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</si>
  <si>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</si>
  <si>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</si>
  <si>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</si>
  <si>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</si>
  <si>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</si>
  <si>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</si>
  <si>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</si>
  <si>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</si>
  <si>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</si>
  <si>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</si>
  <si>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</si>
  <si>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</si>
  <si>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</si>
  <si>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</si>
  <si>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</si>
  <si>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</si>
  <si>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</si>
  <si>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</si>
  <si>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</si>
  <si>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</si>
  <si>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</si>
  <si>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</si>
  <si>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</si>
  <si>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</si>
  <si>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</si>
  <si>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</si>
  <si>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</si>
  <si>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</si>
  <si>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</si>
  <si>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</si>
  <si>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</si>
  <si>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</si>
  <si>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</si>
  <si>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</si>
  <si>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</si>
  <si>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</si>
  <si>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</si>
  <si>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</si>
  <si>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</si>
  <si>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</si>
  <si>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</si>
  <si>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</si>
  <si>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</si>
  <si>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</si>
  <si>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</si>
  <si>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</si>
  <si>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</si>
  <si>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</si>
  <si>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</si>
  <si>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</si>
  <si>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</si>
  <si>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</si>
  <si>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</si>
  <si>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</si>
  <si>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</si>
  <si>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</si>
  <si>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</si>
  <si>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</si>
  <si>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</si>
  <si>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</si>
  <si>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</si>
  <si>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</si>
  <si>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</si>
  <si>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</si>
  <si>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</si>
  <si>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</si>
  <si>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</si>
  <si>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</si>
  <si>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</si>
  <si>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</si>
  <si>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</si>
  <si>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</si>
  <si>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</si>
  <si>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</si>
  <si>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</si>
  <si>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</si>
  <si>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</si>
  <si>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</si>
  <si>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</si>
  <si>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</si>
  <si>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</si>
  <si>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</si>
  <si>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</si>
  <si>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</si>
  <si>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</si>
  <si>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</si>
  <si>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</si>
  <si>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</si>
  <si>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</si>
  <si>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</si>
  <si>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</si>
  <si>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</si>
  <si>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</si>
  <si>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</si>
  <si>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</si>
  <si>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</si>
  <si>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</si>
  <si>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</si>
  <si>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</si>
  <si>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</si>
  <si>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</si>
  <si>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</si>
  <si>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</si>
  <si>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</si>
  <si>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</si>
  <si>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</si>
  <si>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</si>
  <si>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</si>
  <si>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</si>
  <si>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</si>
  <si>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</si>
  <si>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</si>
  <si>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</si>
  <si>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</si>
  <si>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</si>
  <si>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</si>
  <si>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</si>
  <si>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</si>
  <si>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</si>
  <si>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</si>
  <si>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</si>
  <si>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</si>
  <si>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</si>
  <si>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</si>
  <si>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</si>
  <si>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</si>
  <si>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</si>
  <si>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</si>
  <si>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</si>
  <si>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</si>
  <si>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</si>
  <si>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</si>
  <si>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</si>
  <si>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</si>
  <si>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</si>
  <si>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</si>
  <si>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</si>
  <si>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</si>
  <si>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</si>
  <si>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</si>
  <si>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</si>
  <si>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</si>
  <si>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</si>
  <si>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</si>
  <si>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</si>
  <si>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</si>
  <si>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</si>
  <si>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</si>
  <si>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</si>
  <si>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</si>
  <si>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</si>
  <si>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</si>
  <si>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</si>
  <si>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</si>
  <si>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</si>
  <si>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</si>
  <si>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</si>
  <si>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</si>
  <si>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</si>
  <si>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</si>
  <si>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</si>
  <si>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</si>
  <si>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</si>
  <si>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</si>
  <si>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</si>
  <si>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</si>
  <si>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</si>
  <si>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</si>
  <si>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</si>
  <si>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</si>
  <si>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</si>
  <si>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</si>
  <si>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</si>
  <si>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</si>
  <si>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</si>
  <si>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</si>
  <si>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</si>
  <si>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</si>
  <si>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</si>
  <si>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</si>
  <si>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</si>
  <si>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</si>
  <si>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</si>
  <si>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</si>
  <si>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</si>
  <si>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</si>
  <si>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</si>
  <si>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</si>
  <si>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</si>
  <si>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</si>
  <si>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</si>
  <si>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</si>
  <si>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</si>
  <si>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</si>
  <si>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</si>
  <si>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</si>
  <si>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</si>
  <si>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</si>
  <si>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</si>
  <si>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</si>
  <si>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</si>
  <si>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</si>
  <si>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</si>
  <si>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</si>
  <si>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</si>
  <si>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</si>
  <si>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</si>
  <si>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</si>
  <si>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</si>
  <si>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</si>
  <si>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</si>
  <si>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</si>
  <si>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</si>
  <si>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</si>
  <si>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</si>
  <si>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</si>
  <si>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</si>
  <si>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</si>
  <si>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</si>
  <si>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</si>
  <si>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</si>
  <si>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</si>
  <si>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</si>
  <si>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</si>
  <si>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</si>
  <si>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</si>
  <si>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</si>
  <si>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</si>
  <si>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</si>
  <si>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</si>
  <si>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</si>
  <si>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</si>
  <si>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</si>
  <si>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</si>
  <si>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</si>
  <si>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</si>
  <si>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</si>
  <si>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</si>
  <si>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</si>
  <si>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</si>
  <si>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</si>
  <si>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</si>
  <si>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</si>
  <si>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</si>
  <si>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</si>
  <si>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</si>
  <si>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</si>
  <si>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</si>
  <si>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</si>
  <si>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</si>
  <si>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</si>
  <si>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</si>
  <si>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</si>
  <si>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</si>
  <si>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</si>
  <si>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</si>
  <si>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</si>
  <si>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</si>
  <si>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</si>
  <si>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</si>
  <si>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</si>
  <si>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</si>
  <si>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</si>
  <si>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</si>
  <si>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</si>
  <si>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</si>
  <si>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</si>
  <si>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</si>
  <si>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</si>
  <si>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</si>
  <si>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</si>
  <si>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</si>
  <si>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</si>
  <si>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</si>
  <si>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</si>
  <si>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</si>
  <si>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</si>
  <si>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</si>
  <si>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</si>
  <si>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</si>
  <si>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</si>
  <si>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</si>
  <si>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</si>
  <si>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</si>
  <si>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</si>
  <si>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</si>
  <si>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</si>
  <si>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</si>
  <si>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</si>
  <si>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</si>
  <si>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</si>
  <si>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</si>
  <si>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</si>
  <si>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</si>
  <si>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</si>
  <si>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</si>
  <si>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</si>
  <si>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</si>
  <si>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</si>
  <si>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</si>
  <si>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</si>
  <si>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</si>
  <si>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</si>
  <si>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</si>
  <si>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</si>
  <si>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</si>
  <si>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</si>
  <si>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</si>
  <si>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</si>
  <si>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</si>
  <si>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</si>
  <si>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</si>
  <si>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</si>
  <si>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</si>
  <si>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</si>
  <si>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</si>
  <si>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</si>
  <si>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</si>
  <si>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</si>
  <si>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</si>
  <si>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</si>
  <si>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</si>
  <si>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</si>
  <si>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</si>
  <si>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</si>
  <si>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</si>
  <si>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</si>
  <si>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</si>
  <si>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</si>
  <si>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</si>
  <si>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</si>
  <si>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</si>
  <si>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</si>
  <si>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</si>
  <si>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</si>
  <si>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</si>
  <si>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</si>
  <si>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</si>
  <si>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</si>
  <si>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</si>
  <si>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</si>
  <si>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</si>
  <si>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</si>
  <si>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</si>
  <si>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</si>
  <si>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</si>
  <si>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</si>
  <si>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</si>
  <si>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</si>
  <si>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</si>
  <si>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</si>
  <si>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</si>
  <si>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</si>
  <si>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</si>
  <si>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</si>
  <si>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</si>
  <si>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</si>
  <si>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</si>
  <si>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</si>
  <si>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</si>
  <si>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</si>
  <si>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</si>
  <si>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</si>
  <si>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</si>
  <si>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</si>
  <si>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</si>
  <si>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</si>
  <si>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</si>
  <si>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</si>
  <si>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</si>
  <si>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</si>
  <si>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</si>
  <si>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</si>
  <si>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</si>
  <si>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</si>
  <si>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</si>
  <si>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</si>
  <si>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</si>
  <si>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</si>
  <si>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</si>
  <si>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</si>
  <si>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</si>
  <si>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</si>
  <si>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</si>
  <si>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</si>
  <si>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</si>
  <si>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</si>
  <si>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</si>
  <si>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</si>
  <si>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</si>
  <si>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</si>
  <si>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</si>
  <si>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</si>
  <si>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</si>
  <si>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</si>
  <si>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</si>
  <si>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</si>
  <si>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</si>
  <si>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</si>
  <si>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</si>
  <si>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</si>
  <si>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</si>
  <si>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</si>
  <si>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</si>
  <si>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</si>
  <si>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</si>
  <si>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</si>
  <si>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</si>
  <si>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</si>
  <si>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</si>
  <si>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</si>
  <si>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</si>
  <si>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</si>
  <si>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</si>
  <si>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</si>
  <si>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</si>
  <si>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</si>
  <si>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</si>
  <si>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</si>
  <si>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</si>
  <si>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</si>
  <si>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</si>
  <si>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</si>
  <si>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</si>
  <si>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</si>
  <si>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</si>
  <si>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</si>
  <si>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</si>
  <si>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</si>
  <si>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</si>
  <si>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</si>
  <si>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</si>
  <si>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</si>
  <si>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</si>
  <si>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</si>
  <si>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</si>
  <si>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</si>
  <si>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</si>
  <si>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</si>
  <si>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</si>
  <si>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</si>
  <si>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</si>
  <si>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</si>
  <si>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</si>
  <si>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</si>
  <si>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</si>
  <si>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</si>
  <si>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</si>
  <si>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</si>
  <si>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</si>
  <si>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</si>
  <si>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</si>
  <si>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</si>
  <si>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</si>
  <si>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</si>
  <si>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</si>
  <si>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</si>
  <si>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</si>
  <si>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</si>
  <si>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</si>
  <si>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</si>
  <si>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</si>
  <si>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</si>
  <si>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</si>
  <si>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</si>
  <si>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</si>
  <si>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</si>
  <si>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</si>
  <si>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</si>
  <si>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</si>
  <si>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</si>
  <si>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</si>
  <si>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</si>
  <si>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</si>
  <si>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</si>
  <si>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</si>
  <si>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</si>
  <si>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</si>
  <si>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</si>
  <si>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</si>
  <si>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</si>
  <si>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</si>
  <si>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</si>
  <si>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</si>
  <si>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</si>
  <si>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</si>
  <si>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</si>
  <si>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</si>
  <si>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</si>
  <si>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</si>
  <si>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</si>
  <si>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</si>
  <si>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</si>
  <si>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</si>
  <si>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</si>
  <si>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</si>
  <si>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</si>
  <si>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</si>
  <si>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</si>
  <si>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</si>
  <si>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</si>
  <si>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</si>
  <si>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</si>
  <si>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</si>
  <si>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</si>
  <si>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</si>
  <si>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</si>
  <si>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</si>
  <si>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</si>
  <si>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</si>
  <si>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</si>
  <si>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</si>
  <si>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</si>
  <si>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</si>
  <si>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</si>
  <si>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</si>
  <si>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</si>
  <si>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</si>
  <si>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</si>
  <si>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</si>
  <si>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</si>
  <si>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</si>
  <si>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</si>
  <si>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</si>
  <si>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</si>
  <si>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</si>
  <si>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</si>
  <si>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</si>
  <si>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</si>
  <si>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</si>
  <si>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</si>
  <si>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</si>
  <si>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</si>
  <si>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</si>
  <si>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</si>
  <si>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</si>
  <si>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</si>
  <si>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</si>
  <si>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</si>
  <si>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</si>
  <si>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</si>
  <si>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</si>
  <si>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</si>
  <si>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</si>
  <si>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</si>
  <si>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</si>
  <si>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</si>
  <si>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</si>
  <si>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</si>
  <si>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</si>
  <si>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</si>
  <si>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</si>
  <si>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</si>
  <si>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</si>
  <si>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</si>
  <si>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</si>
  <si>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</si>
  <si>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</si>
  <si>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</si>
  <si>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</si>
  <si>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</si>
  <si>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</si>
  <si>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</si>
  <si>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</si>
  <si>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</si>
  <si>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</si>
  <si>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</si>
  <si>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</si>
  <si>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</si>
  <si>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</si>
  <si>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</si>
  <si>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</si>
  <si>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</si>
  <si>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</si>
  <si>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</si>
  <si>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</si>
  <si>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</si>
  <si>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</si>
  <si>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</si>
  <si>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</si>
  <si>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</si>
  <si>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</si>
  <si>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</si>
  <si>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</si>
  <si>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</si>
  <si>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</si>
  <si>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</si>
  <si>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</si>
  <si>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</si>
  <si>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</si>
  <si>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</si>
  <si>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</si>
  <si>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</si>
  <si>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</si>
  <si>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</si>
  <si>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</si>
  <si>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</si>
  <si>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</si>
  <si>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</si>
  <si>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</si>
  <si>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</si>
  <si>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</si>
  <si>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</si>
  <si>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</si>
  <si>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</si>
  <si>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</si>
  <si>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</si>
  <si>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</si>
  <si>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</si>
  <si>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</si>
  <si>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</si>
  <si>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</si>
  <si>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</si>
  <si>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</si>
  <si>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</si>
  <si>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</si>
  <si>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</si>
  <si>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</si>
  <si>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</si>
  <si>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</si>
  <si>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</si>
  <si>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</si>
  <si>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</si>
  <si>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</si>
  <si>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</si>
  <si>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</si>
  <si>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</si>
  <si>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</si>
  <si>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</si>
  <si>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</si>
  <si>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</si>
  <si>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</si>
  <si>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</si>
  <si>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</si>
  <si>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</si>
  <si>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</si>
  <si>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</si>
  <si>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</si>
  <si>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</si>
  <si>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</si>
  <si>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</si>
  <si>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</si>
  <si>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</si>
  <si>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</si>
  <si>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</si>
  <si>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</si>
  <si>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</si>
  <si>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</si>
  <si>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</si>
  <si>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</si>
  <si>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</si>
  <si>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</si>
  <si>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</si>
  <si>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</si>
  <si>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</si>
  <si>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</si>
  <si>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</si>
  <si>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</si>
  <si>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</si>
  <si>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</si>
  <si>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</si>
  <si>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</si>
  <si>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</si>
  <si>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</si>
  <si>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</si>
  <si>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</si>
  <si>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</si>
  <si>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</si>
  <si>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</si>
  <si>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</si>
  <si>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</si>
  <si>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</si>
  <si>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</si>
  <si>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</si>
  <si>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</si>
  <si>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</si>
  <si>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</si>
  <si>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</si>
  <si>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</si>
  <si>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</si>
  <si>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</si>
  <si>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</si>
  <si>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</si>
  <si>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</si>
  <si>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</si>
  <si>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</si>
  <si>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</si>
  <si>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</si>
  <si>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</si>
  <si>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</si>
  <si>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</si>
  <si>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</si>
  <si>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</si>
  <si>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</si>
  <si>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</si>
  <si>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</si>
  <si>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</si>
  <si>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</si>
  <si>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</si>
  <si>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</si>
  <si>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</si>
  <si>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</si>
  <si>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</si>
  <si>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</si>
  <si>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</si>
  <si>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</si>
  <si>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</si>
  <si>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</si>
  <si>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</si>
  <si>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</si>
  <si>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</si>
  <si>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</si>
  <si>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</si>
  <si>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</si>
  <si>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</si>
  <si>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</si>
  <si>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</si>
  <si>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</si>
  <si>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</si>
  <si>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</si>
  <si>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</si>
  <si>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</si>
  <si>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</si>
  <si>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</si>
  <si>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</si>
  <si>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</si>
  <si>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</si>
  <si>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</si>
  <si>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</si>
  <si>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</si>
  <si>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</si>
  <si>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</si>
  <si>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</si>
  <si>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</si>
  <si>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</si>
  <si>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</si>
  <si>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</si>
  <si>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</si>
  <si>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</si>
  <si>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</si>
  <si>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</si>
  <si>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</si>
  <si>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</si>
  <si>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</si>
  <si>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</si>
  <si>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</si>
  <si>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</si>
  <si>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</si>
  <si>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</si>
  <si>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</si>
  <si>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</si>
  <si>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</si>
  <si>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</si>
  <si>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</si>
  <si>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</si>
  <si>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</si>
  <si>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</si>
  <si>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</si>
  <si>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</si>
  <si>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</si>
  <si>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</si>
  <si>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</si>
  <si>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</si>
  <si>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</si>
  <si>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</si>
  <si>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</si>
  <si>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</si>
  <si>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</si>
  <si>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</si>
  <si>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</si>
  <si>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</si>
  <si>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</si>
  <si>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</si>
  <si>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</si>
  <si>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</si>
  <si>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</si>
  <si>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</si>
  <si>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</si>
  <si>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</si>
  <si>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</si>
  <si>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</si>
  <si>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</si>
  <si>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</si>
  <si>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</si>
  <si>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</si>
  <si>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</si>
  <si>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</si>
  <si>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</si>
  <si>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</si>
  <si>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</si>
  <si>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</si>
  <si>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</si>
  <si>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</si>
  <si>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</si>
  <si>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</si>
  <si>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</si>
  <si>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</si>
  <si>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</si>
  <si>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</si>
  <si>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</si>
  <si>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</si>
  <si>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</si>
  <si>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</si>
  <si>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</si>
  <si>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</si>
  <si>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</si>
  <si>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</si>
  <si>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</si>
  <si>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</si>
  <si>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</si>
  <si>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</si>
  <si>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</si>
  <si>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</si>
  <si>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</si>
  <si>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</si>
  <si>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</si>
  <si>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</si>
  <si>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</si>
  <si>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</si>
  <si>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</si>
  <si>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</si>
  <si>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</si>
  <si>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</si>
  <si>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</si>
  <si>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</si>
  <si>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</si>
  <si>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</si>
  <si>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</si>
  <si>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</si>
  <si>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</si>
  <si>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</si>
  <si>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</si>
  <si>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</si>
  <si>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</si>
  <si>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</si>
  <si>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</si>
  <si>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</si>
  <si>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</si>
  <si>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</si>
  <si>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</si>
  <si>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</si>
  <si>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</si>
  <si>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</si>
  <si>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</si>
  <si>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</si>
  <si>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</si>
  <si>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</si>
  <si>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</si>
  <si>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</si>
  <si>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</si>
  <si>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</si>
  <si>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</si>
  <si>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</si>
  <si>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</si>
  <si>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</si>
  <si>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</si>
  <si>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</si>
  <si>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</si>
  <si>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</si>
  <si>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</si>
  <si>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</si>
  <si>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</si>
  <si>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</si>
  <si>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</si>
  <si>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</si>
  <si>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</si>
  <si>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</si>
  <si>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</si>
  <si>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</si>
  <si>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</si>
  <si>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</si>
  <si>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</si>
  <si>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</si>
  <si>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</si>
  <si>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</si>
  <si>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</si>
  <si>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</si>
  <si>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</si>
  <si>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</si>
  <si>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</si>
  <si>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</si>
  <si>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</si>
  <si>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</si>
  <si>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</si>
  <si>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</si>
  <si>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</si>
  <si>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</si>
  <si>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</si>
  <si>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</si>
  <si>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</si>
  <si>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</si>
  <si>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</si>
  <si>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</si>
  <si>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</si>
  <si>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</si>
  <si>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</si>
  <si>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</si>
  <si>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</si>
  <si>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</si>
  <si>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</si>
  <si>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</si>
  <si>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</si>
  <si>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</si>
  <si>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</si>
  <si>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</si>
  <si>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</si>
  <si>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</si>
  <si>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</si>
  <si>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</si>
  <si>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</si>
  <si>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</si>
  <si>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</si>
  <si>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</si>
  <si>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</si>
  <si>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</si>
  <si>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</si>
  <si>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</si>
  <si>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</si>
  <si>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</si>
  <si>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</si>
  <si>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</si>
  <si>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</si>
  <si>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</si>
  <si>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</si>
  <si>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</si>
  <si>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</si>
  <si>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</si>
  <si>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</si>
  <si>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</si>
  <si>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</si>
  <si>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</si>
  <si>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</si>
  <si>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</si>
  <si>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</si>
  <si>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</si>
  <si>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</si>
  <si>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</si>
  <si>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</si>
  <si>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</si>
  <si>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</si>
  <si>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</si>
  <si>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</si>
  <si>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</si>
  <si>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</si>
  <si>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</si>
  <si>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</si>
  <si>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</si>
  <si>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</si>
  <si>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</si>
  <si>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</si>
  <si>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</si>
  <si>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</si>
  <si>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</si>
  <si>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</si>
  <si>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</si>
  <si>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</si>
  <si>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</si>
  <si>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</si>
  <si>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</si>
  <si>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</si>
  <si>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</si>
  <si>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</si>
  <si>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</si>
  <si>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</si>
  <si>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</si>
  <si>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</si>
  <si>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</si>
  <si>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</si>
  <si>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</si>
  <si>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</si>
  <si>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</si>
  <si>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</si>
  <si>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</si>
  <si>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</si>
  <si>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</si>
  <si>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</si>
  <si>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</si>
  <si>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</si>
  <si>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</si>
  <si>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</si>
  <si>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</si>
  <si>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</si>
  <si>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</si>
  <si>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</si>
  <si>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</si>
  <si>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</si>
  <si>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</si>
  <si>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</si>
  <si>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</si>
  <si>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</si>
  <si>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</si>
  <si>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</si>
  <si>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</si>
  <si>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</si>
  <si>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</si>
  <si>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</si>
  <si>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</si>
  <si>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</si>
  <si>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</si>
  <si>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</si>
  <si>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</si>
  <si>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</si>
  <si>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</si>
  <si>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</si>
  <si>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</si>
  <si>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</si>
  <si>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</si>
  <si>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</si>
  <si>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</si>
  <si>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</si>
  <si>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</si>
  <si>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</si>
  <si>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</si>
  <si>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</si>
  <si>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</si>
  <si>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</si>
  <si>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</si>
  <si>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</si>
  <si>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</si>
  <si>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</si>
  <si>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</si>
  <si>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</si>
  <si>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</si>
  <si>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</si>
  <si>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</si>
  <si>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</si>
  <si>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</si>
  <si>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</si>
  <si>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</si>
  <si>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</si>
  <si>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</si>
  <si>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</si>
  <si>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</si>
  <si>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</si>
  <si>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</si>
  <si>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</si>
  <si>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</si>
  <si>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</si>
  <si>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</si>
  <si>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</si>
  <si>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</si>
  <si>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</si>
  <si>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</si>
  <si>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</si>
  <si>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</si>
  <si>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</si>
  <si>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</si>
  <si>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</si>
  <si>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</si>
  <si>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</si>
  <si>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</si>
  <si>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</si>
  <si>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</si>
  <si>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</si>
  <si>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</si>
  <si>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</si>
  <si>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</si>
  <si>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</si>
  <si>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</si>
  <si>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</si>
  <si>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</si>
  <si>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</si>
  <si>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</si>
  <si>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</si>
  <si>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</si>
  <si>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</si>
  <si>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</si>
  <si>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</si>
  <si>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</si>
  <si>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</si>
  <si>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</si>
  <si>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</si>
  <si>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</si>
  <si>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</si>
  <si>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</si>
  <si>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</si>
  <si>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</si>
  <si>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</si>
  <si>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</si>
  <si>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</si>
  <si>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</si>
  <si>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</si>
  <si>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</si>
  <si>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</si>
  <si>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</si>
  <si>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</si>
  <si>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</si>
  <si>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</si>
  <si>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</si>
  <si>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</si>
  <si>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</si>
  <si>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</si>
  <si>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</si>
  <si>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</si>
  <si>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</si>
  <si>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</si>
  <si>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</si>
  <si>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</si>
  <si>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</si>
  <si>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</si>
  <si>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</si>
  <si>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</si>
  <si>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</si>
  <si>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</si>
  <si>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</si>
  <si>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</si>
  <si>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</si>
  <si>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</si>
  <si>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</si>
  <si>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</si>
  <si>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</si>
  <si>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</si>
  <si>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</si>
  <si>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</si>
  <si>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</si>
  <si>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</si>
  <si>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</si>
  <si>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</si>
  <si>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</si>
  <si>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</si>
  <si>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</si>
  <si>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</si>
  <si>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</si>
  <si>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</si>
  <si>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</si>
  <si>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</si>
  <si>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</si>
  <si>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</si>
  <si>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</si>
  <si>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</si>
  <si>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</si>
  <si>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</si>
  <si>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</si>
  <si>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</si>
  <si>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</si>
  <si>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</si>
  <si>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</si>
  <si>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</si>
  <si>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</si>
  <si>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</si>
  <si>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</si>
  <si>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</si>
  <si>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</si>
  <si>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</si>
  <si>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</si>
  <si>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</si>
  <si>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</si>
  <si>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</si>
  <si>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</si>
  <si>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</si>
  <si>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</si>
  <si>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</si>
  <si>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</si>
  <si>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</si>
  <si>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</si>
  <si>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</si>
  <si>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</si>
  <si>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</si>
  <si>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</si>
  <si>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</si>
  <si>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</si>
  <si>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</si>
  <si>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</si>
  <si>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</si>
  <si>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</si>
  <si>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</si>
  <si>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</si>
  <si>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</si>
  <si>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</si>
  <si>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</si>
  <si>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</si>
  <si>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</si>
  <si>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</si>
  <si>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</si>
  <si>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</si>
  <si>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</si>
  <si>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</si>
  <si>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</si>
  <si>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</si>
  <si>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</si>
  <si>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</si>
  <si>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</si>
  <si>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</si>
  <si>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</si>
  <si>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</si>
  <si>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</si>
  <si>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</si>
  <si>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</si>
  <si>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</si>
  <si>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</si>
  <si>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</si>
  <si>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</si>
  <si>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</si>
  <si>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</si>
  <si>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</si>
  <si>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</si>
  <si>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</si>
  <si>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</si>
  <si>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</si>
  <si>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</si>
  <si>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</si>
  <si>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</si>
  <si>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</si>
  <si>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</si>
  <si>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</si>
  <si>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</si>
  <si>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</si>
  <si>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</si>
  <si>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</si>
  <si>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</si>
  <si>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</si>
  <si>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</si>
  <si>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</si>
  <si>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</si>
  <si>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</si>
  <si>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</si>
  <si>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</si>
  <si>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</si>
  <si>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</si>
  <si>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</si>
  <si>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</si>
  <si>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</si>
  <si>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</si>
  <si>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</si>
  <si>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</si>
  <si>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</si>
  <si>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</si>
  <si>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</si>
  <si>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</si>
  <si>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</si>
  <si>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</si>
  <si>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</si>
  <si>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</si>
  <si>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</si>
  <si>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</si>
  <si>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</si>
  <si>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</si>
  <si>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</si>
  <si>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</si>
  <si>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</si>
  <si>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</si>
  <si>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</si>
  <si>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</si>
  <si>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</si>
  <si>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</si>
  <si>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</si>
  <si>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</si>
  <si>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</si>
  <si>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</si>
  <si>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</si>
  <si>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</si>
  <si>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</si>
  <si>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</si>
  <si>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</si>
  <si>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</si>
  <si>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</si>
  <si>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</si>
  <si>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</si>
  <si>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</si>
  <si>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</si>
  <si>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</si>
  <si>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</si>
  <si>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</si>
  <si>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</si>
  <si>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</si>
  <si>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</si>
  <si>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</si>
  <si>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</si>
  <si>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</si>
  <si>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</si>
  <si>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</si>
  <si>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</si>
  <si>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</si>
  <si>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</si>
  <si>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</si>
  <si>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</si>
  <si>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</si>
  <si>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</si>
  <si>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</si>
  <si>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</si>
  <si>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</si>
  <si>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</si>
  <si>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</si>
  <si>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</si>
  <si>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</si>
  <si>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</si>
  <si>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</si>
  <si>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</si>
  <si>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</si>
  <si>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</si>
  <si>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</si>
  <si>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</si>
  <si>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</si>
  <si>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</si>
  <si>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</si>
  <si>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</si>
  <si>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</si>
  <si>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</si>
  <si>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</si>
  <si>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</si>
  <si>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</si>
  <si>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</si>
  <si>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</si>
  <si>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</si>
  <si>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</si>
  <si>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</si>
  <si>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</si>
  <si>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</si>
  <si>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</si>
  <si>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</si>
  <si>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</si>
  <si>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</si>
  <si>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</si>
  <si>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</si>
  <si>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</si>
  <si>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</si>
  <si>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</si>
  <si>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</si>
  <si>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</si>
  <si>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</si>
  <si>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</si>
  <si>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</si>
  <si>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</si>
  <si>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</si>
  <si>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</si>
  <si>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</si>
  <si>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</si>
  <si>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</si>
  <si>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</si>
  <si>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</si>
  <si>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</si>
  <si>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</si>
  <si>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</si>
  <si>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</si>
  <si>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</si>
  <si>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</si>
  <si>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</si>
  <si>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</si>
  <si>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</si>
  <si>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</si>
  <si>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</si>
  <si>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</si>
  <si>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</si>
  <si>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</si>
  <si>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</si>
  <si>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</si>
  <si>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</si>
  <si>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</si>
  <si>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</si>
  <si>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</si>
  <si>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</si>
  <si>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</si>
  <si>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</si>
  <si>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</si>
  <si>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</si>
  <si>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</si>
  <si>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</si>
  <si>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</si>
  <si>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</si>
  <si>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</si>
  <si>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</si>
  <si>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</si>
  <si>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</si>
  <si>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</si>
  <si>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</si>
  <si>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</si>
  <si>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</si>
  <si>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</si>
  <si>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</si>
  <si>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</si>
  <si>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</si>
  <si>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</si>
  <si>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</si>
  <si>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</si>
  <si>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</si>
  <si>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</si>
  <si>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</si>
  <si>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</si>
  <si>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</si>
  <si>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</si>
  <si>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</si>
  <si>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</si>
  <si>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</si>
  <si>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</si>
  <si>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</si>
  <si>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</si>
  <si>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</si>
  <si>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</si>
  <si>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</si>
  <si>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</si>
  <si>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</si>
  <si>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</si>
  <si>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</si>
  <si>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</si>
  <si>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</si>
  <si>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</si>
  <si>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</si>
  <si>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</si>
  <si>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</si>
  <si>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</si>
  <si>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</si>
  <si>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</si>
  <si>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</si>
  <si>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</si>
  <si>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</si>
  <si>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</si>
  <si>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</si>
  <si>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</si>
  <si>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</si>
  <si>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</si>
  <si>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</si>
  <si>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</si>
  <si>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</si>
  <si>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</si>
  <si>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</si>
  <si>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</si>
  <si>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</si>
  <si>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</si>
  <si>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</si>
  <si>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</si>
  <si>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</si>
  <si>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</si>
  <si>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</si>
  <si>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</si>
  <si>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</si>
  <si>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</si>
  <si>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</si>
  <si>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</si>
  <si>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</si>
  <si>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</si>
  <si>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</si>
  <si>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</si>
  <si>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</si>
  <si>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</si>
  <si>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</si>
  <si>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</si>
  <si>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</si>
  <si>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</si>
  <si>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</si>
  <si>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</si>
  <si>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</si>
  <si>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</si>
  <si>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</si>
  <si>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</si>
  <si>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</si>
  <si>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</si>
  <si>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</si>
  <si>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</si>
  <si>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</si>
  <si>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</si>
  <si>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</si>
  <si>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</si>
  <si>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</si>
  <si>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</si>
  <si>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</si>
  <si>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</si>
  <si>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</si>
  <si>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</si>
  <si>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</si>
  <si>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</si>
  <si>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</si>
  <si>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</si>
  <si>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</si>
  <si>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</si>
  <si>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</si>
  <si>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</si>
  <si>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</si>
  <si>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</si>
  <si>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</si>
  <si>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</si>
  <si>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</si>
  <si>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</si>
  <si>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</si>
  <si>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</si>
  <si>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</si>
  <si>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</si>
  <si>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</si>
  <si>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</si>
  <si>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</si>
  <si>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</si>
  <si>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</si>
  <si>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</si>
  <si>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</si>
  <si>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</si>
  <si>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</si>
  <si>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</si>
  <si>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</si>
  <si>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</si>
  <si>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</si>
  <si>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</si>
  <si>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</si>
  <si>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</si>
  <si>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</si>
  <si>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</si>
  <si>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</si>
  <si>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</si>
  <si>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</si>
  <si>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</si>
  <si>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</si>
  <si>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</si>
  <si>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</si>
  <si>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</si>
  <si>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</si>
  <si>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</si>
  <si>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</si>
  <si>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</si>
  <si>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</si>
  <si>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</si>
  <si>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</si>
  <si>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</si>
  <si>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</si>
  <si>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</si>
  <si>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</si>
  <si>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</si>
  <si>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</si>
  <si>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</si>
  <si>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</si>
  <si>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</si>
  <si>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</si>
  <si>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</si>
  <si>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</si>
  <si>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</si>
  <si>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</si>
  <si>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</si>
  <si>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</si>
  <si>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</si>
  <si>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</si>
  <si>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</si>
  <si>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</si>
  <si>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</si>
  <si>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</si>
  <si>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</si>
  <si>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</si>
  <si>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</si>
  <si>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</si>
  <si>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</si>
  <si>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</si>
  <si>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</si>
  <si>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</si>
  <si>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</si>
  <si>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</si>
  <si>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</si>
  <si>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</si>
  <si>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</si>
  <si>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</si>
  <si>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</si>
  <si>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</si>
  <si>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</si>
  <si>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</si>
  <si>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</si>
  <si>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</si>
  <si>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</si>
  <si>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</si>
  <si>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</si>
  <si>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</si>
  <si>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</si>
  <si>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</si>
  <si>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</si>
  <si>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</si>
  <si>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</si>
  <si>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</si>
  <si>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</si>
  <si>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</si>
  <si>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</si>
  <si>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</si>
  <si>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</si>
  <si>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</si>
  <si>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</si>
  <si>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</si>
  <si>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</si>
  <si>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</si>
  <si>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</si>
  <si>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</si>
  <si>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</si>
  <si>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</si>
  <si>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</si>
  <si>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</si>
  <si>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</si>
  <si>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</si>
  <si>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</si>
  <si>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</si>
  <si>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</si>
  <si>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</si>
  <si>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</si>
  <si>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</si>
  <si>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</si>
  <si>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</si>
  <si>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</si>
  <si>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</si>
  <si>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</si>
  <si>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</si>
  <si>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</si>
  <si>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</si>
  <si>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</si>
  <si>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</si>
  <si>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</si>
  <si>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</si>
  <si>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</si>
  <si>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</si>
  <si>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</si>
  <si>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</si>
  <si>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</si>
  <si>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</si>
  <si>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</si>
  <si>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</si>
  <si>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</si>
  <si>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</si>
  <si>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</si>
  <si>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</si>
  <si>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</si>
  <si>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</si>
  <si>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</si>
  <si>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</si>
  <si>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</si>
  <si>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</si>
  <si>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</si>
  <si>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</si>
  <si>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</si>
  <si>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</si>
  <si>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</si>
  <si>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</si>
  <si>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</si>
  <si>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</si>
  <si>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</si>
  <si>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</si>
  <si>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</si>
  <si>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</si>
  <si>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</si>
  <si>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</si>
  <si>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</si>
  <si>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</si>
  <si>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</si>
  <si>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</si>
  <si>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</si>
  <si>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</si>
  <si>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</si>
  <si>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</si>
  <si>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</si>
  <si>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</si>
  <si>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</si>
  <si>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</si>
  <si>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</si>
  <si>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</si>
  <si>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</si>
  <si>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</si>
  <si>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</si>
  <si>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</si>
  <si>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</si>
  <si>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</si>
  <si>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</si>
  <si>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</si>
  <si>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</si>
  <si>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</si>
  <si>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</si>
  <si>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</si>
  <si>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</si>
  <si>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</si>
  <si>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</si>
  <si>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</si>
  <si>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</si>
  <si>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</si>
  <si>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</si>
  <si>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</si>
  <si>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</si>
  <si>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</si>
  <si>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</si>
  <si>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</si>
  <si>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</si>
  <si>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</si>
  <si>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</si>
  <si>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</si>
  <si>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</si>
  <si>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</si>
  <si>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</si>
  <si>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</si>
  <si>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</si>
  <si>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</si>
  <si>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</si>
  <si>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</si>
  <si>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</si>
  <si>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</si>
  <si>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</si>
  <si>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</si>
  <si>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</si>
  <si>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</si>
  <si>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</si>
  <si>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</si>
  <si>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</si>
  <si>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</si>
  <si>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</si>
  <si>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</si>
  <si>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</si>
  <si>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</si>
  <si>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</si>
  <si>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</si>
  <si>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</si>
  <si>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</si>
  <si>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</si>
  <si>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</si>
  <si>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</si>
  <si>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</si>
  <si>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</si>
  <si>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</si>
  <si>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</si>
  <si>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</si>
  <si>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</si>
  <si>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</si>
  <si>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</si>
  <si>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</si>
  <si>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</si>
  <si>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</si>
  <si>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</si>
  <si>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</si>
  <si>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</si>
  <si>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</si>
  <si>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</si>
  <si>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</si>
  <si>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</si>
  <si>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</si>
  <si>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</si>
  <si>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</si>
  <si>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</si>
  <si>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</si>
  <si>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</si>
  <si>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</si>
  <si>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</si>
  <si>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</si>
  <si>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</si>
  <si>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</si>
  <si>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</si>
  <si>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</si>
  <si>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</si>
  <si>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</si>
  <si>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</si>
  <si>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</si>
  <si>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</si>
  <si>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</si>
  <si>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</si>
  <si>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</si>
  <si>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</si>
  <si>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</si>
  <si>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</si>
  <si>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</si>
  <si>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</si>
  <si>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</si>
  <si>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</si>
  <si>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</si>
  <si>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</si>
  <si>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</si>
  <si>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</si>
  <si>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</si>
  <si>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</si>
  <si>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</si>
  <si>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</si>
  <si>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</si>
  <si>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</si>
  <si>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</si>
  <si>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</si>
  <si>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</si>
  <si>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</si>
  <si>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</si>
  <si>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</si>
  <si>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</si>
  <si>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</si>
  <si>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</si>
  <si>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</si>
  <si>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</si>
  <si>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</si>
  <si>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</si>
  <si>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</si>
  <si>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</si>
  <si>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</si>
  <si>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</si>
  <si>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</si>
  <si>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</si>
  <si>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</si>
  <si>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</si>
  <si>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</si>
  <si>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</si>
  <si>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</si>
  <si>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</si>
  <si>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</si>
  <si>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</si>
  <si>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</si>
  <si>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</si>
  <si>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</si>
  <si>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</si>
  <si>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</si>
  <si>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</si>
  <si>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</si>
  <si>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</si>
  <si>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</si>
  <si>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</si>
  <si>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</si>
  <si>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</si>
  <si>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</si>
  <si>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</si>
  <si>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</si>
  <si>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</si>
  <si>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</si>
  <si>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</si>
  <si>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</si>
  <si>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</si>
  <si>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</si>
  <si>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</si>
  <si>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</si>
  <si>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</si>
  <si>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</si>
  <si>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</si>
  <si>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</si>
  <si>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</si>
  <si>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</si>
  <si>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</si>
  <si>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</si>
  <si>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</si>
  <si>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</si>
  <si>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</si>
  <si>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</si>
  <si>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</si>
  <si>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</si>
  <si>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</si>
  <si>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</si>
  <si>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</si>
  <si>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</si>
  <si>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</si>
  <si>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</si>
  <si>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</si>
  <si>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</si>
  <si>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</si>
  <si>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</si>
  <si>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</si>
  <si>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</si>
  <si>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</si>
  <si>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</si>
  <si>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</si>
  <si>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</si>
  <si>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</si>
  <si>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</si>
  <si>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</si>
  <si>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</si>
  <si>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</si>
  <si>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</si>
  <si>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</si>
  <si>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</si>
  <si>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</si>
  <si>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</si>
  <si>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</si>
  <si>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</si>
  <si>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</si>
  <si>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</si>
  <si>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</si>
  <si>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</si>
  <si>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</si>
  <si>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</si>
  <si>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</si>
  <si>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</si>
  <si>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</si>
  <si>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</si>
  <si>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</si>
  <si>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</si>
  <si>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</si>
  <si>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</si>
  <si>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</si>
  <si>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</si>
  <si>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</si>
  <si>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</si>
  <si>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</si>
  <si>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</si>
  <si>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</si>
  <si>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</si>
  <si>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</si>
  <si>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</si>
  <si>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</si>
  <si>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</si>
  <si>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</si>
  <si>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</si>
  <si>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</si>
  <si>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</si>
  <si>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</si>
  <si>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</si>
  <si>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</si>
  <si>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</si>
  <si>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</si>
  <si>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</si>
  <si>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</si>
  <si>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</si>
  <si>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</si>
  <si>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</si>
  <si>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</si>
  <si>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</si>
  <si>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</si>
  <si>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</si>
  <si>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</si>
  <si>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Share of 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</si>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</sst>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quot;$&quot;00.00,&quot;k&quot;"/>
    <numFmt numFmtId="166" formatCode="&quot;$&quot;#,##0.00"/>
  </numFmts>
  <fonts count="5"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s>
  <fills count="2">
    <fill>
      <patternFill patternType="none"/>
    </fill>
    <fill>
      <patternFill patternType="gray125"/>
    </fill>
  </fills>
  <borders count="16">
    <border>
      <left/>
      <right/>
      <top/>
      <bottom/>
      <diagonal/>
    </border>
    <border>
      <left style="thin">
        <color rgb="FFABABAB"/>
      </left>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indexed="65"/>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1">
    <xf numFmtId="0" fontId="0" fillId="0" borderId="0"/>
  </cellStyleXfs>
  <cellXfs count="41">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xf numFmtId="0" fontId="0" fillId="0" borderId="5" xfId="0" applyFont="1" applyBorder="1" applyAlignment="1">
      <alignment horizontal="left"/>
    </xf>
    <xf numFmtId="165" fontId="0" fillId="0" borderId="1" xfId="0" applyNumberFormat="1" applyFont="1" applyBorder="1" applyAlignment="1"/>
    <xf numFmtId="165" fontId="0" fillId="0" borderId="2" xfId="0" applyNumberFormat="1" applyFont="1" applyBorder="1" applyAlignment="1"/>
    <xf numFmtId="165" fontId="0" fillId="0" borderId="3" xfId="0" applyNumberFormat="1" applyFont="1" applyBorder="1" applyAlignment="1"/>
    <xf numFmtId="165" fontId="0" fillId="0" borderId="4" xfId="0" applyNumberFormat="1" applyFont="1" applyBorder="1" applyAlignment="1"/>
    <xf numFmtId="0" fontId="0" fillId="0" borderId="6" xfId="0" applyFont="1" applyBorder="1" applyAlignment="1"/>
    <xf numFmtId="165" fontId="0" fillId="0" borderId="6" xfId="0" applyNumberFormat="1" applyFont="1" applyBorder="1" applyAlignment="1"/>
    <xf numFmtId="165" fontId="0" fillId="0" borderId="7" xfId="0" applyNumberFormat="1" applyFont="1" applyBorder="1" applyAlignment="1"/>
    <xf numFmtId="165" fontId="0" fillId="0" borderId="8" xfId="0" applyNumberFormat="1" applyFont="1" applyBorder="1" applyAlignment="1"/>
    <xf numFmtId="0" fontId="0" fillId="0" borderId="6" xfId="0" applyNumberFormat="1" applyFont="1" applyBorder="1" applyAlignment="1"/>
    <xf numFmtId="0" fontId="0" fillId="0" borderId="8" xfId="0" applyNumberFormat="1" applyFont="1" applyBorder="1" applyAlignment="1"/>
    <xf numFmtId="0" fontId="0" fillId="0" borderId="7" xfId="0" applyNumberFormat="1" applyFont="1" applyBorder="1" applyAlignment="1"/>
    <xf numFmtId="0" fontId="1" fillId="0" borderId="0" xfId="0" applyFont="1" applyAlignment="1"/>
    <xf numFmtId="0" fontId="1" fillId="0" borderId="0" xfId="0" applyFont="1" applyFill="1" applyBorder="1" applyAlignment="1"/>
    <xf numFmtId="165" fontId="0" fillId="0" borderId="0" xfId="0" applyNumberFormat="1" applyFont="1" applyAlignment="1"/>
    <xf numFmtId="0" fontId="0" fillId="0" borderId="9" xfId="0" applyFont="1" applyBorder="1" applyAlignment="1">
      <alignment horizontal="left"/>
    </xf>
    <xf numFmtId="0" fontId="0" fillId="0" borderId="10" xfId="0" applyNumberFormat="1" applyFont="1" applyBorder="1" applyAlignment="1"/>
    <xf numFmtId="0" fontId="0" fillId="0" borderId="1" xfId="0" applyNumberFormat="1" applyFont="1" applyBorder="1" applyAlignment="1"/>
    <xf numFmtId="0" fontId="0" fillId="0" borderId="3" xfId="0" applyNumberFormat="1" applyFont="1" applyBorder="1" applyAlignment="1"/>
    <xf numFmtId="0" fontId="0" fillId="0" borderId="0" xfId="0" applyFont="1" applyBorder="1" applyAlignment="1"/>
    <xf numFmtId="0" fontId="0" fillId="0" borderId="0" xfId="0" applyNumberFormat="1" applyFont="1" applyBorder="1" applyAlignment="1"/>
    <xf numFmtId="0" fontId="0" fillId="0" borderId="5" xfId="0" applyNumberFormat="1" applyFont="1" applyBorder="1" applyAlignment="1"/>
    <xf numFmtId="0" fontId="0" fillId="0" borderId="11" xfId="0" applyNumberFormat="1" applyFont="1" applyBorder="1" applyAlignment="1"/>
    <xf numFmtId="0" fontId="0" fillId="0" borderId="12" xfId="0" applyFont="1" applyBorder="1" applyAlignment="1"/>
    <xf numFmtId="0" fontId="0" fillId="0" borderId="12" xfId="0" applyNumberFormat="1" applyFont="1" applyBorder="1" applyAlignment="1"/>
    <xf numFmtId="0" fontId="0" fillId="0" borderId="13" xfId="0" applyNumberFormat="1" applyFont="1" applyBorder="1" applyAlignment="1"/>
    <xf numFmtId="0" fontId="0" fillId="0" borderId="9" xfId="0" applyNumberFormat="1" applyFont="1" applyBorder="1" applyAlignment="1"/>
    <xf numFmtId="0" fontId="0" fillId="0" borderId="14" xfId="0" applyNumberFormat="1" applyFont="1" applyBorder="1" applyAlignment="1"/>
    <xf numFmtId="0" fontId="0" fillId="0" borderId="15" xfId="0" applyNumberFormat="1" applyFont="1" applyBorder="1" applyAlignment="1"/>
    <xf numFmtId="164" fontId="0" fillId="0" borderId="0" xfId="0" applyNumberFormat="1" applyFont="1" applyAlignment="1"/>
    <xf numFmtId="166" fontId="0" fillId="0" borderId="0" xfId="0" applyNumberFormat="1" applyFont="1" applyAlignment="1"/>
    <xf numFmtId="1" fontId="0" fillId="0" borderId="0" xfId="0" applyNumberFormat="1" applyFont="1" applyAlignment="1"/>
  </cellXfs>
  <cellStyles count="1">
    <cellStyle name="Normal" xfId="0" builtinId="0"/>
  </cellStyles>
  <dxfs count="3">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Analysis.xlsx]Analysis!PivotTable5</c:name>
    <c:fmtId val="2"/>
  </c:pivotSource>
  <c:chart>
    <c:autoTitleDeleted val="1"/>
    <c:pivotFmts>
      <c:pivotFmt>
        <c:idx val="0"/>
        <c:spPr>
          <a:solidFill>
            <a:schemeClr val="accent1"/>
          </a:solidFill>
          <a:ln w="412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412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chemeClr val="accent6"/>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78798918791866"/>
          <c:y val="0.14457803893740834"/>
          <c:w val="0.84668930660657149"/>
          <c:h val="0.6493073380619524"/>
        </c:manualLayout>
      </c:layout>
      <c:lineChart>
        <c:grouping val="standard"/>
        <c:varyColors val="0"/>
        <c:ser>
          <c:idx val="0"/>
          <c:order val="0"/>
          <c:tx>
            <c:strRef>
              <c:f>Analysis!$S$22</c:f>
              <c:strCache>
                <c:ptCount val="1"/>
                <c:pt idx="0">
                  <c:v>Total</c:v>
                </c:pt>
              </c:strCache>
            </c:strRef>
          </c:tx>
          <c:spPr>
            <a:ln w="41275" cap="rnd">
              <a:solidFill>
                <a:schemeClr val="accent6"/>
              </a:solidFill>
              <a:round/>
            </a:ln>
            <a:effectLst>
              <a:outerShdw blurRad="50800" dist="38100" dir="2700000" algn="tl" rotWithShape="0">
                <a:prstClr val="black">
                  <a:alpha val="40000"/>
                </a:prstClr>
              </a:outerShdw>
            </a:effectLst>
          </c:spPr>
          <c:marker>
            <c:symbol val="none"/>
          </c:marker>
          <c:cat>
            <c:strRef>
              <c:f>Analysis!$R$23:$R$34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Analysis!$S$23:$S$34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302-4CC3-B886-0CF6C31CF072}"/>
            </c:ext>
          </c:extLst>
        </c:ser>
        <c:dLbls>
          <c:showLegendKey val="0"/>
          <c:showVal val="0"/>
          <c:showCatName val="0"/>
          <c:showSerName val="0"/>
          <c:showPercent val="0"/>
          <c:showBubbleSize val="0"/>
        </c:dLbls>
        <c:smooth val="0"/>
        <c:axId val="1488151183"/>
        <c:axId val="1488151663"/>
      </c:lineChart>
      <c:catAx>
        <c:axId val="1488151183"/>
        <c:scaling>
          <c:orientation val="minMax"/>
        </c:scaling>
        <c:delete val="1"/>
        <c:axPos val="b"/>
        <c:numFmt formatCode="General" sourceLinked="1"/>
        <c:majorTickMark val="none"/>
        <c:minorTickMark val="none"/>
        <c:tickLblPos val="nextTo"/>
        <c:crossAx val="1488151663"/>
        <c:crosses val="autoZero"/>
        <c:auto val="1"/>
        <c:lblAlgn val="ctr"/>
        <c:lblOffset val="100"/>
        <c:noMultiLvlLbl val="0"/>
      </c:catAx>
      <c:valAx>
        <c:axId val="148815166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48815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Analysis.xlsx]Analysis!PivotTable7</c:name>
    <c:fmtId val="6"/>
  </c:pivotSource>
  <c:chart>
    <c:autoTitleDeleted val="1"/>
    <c:pivotFmts>
      <c:pivotFmt>
        <c:idx val="0"/>
        <c:spPr>
          <a:solidFill>
            <a:schemeClr val="accent1"/>
          </a:solidFill>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6"/>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705241775632325E-2"/>
          <c:y val="0.1111111111111111"/>
          <c:w val="0.87283231206240597"/>
          <c:h val="0.51111111111111107"/>
        </c:manualLayout>
      </c:layout>
      <c:lineChart>
        <c:grouping val="stacked"/>
        <c:varyColors val="0"/>
        <c:ser>
          <c:idx val="0"/>
          <c:order val="0"/>
          <c:tx>
            <c:strRef>
              <c:f>Analysis!$V$22</c:f>
              <c:strCache>
                <c:ptCount val="1"/>
                <c:pt idx="0">
                  <c:v>Total</c:v>
                </c:pt>
              </c:strCache>
            </c:strRef>
          </c:tx>
          <c:spPr>
            <a:ln w="38100" cap="rnd">
              <a:solidFill>
                <a:schemeClr val="accent6"/>
              </a:solidFill>
              <a:round/>
            </a:ln>
            <a:effectLst>
              <a:outerShdw blurRad="50800" dist="38100" dir="2700000" algn="tl" rotWithShape="0">
                <a:prstClr val="black">
                  <a:alpha val="40000"/>
                </a:prstClr>
              </a:outerShdw>
            </a:effectLst>
          </c:spPr>
          <c:marker>
            <c:symbol val="none"/>
          </c:marker>
          <c:cat>
            <c:strRef>
              <c:f>Analysis!$U$23:$U$34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Analysis!$V$23:$V$34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B58-482E-B4F7-0E77A2310C7C}"/>
            </c:ext>
          </c:extLst>
        </c:ser>
        <c:dLbls>
          <c:showLegendKey val="0"/>
          <c:showVal val="0"/>
          <c:showCatName val="0"/>
          <c:showSerName val="0"/>
          <c:showPercent val="0"/>
          <c:showBubbleSize val="0"/>
        </c:dLbls>
        <c:smooth val="0"/>
        <c:axId val="1498521759"/>
        <c:axId val="1498522239"/>
      </c:lineChart>
      <c:catAx>
        <c:axId val="1498521759"/>
        <c:scaling>
          <c:orientation val="minMax"/>
        </c:scaling>
        <c:delete val="1"/>
        <c:axPos val="b"/>
        <c:numFmt formatCode="General" sourceLinked="1"/>
        <c:majorTickMark val="none"/>
        <c:minorTickMark val="none"/>
        <c:tickLblPos val="nextTo"/>
        <c:crossAx val="1498522239"/>
        <c:crosses val="autoZero"/>
        <c:auto val="1"/>
        <c:lblAlgn val="ctr"/>
        <c:lblOffset val="100"/>
        <c:noMultiLvlLbl val="0"/>
      </c:catAx>
      <c:valAx>
        <c:axId val="149852223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49852175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Analysis.xlsx]Analysis!PivotTable10</c:name>
    <c:fmtId val="11"/>
  </c:pivotSource>
  <c:chart>
    <c:autoTitleDeleted val="1"/>
    <c:pivotFmts>
      <c:pivotFmt>
        <c:idx val="0"/>
        <c:spPr>
          <a:solidFill>
            <a:schemeClr val="accent1"/>
          </a:solidFill>
          <a:ln w="38100" cap="rnd">
            <a:solidFill>
              <a:schemeClr val="accent6"/>
            </a:solidFill>
            <a:round/>
          </a:ln>
          <a:effectLst>
            <a:outerShdw blurRad="50800" dist="50800" dir="5400000" algn="ctr" rotWithShape="0">
              <a:srgbClr val="000000">
                <a:alpha val="98000"/>
              </a:srgbClr>
            </a:outerShdw>
          </a:effectLst>
        </c:spPr>
        <c:marker>
          <c:symbol val="circle"/>
          <c:size val="5"/>
          <c:spPr>
            <a:noFill/>
            <a:ln w="9525">
              <a:noFill/>
            </a:ln>
            <a:effectLst>
              <a:outerShdw blurRad="50800" dist="50800" dir="5400000" algn="ctr" rotWithShape="0">
                <a:srgbClr val="000000">
                  <a:alpha val="98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6"/>
            </a:solidFill>
            <a:round/>
          </a:ln>
          <a:effectLst>
            <a:outerShdw blurRad="50800" dist="50800" dir="5400000" algn="ctr" rotWithShape="0">
              <a:srgbClr val="000000">
                <a:alpha val="98000"/>
              </a:srgbClr>
            </a:outerShdw>
          </a:effectLst>
        </c:spPr>
        <c:marker>
          <c:symbol val="circle"/>
          <c:size val="5"/>
          <c:spPr>
            <a:noFill/>
            <a:ln w="9525">
              <a:noFill/>
            </a:ln>
            <a:effectLst>
              <a:outerShdw blurRad="50800" dist="50800" dir="5400000" algn="ctr" rotWithShape="0">
                <a:srgbClr val="000000">
                  <a:alpha val="98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6"/>
            </a:solidFill>
            <a:round/>
          </a:ln>
          <a:effectLst>
            <a:outerShdw blurRad="50800" dist="38100" dir="2700000" algn="tl" rotWithShape="0">
              <a:prstClr val="black">
                <a:alpha val="40000"/>
              </a:prstClr>
            </a:outerShdw>
          </a:effectLst>
        </c:spPr>
        <c:marker>
          <c:symbol val="circle"/>
          <c:size val="5"/>
          <c:spPr>
            <a:noFill/>
            <a:ln w="9525">
              <a:no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49130857010882"/>
          <c:y val="0.18018018018018017"/>
          <c:w val="0.84450869142989116"/>
          <c:h val="0.60360360360360366"/>
        </c:manualLayout>
      </c:layout>
      <c:lineChart>
        <c:grouping val="standard"/>
        <c:varyColors val="0"/>
        <c:ser>
          <c:idx val="0"/>
          <c:order val="0"/>
          <c:tx>
            <c:strRef>
              <c:f>Analysis!$AC$22</c:f>
              <c:strCache>
                <c:ptCount val="1"/>
                <c:pt idx="0">
                  <c:v>Total</c:v>
                </c:pt>
              </c:strCache>
            </c:strRef>
          </c:tx>
          <c:spPr>
            <a:ln w="38100" cap="rnd">
              <a:solidFill>
                <a:schemeClr val="accent6"/>
              </a:solidFill>
              <a:round/>
            </a:ln>
            <a:effectLst>
              <a:outerShdw blurRad="50800" dist="38100" dir="2700000" algn="tl" rotWithShape="0">
                <a:prstClr val="black">
                  <a:alpha val="40000"/>
                </a:prstClr>
              </a:outerShdw>
            </a:effectLst>
          </c:spPr>
          <c:marker>
            <c:symbol val="circle"/>
            <c:size val="5"/>
            <c:spPr>
              <a:noFill/>
              <a:ln w="9525">
                <a:noFill/>
              </a:ln>
              <a:effectLst>
                <a:outerShdw blurRad="50800" dist="38100" dir="2700000" algn="tl" rotWithShape="0">
                  <a:prstClr val="black">
                    <a:alpha val="40000"/>
                  </a:prstClr>
                </a:outerShdw>
              </a:effectLst>
            </c:spPr>
          </c:marker>
          <c:cat>
            <c:strRef>
              <c:f>Analysis!$AB$23:$AB$34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Analysis!$AC$23:$AC$34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AC0-4D8E-9864-EF4D9A3D86B7}"/>
            </c:ext>
          </c:extLst>
        </c:ser>
        <c:dLbls>
          <c:showLegendKey val="0"/>
          <c:showVal val="0"/>
          <c:showCatName val="0"/>
          <c:showSerName val="0"/>
          <c:showPercent val="0"/>
          <c:showBubbleSize val="0"/>
        </c:dLbls>
        <c:marker val="1"/>
        <c:smooth val="0"/>
        <c:axId val="2096552959"/>
        <c:axId val="621319503"/>
      </c:lineChart>
      <c:catAx>
        <c:axId val="2096552959"/>
        <c:scaling>
          <c:orientation val="minMax"/>
        </c:scaling>
        <c:delete val="1"/>
        <c:axPos val="b"/>
        <c:numFmt formatCode="General" sourceLinked="1"/>
        <c:majorTickMark val="none"/>
        <c:minorTickMark val="none"/>
        <c:tickLblPos val="nextTo"/>
        <c:crossAx val="621319503"/>
        <c:crosses val="autoZero"/>
        <c:auto val="1"/>
        <c:lblAlgn val="ctr"/>
        <c:lblOffset val="100"/>
        <c:noMultiLvlLbl val="0"/>
      </c:catAx>
      <c:valAx>
        <c:axId val="62131950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9655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chemeClr val="accent6"/>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45360824742268041"/>
          <c:w val="0.85886565161738748"/>
          <c:h val="0.54639175257731953"/>
        </c:manualLayout>
      </c:layout>
      <c:lineChart>
        <c:grouping val="standard"/>
        <c:varyColors val="0"/>
        <c:ser>
          <c:idx val="0"/>
          <c:order val="0"/>
          <c:tx>
            <c:strRef>
              <c:f>Analysis!$Z$22</c:f>
              <c:strCache>
                <c:ptCount val="1"/>
                <c:pt idx="0">
                  <c:v>Total</c:v>
                </c:pt>
              </c:strCache>
            </c:strRef>
          </c:tx>
          <c:spPr>
            <a:ln w="38100" cap="rnd">
              <a:solidFill>
                <a:schemeClr val="accent6"/>
              </a:solidFill>
              <a:round/>
            </a:ln>
            <a:effectLst>
              <a:outerShdw blurRad="50800" dist="38100" dir="2700000" algn="tl" rotWithShape="0">
                <a:prstClr val="black">
                  <a:alpha val="40000"/>
                </a:prstClr>
              </a:outerShdw>
            </a:effectLst>
          </c:spPr>
          <c:marker>
            <c:symbol val="none"/>
          </c:marker>
          <c:cat>
            <c:strRef>
              <c:f>Analysis!$Y$23:$Y$34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Analysis!$Z$23:$Z$34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A3B-489B-AD85-DBE1A0C8FAFB}"/>
            </c:ext>
          </c:extLst>
        </c:ser>
        <c:dLbls>
          <c:showLegendKey val="0"/>
          <c:showVal val="0"/>
          <c:showCatName val="0"/>
          <c:showSerName val="0"/>
          <c:showPercent val="0"/>
          <c:showBubbleSize val="0"/>
        </c:dLbls>
        <c:smooth val="0"/>
        <c:axId val="1498539039"/>
        <c:axId val="1498539519"/>
      </c:lineChart>
      <c:catAx>
        <c:axId val="1498539039"/>
        <c:scaling>
          <c:orientation val="minMax"/>
        </c:scaling>
        <c:delete val="1"/>
        <c:axPos val="b"/>
        <c:numFmt formatCode="General" sourceLinked="1"/>
        <c:majorTickMark val="none"/>
        <c:minorTickMark val="none"/>
        <c:tickLblPos val="nextTo"/>
        <c:crossAx val="1498539519"/>
        <c:crosses val="autoZero"/>
        <c:auto val="1"/>
        <c:lblAlgn val="ctr"/>
        <c:lblOffset val="100"/>
        <c:noMultiLvlLbl val="0"/>
      </c:catAx>
      <c:valAx>
        <c:axId val="149853951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4985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rnd">
            <a:solidFill>
              <a:srgbClr val="FF0000"/>
            </a:solidFill>
            <a:round/>
          </a:ln>
          <a:effectLst/>
        </c:spPr>
        <c:marker>
          <c:symbol val="none"/>
        </c:marker>
      </c:pivotFmt>
      <c:pivotFmt>
        <c:idx val="5"/>
        <c:spPr>
          <a:solidFill>
            <a:schemeClr val="accent1"/>
          </a:solidFill>
          <a:ln w="381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rgbClr val="FF0000"/>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900851679254377E-4"/>
          <c:y val="0.43374267046406439"/>
          <c:w val="0.75394602062622196"/>
          <c:h val="0.56182059252234695"/>
        </c:manualLayout>
      </c:layout>
      <c:lineChart>
        <c:grouping val="stacked"/>
        <c:varyColors val="0"/>
        <c:ser>
          <c:idx val="0"/>
          <c:order val="0"/>
          <c:tx>
            <c:strRef>
              <c:f>Analysis!$AG$22</c:f>
              <c:strCache>
                <c:ptCount val="1"/>
                <c:pt idx="0">
                  <c:v>Total</c:v>
                </c:pt>
              </c:strCache>
            </c:strRef>
          </c:tx>
          <c:spPr>
            <a:ln w="38100" cap="rnd">
              <a:solidFill>
                <a:srgbClr val="FF0000"/>
              </a:solidFill>
              <a:round/>
            </a:ln>
            <a:effectLst>
              <a:outerShdw blurRad="50800" dist="38100" dir="2700000" algn="tl" rotWithShape="0">
                <a:prstClr val="black">
                  <a:alpha val="40000"/>
                </a:prstClr>
              </a:outerShdw>
            </a:effectLst>
          </c:spPr>
          <c:marker>
            <c:symbol val="none"/>
          </c:marker>
          <c:cat>
            <c:strRef>
              <c:f>Analysis!$AF$23:$AF$34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Analysis!$AG$23:$AG$34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246-434C-B552-E5FFAD8FAB63}"/>
            </c:ext>
          </c:extLst>
        </c:ser>
        <c:dLbls>
          <c:showLegendKey val="0"/>
          <c:showVal val="0"/>
          <c:showCatName val="0"/>
          <c:showSerName val="0"/>
          <c:showPercent val="0"/>
          <c:showBubbleSize val="0"/>
        </c:dLbls>
        <c:smooth val="0"/>
        <c:axId val="1504295615"/>
        <c:axId val="1504275455"/>
      </c:lineChart>
      <c:catAx>
        <c:axId val="1504295615"/>
        <c:scaling>
          <c:orientation val="minMax"/>
        </c:scaling>
        <c:delete val="1"/>
        <c:axPos val="b"/>
        <c:numFmt formatCode="General" sourceLinked="1"/>
        <c:majorTickMark val="none"/>
        <c:minorTickMark val="none"/>
        <c:tickLblPos val="nextTo"/>
        <c:crossAx val="1504275455"/>
        <c:crosses val="autoZero"/>
        <c:auto val="1"/>
        <c:lblAlgn val="ctr"/>
        <c:lblOffset val="100"/>
        <c:noMultiLvlLbl val="0"/>
      </c:catAx>
      <c:valAx>
        <c:axId val="150427545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50429561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v>Sum of Profit</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extLst>
            <c:ext xmlns:c16="http://schemas.microsoft.com/office/drawing/2014/chart" uri="{C3380CC4-5D6E-409C-BE32-E72D297353CC}">
              <c16:uniqueId val="{00000000-6979-40EB-8033-D9533EFC4CAF}"/>
            </c:ext>
          </c:extLst>
        </c:ser>
        <c:ser>
          <c:idx val="0"/>
          <c:order val="0"/>
          <c:tx>
            <c:v>Sum of Sales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extLst>
            <c:ext xmlns:c16="http://schemas.microsoft.com/office/drawing/2014/chart" uri="{C3380CC4-5D6E-409C-BE32-E72D297353CC}">
              <c16:uniqueId val="{00000001-6979-40EB-8033-D9533EFC4CAF}"/>
            </c:ext>
          </c:extLst>
        </c:ser>
        <c:dLbls>
          <c:showLegendKey val="0"/>
          <c:showVal val="0"/>
          <c:showCatName val="0"/>
          <c:showSerName val="0"/>
          <c:showPercent val="0"/>
          <c:showBubbleSize val="0"/>
        </c:dLbls>
        <c:gapWidth val="100"/>
        <c:overlap val="-24"/>
        <c:axId val="617117887"/>
        <c:axId val="617100607"/>
      </c:barChart>
      <c:catAx>
        <c:axId val="617117887"/>
        <c:scaling>
          <c:orientation val="minMax"/>
        </c:scaling>
        <c:delete val="0"/>
        <c:axPos val="b"/>
        <c:numFmt formatCode="#,##0;\-#,##0"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7100607"/>
        <c:crosses val="autoZero"/>
        <c:auto val="1"/>
        <c:lblAlgn val="ctr"/>
        <c:lblOffset val="100"/>
        <c:noMultiLvlLbl val="0"/>
      </c:catAx>
      <c:valAx>
        <c:axId val="617100607"/>
        <c:scaling>
          <c:orientation val="minMax"/>
        </c:scaling>
        <c:delete val="0"/>
        <c:axPos val="l"/>
        <c:numFmt formatCode="&quot;$&quot;0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71178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114529948095639"/>
          <c:y val="0.18064516129032257"/>
          <c:w val="0.45770940103808722"/>
          <c:h val="0.71048310896621791"/>
        </c:manualLayout>
      </c:layout>
      <c:doughnutChart>
        <c:varyColors val="1"/>
        <c:ser>
          <c:idx val="0"/>
          <c:order val="0"/>
          <c:tx>
            <c:strRef>
              <c:f>Analysis!$F$36</c:f>
              <c:strCache>
                <c:ptCount val="1"/>
                <c:pt idx="0">
                  <c:v>Share of Sales</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84D4-4C62-BE74-4F2EF5F595BF}"/>
              </c:ext>
            </c:extLst>
          </c:dPt>
          <c:dPt>
            <c:idx val="1"/>
            <c:bubble3D val="0"/>
            <c:spPr>
              <a:solidFill>
                <a:schemeClr val="accent2"/>
              </a:solidFill>
              <a:ln w="19050">
                <a:noFill/>
              </a:ln>
              <a:effectLst/>
            </c:spPr>
            <c:extLst>
              <c:ext xmlns:c16="http://schemas.microsoft.com/office/drawing/2014/chart" uri="{C3380CC4-5D6E-409C-BE32-E72D297353CC}">
                <c16:uniqueId val="{00000003-84D4-4C62-BE74-4F2EF5F595BF}"/>
              </c:ext>
            </c:extLst>
          </c:dPt>
          <c:dPt>
            <c:idx val="2"/>
            <c:bubble3D val="0"/>
            <c:spPr>
              <a:solidFill>
                <a:schemeClr val="accent3"/>
              </a:solidFill>
              <a:ln w="19050">
                <a:noFill/>
              </a:ln>
              <a:effectLst/>
            </c:spPr>
            <c:extLst>
              <c:ext xmlns:c16="http://schemas.microsoft.com/office/drawing/2014/chart" uri="{C3380CC4-5D6E-409C-BE32-E72D297353CC}">
                <c16:uniqueId val="{00000005-84D4-4C62-BE74-4F2EF5F595BF}"/>
              </c:ext>
            </c:extLst>
          </c:dPt>
          <c:dLbls>
            <c:numFmt formatCode="&quot;$&quot;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Analysis!$E$37:$E$39</c:f>
              <c:strCache>
                <c:ptCount val="3"/>
                <c:pt idx="0">
                  <c:v>Furniture</c:v>
                </c:pt>
                <c:pt idx="1">
                  <c:v>Office Supplies</c:v>
                </c:pt>
                <c:pt idx="2">
                  <c:v>Technology</c:v>
                </c:pt>
              </c:strCache>
            </c:strRef>
          </c:cat>
          <c:val>
            <c:numRef>
              <c:f>Analysis!$F$37:$F$39</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84D4-4C62-BE74-4F2EF5F595B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2.5909308094592909E-2"/>
          <c:y val="0.66532181864363726"/>
          <c:w val="0.29980200417591196"/>
          <c:h val="0.334678181356362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37331061229286"/>
          <c:y val="5.1357726231335492E-2"/>
          <c:w val="0.82264954753790087"/>
          <c:h val="0.897284547537329"/>
        </c:manualLayout>
      </c:layout>
      <c:barChart>
        <c:barDir val="bar"/>
        <c:grouping val="clustered"/>
        <c:varyColors val="0"/>
        <c:ser>
          <c:idx val="0"/>
          <c:order val="0"/>
          <c:tx>
            <c:strRef>
              <c:f>Analysis!$S$3</c:f>
              <c:strCache>
                <c:ptCount val="1"/>
                <c:pt idx="0">
                  <c:v>Total</c:v>
                </c:pt>
              </c:strCache>
            </c:strRef>
          </c:tx>
          <c:spPr>
            <a:solidFill>
              <a:schemeClr val="accent1"/>
            </a:solidFill>
            <a:ln>
              <a:noFill/>
            </a:ln>
            <a:effectLst/>
          </c:spPr>
          <c:invertIfNegative val="0"/>
          <c:cat>
            <c:strRef>
              <c:f>Analysis!$R$4:$R$9</c:f>
              <c:strCache>
                <c:ptCount val="5"/>
                <c:pt idx="0">
                  <c:v>Binders</c:v>
                </c:pt>
                <c:pt idx="1">
                  <c:v>Tables</c:v>
                </c:pt>
                <c:pt idx="2">
                  <c:v>Storage</c:v>
                </c:pt>
                <c:pt idx="3">
                  <c:v>Chairs</c:v>
                </c:pt>
                <c:pt idx="4">
                  <c:v>Phones</c:v>
                </c:pt>
              </c:strCache>
            </c:strRef>
          </c:cat>
          <c:val>
            <c:numRef>
              <c:f>Analysis!$S$4:$S$9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21F-4E47-A652-BC90D710C904}"/>
            </c:ext>
          </c:extLst>
        </c:ser>
        <c:dLbls>
          <c:showLegendKey val="0"/>
          <c:showVal val="0"/>
          <c:showCatName val="0"/>
          <c:showSerName val="0"/>
          <c:showPercent val="0"/>
          <c:showBubbleSize val="0"/>
        </c:dLbls>
        <c:gapWidth val="182"/>
        <c:axId val="1488155983"/>
        <c:axId val="1488157423"/>
      </c:barChart>
      <c:catAx>
        <c:axId val="148815598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8157423"/>
        <c:crosses val="autoZero"/>
        <c:auto val="1"/>
        <c:lblAlgn val="ctr"/>
        <c:lblOffset val="100"/>
        <c:noMultiLvlLbl val="0"/>
      </c:catAx>
      <c:valAx>
        <c:axId val="1488157423"/>
        <c:scaling>
          <c:orientation val="minMax"/>
        </c:scaling>
        <c:delete val="1"/>
        <c:axPos val="b"/>
        <c:numFmt formatCode="General" sourceLinked="1"/>
        <c:majorTickMark val="none"/>
        <c:minorTickMark val="none"/>
        <c:tickLblPos val="nextTo"/>
        <c:crossAx val="1488155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v>Sum of Profit</c:v>
          </c:tx>
          <c:spPr>
            <a:solidFill>
              <a:schemeClr val="accent2"/>
            </a:solidFill>
            <a:ln>
              <a:noFill/>
            </a:ln>
            <a:effectLst/>
          </c:spP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extLst>
            <c:ext xmlns:c16="http://schemas.microsoft.com/office/drawing/2014/chart" uri="{C3380CC4-5D6E-409C-BE32-E72D297353CC}">
              <c16:uniqueId val="{00000001-0B4C-449B-B23C-94980EA12D45}"/>
            </c:ext>
          </c:extLst>
        </c:ser>
        <c:dLbls>
          <c:showLegendKey val="0"/>
          <c:showVal val="0"/>
          <c:showCatName val="0"/>
          <c:showSerName val="0"/>
          <c:showPercent val="0"/>
          <c:showBubbleSize val="0"/>
        </c:dLbls>
        <c:axId val="617117887"/>
        <c:axId val="617100607"/>
      </c:areaChart>
      <c:barChart>
        <c:barDir val="col"/>
        <c:grouping val="clustered"/>
        <c:varyColors val="0"/>
        <c:ser>
          <c:idx val="0"/>
          <c:order val="0"/>
          <c:tx>
            <c:v>Sum of Sales</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extLst>
            <c:ext xmlns:c16="http://schemas.microsoft.com/office/drawing/2014/chart" uri="{C3380CC4-5D6E-409C-BE32-E72D297353CC}">
              <c16:uniqueId val="{00000000-0B4C-449B-B23C-94980EA12D45}"/>
            </c:ext>
          </c:extLst>
        </c:ser>
        <c:dLbls>
          <c:showLegendKey val="0"/>
          <c:showVal val="0"/>
          <c:showCatName val="0"/>
          <c:showSerName val="0"/>
          <c:showPercent val="0"/>
          <c:showBubbleSize val="0"/>
        </c:dLbls>
        <c:gapWidth val="219"/>
        <c:overlap val="-27"/>
        <c:axId val="617119807"/>
        <c:axId val="617106847"/>
      </c:barChart>
      <c:catAx>
        <c:axId val="61711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100607"/>
        <c:crosses val="autoZero"/>
        <c:auto val="1"/>
        <c:lblAlgn val="ctr"/>
        <c:lblOffset val="100"/>
        <c:noMultiLvlLbl val="0"/>
      </c:catAx>
      <c:valAx>
        <c:axId val="617100607"/>
        <c:scaling>
          <c:orientation val="minMax"/>
        </c:scaling>
        <c:delete val="1"/>
        <c:axPos val="l"/>
        <c:numFmt formatCode="General" sourceLinked="1"/>
        <c:majorTickMark val="none"/>
        <c:minorTickMark val="none"/>
        <c:tickLblPos val="nextTo"/>
        <c:crossAx val="617117887"/>
        <c:crosses val="autoZero"/>
        <c:crossBetween val="between"/>
      </c:valAx>
      <c:valAx>
        <c:axId val="617106847"/>
        <c:scaling>
          <c:orientation val="minMax"/>
        </c:scaling>
        <c:delete val="1"/>
        <c:axPos val="r"/>
        <c:numFmt formatCode="General" sourceLinked="1"/>
        <c:majorTickMark val="out"/>
        <c:minorTickMark val="none"/>
        <c:tickLblPos val="nextTo"/>
        <c:crossAx val="617119807"/>
        <c:crosses val="max"/>
        <c:crossBetween val="between"/>
      </c:valAx>
      <c:catAx>
        <c:axId val="617119807"/>
        <c:scaling>
          <c:orientation val="minMax"/>
        </c:scaling>
        <c:delete val="1"/>
        <c:axPos val="b"/>
        <c:numFmt formatCode="General" sourceLinked="1"/>
        <c:majorTickMark val="out"/>
        <c:minorTickMark val="none"/>
        <c:tickLblPos val="nextTo"/>
        <c:crossAx val="6171068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Analysis!$F$36</c:f>
              <c:strCache>
                <c:ptCount val="1"/>
                <c:pt idx="0">
                  <c:v>Share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E9-4983-847F-D6A8F1245A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E9-4983-847F-D6A8F1245A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E9-4983-847F-D6A8F1245AE4}"/>
              </c:ext>
            </c:extLst>
          </c:dPt>
          <c:cat>
            <c:strRef>
              <c:f>Analysis!$E$37:$E$39</c:f>
              <c:strCache>
                <c:ptCount val="3"/>
                <c:pt idx="0">
                  <c:v>Furniture</c:v>
                </c:pt>
                <c:pt idx="1">
                  <c:v>Office Supplies</c:v>
                </c:pt>
                <c:pt idx="2">
                  <c:v>Technology</c:v>
                </c:pt>
              </c:strCache>
            </c:strRef>
          </c:cat>
          <c:val>
            <c:numRef>
              <c:f>Analysis!$F$37:$F$39</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F305-4151-B981-CF0E721653D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793634625619517E-2"/>
          <c:y val="5.1357726231335492E-2"/>
          <c:w val="0.91822946550023532"/>
          <c:h val="0.897284547537329"/>
        </c:manualLayout>
      </c:layout>
      <c:barChart>
        <c:barDir val="bar"/>
        <c:grouping val="clustered"/>
        <c:varyColors val="0"/>
        <c:ser>
          <c:idx val="0"/>
          <c:order val="0"/>
          <c:tx>
            <c:strRef>
              <c:f>Analysis!$S$3</c:f>
              <c:strCache>
                <c:ptCount val="1"/>
                <c:pt idx="0">
                  <c:v>Total</c:v>
                </c:pt>
              </c:strCache>
            </c:strRef>
          </c:tx>
          <c:spPr>
            <a:solidFill>
              <a:schemeClr val="accent1"/>
            </a:solidFill>
            <a:ln>
              <a:noFill/>
            </a:ln>
            <a:effectLst/>
          </c:spPr>
          <c:invertIfNegative val="0"/>
          <c:cat>
            <c:strRef>
              <c:f>Analysis!$R$4:$R$9</c:f>
              <c:strCache>
                <c:ptCount val="5"/>
                <c:pt idx="0">
                  <c:v>Binders</c:v>
                </c:pt>
                <c:pt idx="1">
                  <c:v>Tables</c:v>
                </c:pt>
                <c:pt idx="2">
                  <c:v>Storage</c:v>
                </c:pt>
                <c:pt idx="3">
                  <c:v>Chairs</c:v>
                </c:pt>
                <c:pt idx="4">
                  <c:v>Phones</c:v>
                </c:pt>
              </c:strCache>
            </c:strRef>
          </c:cat>
          <c:val>
            <c:numRef>
              <c:f>Analysis!$S$4:$S$9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045-4712-AC3B-15C654B46E9D}"/>
            </c:ext>
          </c:extLst>
        </c:ser>
        <c:dLbls>
          <c:showLegendKey val="0"/>
          <c:showVal val="0"/>
          <c:showCatName val="0"/>
          <c:showSerName val="0"/>
          <c:showPercent val="0"/>
          <c:showBubbleSize val="0"/>
        </c:dLbls>
        <c:gapWidth val="182"/>
        <c:axId val="1488155983"/>
        <c:axId val="1488157423"/>
      </c:barChart>
      <c:catAx>
        <c:axId val="1488155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157423"/>
        <c:crosses val="autoZero"/>
        <c:auto val="1"/>
        <c:lblAlgn val="ctr"/>
        <c:lblOffset val="100"/>
        <c:noMultiLvlLbl val="0"/>
      </c:catAx>
      <c:valAx>
        <c:axId val="1488157423"/>
        <c:scaling>
          <c:orientation val="minMax"/>
        </c:scaling>
        <c:delete val="1"/>
        <c:axPos val="b"/>
        <c:numFmt formatCode="General" sourceLinked="1"/>
        <c:majorTickMark val="none"/>
        <c:minorTickMark val="none"/>
        <c:tickLblPos val="nextTo"/>
        <c:crossAx val="1488155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Analysis.xlsx]Analysis!PivotTable5</c:name>
    <c:fmtId val="0"/>
  </c:pivotSource>
  <c:chart>
    <c:autoTitleDeleted val="1"/>
    <c:pivotFmts>
      <c:pivotFmt>
        <c:idx val="0"/>
        <c:spPr>
          <a:ln w="412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Analysis!$S$22</c:f>
              <c:strCache>
                <c:ptCount val="1"/>
                <c:pt idx="0">
                  <c:v>Total</c:v>
                </c:pt>
              </c:strCache>
            </c:strRef>
          </c:tx>
          <c:spPr>
            <a:ln w="41275" cap="rnd">
              <a:solidFill>
                <a:schemeClr val="accent1"/>
              </a:solidFill>
              <a:round/>
            </a:ln>
            <a:effectLst/>
          </c:spPr>
          <c:marker>
            <c:symbol val="none"/>
          </c:marker>
          <c:cat>
            <c:strRef>
              <c:f>Analysis!$R$23:$R$34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Analysis!$S$23:$S$34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94A-4109-91B4-7EE9B5B49840}"/>
            </c:ext>
          </c:extLst>
        </c:ser>
        <c:dLbls>
          <c:showLegendKey val="0"/>
          <c:showVal val="0"/>
          <c:showCatName val="0"/>
          <c:showSerName val="0"/>
          <c:showPercent val="0"/>
          <c:showBubbleSize val="0"/>
        </c:dLbls>
        <c:smooth val="0"/>
        <c:axId val="1488151183"/>
        <c:axId val="1488151663"/>
      </c:lineChart>
      <c:catAx>
        <c:axId val="1488151183"/>
        <c:scaling>
          <c:orientation val="minMax"/>
        </c:scaling>
        <c:delete val="1"/>
        <c:axPos val="b"/>
        <c:numFmt formatCode="General" sourceLinked="1"/>
        <c:majorTickMark val="none"/>
        <c:minorTickMark val="none"/>
        <c:tickLblPos val="nextTo"/>
        <c:crossAx val="1488151663"/>
        <c:crosses val="autoZero"/>
        <c:auto val="1"/>
        <c:lblAlgn val="ctr"/>
        <c:lblOffset val="100"/>
        <c:noMultiLvlLbl val="0"/>
      </c:catAx>
      <c:valAx>
        <c:axId val="148815166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48815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Analysis.xlsx]Analysis!PivotTable7</c:name>
    <c:fmtId val="3"/>
  </c:pivotSource>
  <c:chart>
    <c:autoTitleDeleted val="1"/>
    <c:pivotFmts>
      <c:pivotFmt>
        <c:idx val="0"/>
        <c:spPr>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Analysis!$V$22</c:f>
              <c:strCache>
                <c:ptCount val="1"/>
                <c:pt idx="0">
                  <c:v>Total</c:v>
                </c:pt>
              </c:strCache>
            </c:strRef>
          </c:tx>
          <c:spPr>
            <a:ln w="38100" cap="rnd">
              <a:solidFill>
                <a:schemeClr val="accent6"/>
              </a:solidFill>
              <a:round/>
            </a:ln>
            <a:effectLst/>
          </c:spPr>
          <c:marker>
            <c:symbol val="none"/>
          </c:marker>
          <c:cat>
            <c:strRef>
              <c:f>Analysis!$U$23:$U$34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Analysis!$V$23:$V$34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7C3-4325-8CF7-406B2A8B978C}"/>
            </c:ext>
          </c:extLst>
        </c:ser>
        <c:dLbls>
          <c:showLegendKey val="0"/>
          <c:showVal val="0"/>
          <c:showCatName val="0"/>
          <c:showSerName val="0"/>
          <c:showPercent val="0"/>
          <c:showBubbleSize val="0"/>
        </c:dLbls>
        <c:smooth val="0"/>
        <c:axId val="1498521759"/>
        <c:axId val="1498522239"/>
      </c:lineChart>
      <c:catAx>
        <c:axId val="1498521759"/>
        <c:scaling>
          <c:orientation val="minMax"/>
        </c:scaling>
        <c:delete val="1"/>
        <c:axPos val="b"/>
        <c:numFmt formatCode="General" sourceLinked="1"/>
        <c:majorTickMark val="none"/>
        <c:minorTickMark val="none"/>
        <c:tickLblPos val="nextTo"/>
        <c:crossAx val="1498522239"/>
        <c:crosses val="autoZero"/>
        <c:auto val="1"/>
        <c:lblAlgn val="ctr"/>
        <c:lblOffset val="100"/>
        <c:noMultiLvlLbl val="0"/>
      </c:catAx>
      <c:valAx>
        <c:axId val="149852223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49852175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Analysis!$Z$22</c:f>
              <c:strCache>
                <c:ptCount val="1"/>
                <c:pt idx="0">
                  <c:v>Total</c:v>
                </c:pt>
              </c:strCache>
            </c:strRef>
          </c:tx>
          <c:spPr>
            <a:ln w="38100" cap="rnd">
              <a:solidFill>
                <a:srgbClr val="FF0000"/>
              </a:solidFill>
              <a:round/>
            </a:ln>
            <a:effectLst/>
          </c:spPr>
          <c:marker>
            <c:symbol val="none"/>
          </c:marker>
          <c:cat>
            <c:strRef>
              <c:f>Analysis!$Y$23:$Y$34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Analysis!$Z$23:$Z$34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4F5-433F-8430-59A32C765608}"/>
            </c:ext>
          </c:extLst>
        </c:ser>
        <c:dLbls>
          <c:showLegendKey val="0"/>
          <c:showVal val="0"/>
          <c:showCatName val="0"/>
          <c:showSerName val="0"/>
          <c:showPercent val="0"/>
          <c:showBubbleSize val="0"/>
        </c:dLbls>
        <c:smooth val="0"/>
        <c:axId val="1498539039"/>
        <c:axId val="1498539519"/>
      </c:lineChart>
      <c:catAx>
        <c:axId val="1498539039"/>
        <c:scaling>
          <c:orientation val="minMax"/>
        </c:scaling>
        <c:delete val="1"/>
        <c:axPos val="b"/>
        <c:numFmt formatCode="General" sourceLinked="1"/>
        <c:majorTickMark val="none"/>
        <c:minorTickMark val="none"/>
        <c:tickLblPos val="nextTo"/>
        <c:crossAx val="1498539519"/>
        <c:crosses val="autoZero"/>
        <c:auto val="1"/>
        <c:lblAlgn val="ctr"/>
        <c:lblOffset val="100"/>
        <c:noMultiLvlLbl val="0"/>
      </c:catAx>
      <c:valAx>
        <c:axId val="149853951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4985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rgbClr val="FF0000"/>
            </a:solidFill>
            <a:round/>
          </a:ln>
          <a:effectLst/>
        </c:spPr>
        <c:marker>
          <c:symbol val="none"/>
        </c:marker>
      </c:pivotFmt>
    </c:pivotFmts>
    <c:plotArea>
      <c:layout>
        <c:manualLayout>
          <c:layoutTarget val="inner"/>
          <c:xMode val="edge"/>
          <c:yMode val="edge"/>
          <c:x val="0.2439833594577718"/>
          <c:y val="0.17842403807316087"/>
          <c:w val="0.75394602062622196"/>
          <c:h val="0.56182059252234695"/>
        </c:manualLayout>
      </c:layout>
      <c:lineChart>
        <c:grouping val="stacked"/>
        <c:varyColors val="0"/>
        <c:ser>
          <c:idx val="0"/>
          <c:order val="0"/>
          <c:tx>
            <c:strRef>
              <c:f>Analysis!$AG$22</c:f>
              <c:strCache>
                <c:ptCount val="1"/>
                <c:pt idx="0">
                  <c:v>Total</c:v>
                </c:pt>
              </c:strCache>
            </c:strRef>
          </c:tx>
          <c:spPr>
            <a:ln w="38100" cap="rnd">
              <a:solidFill>
                <a:srgbClr val="FF0000"/>
              </a:solidFill>
              <a:round/>
            </a:ln>
            <a:effectLst/>
          </c:spPr>
          <c:marker>
            <c:symbol val="none"/>
          </c:marker>
          <c:cat>
            <c:strRef>
              <c:f>Analysis!$AF$23:$AF$34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Analysis!$AG$23:$AG$34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3-57CE-434B-A671-5A5316D12FE9}"/>
            </c:ext>
          </c:extLst>
        </c:ser>
        <c:dLbls>
          <c:showLegendKey val="0"/>
          <c:showVal val="0"/>
          <c:showCatName val="0"/>
          <c:showSerName val="0"/>
          <c:showPercent val="0"/>
          <c:showBubbleSize val="0"/>
        </c:dLbls>
        <c:smooth val="0"/>
        <c:axId val="1504295615"/>
        <c:axId val="1504275455"/>
      </c:lineChart>
      <c:catAx>
        <c:axId val="1504295615"/>
        <c:scaling>
          <c:orientation val="minMax"/>
        </c:scaling>
        <c:delete val="1"/>
        <c:axPos val="b"/>
        <c:numFmt formatCode="General" sourceLinked="1"/>
        <c:majorTickMark val="none"/>
        <c:minorTickMark val="none"/>
        <c:tickLblPos val="nextTo"/>
        <c:crossAx val="1504275455"/>
        <c:crosses val="autoZero"/>
        <c:auto val="1"/>
        <c:lblAlgn val="ctr"/>
        <c:lblOffset val="100"/>
        <c:noMultiLvlLbl val="0"/>
      </c:catAx>
      <c:valAx>
        <c:axId val="150427545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50429561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Analysis.xlsx]Analysis!PivotTable10</c:name>
    <c:fmtId val="3"/>
  </c:pivotSource>
  <c:chart>
    <c:autoTitleDeleted val="1"/>
    <c:pivotFmts>
      <c:pivotFmt>
        <c:idx val="0"/>
        <c:spPr>
          <a:ln w="38100" cap="rnd">
            <a:solidFill>
              <a:schemeClr val="accent6"/>
            </a:solidFill>
            <a:round/>
          </a:ln>
          <a:effectLst>
            <a:outerShdw blurRad="50800" dist="50800" dir="5400000" algn="ctr" rotWithShape="0">
              <a:srgbClr val="000000">
                <a:alpha val="98000"/>
              </a:srgbClr>
            </a:outerShdw>
          </a:effectLst>
        </c:spPr>
        <c:marker>
          <c:symbol val="circle"/>
          <c:size val="5"/>
          <c:spPr>
            <a:noFill/>
            <a:ln w="9525">
              <a:noFill/>
            </a:ln>
            <a:effectLst>
              <a:outerShdw blurRad="50800" dist="50800" dir="5400000" algn="ctr" rotWithShape="0">
                <a:srgbClr val="000000">
                  <a:alpha val="98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Analysis!$AC$22</c:f>
              <c:strCache>
                <c:ptCount val="1"/>
                <c:pt idx="0">
                  <c:v>Total</c:v>
                </c:pt>
              </c:strCache>
            </c:strRef>
          </c:tx>
          <c:spPr>
            <a:ln w="38100" cap="rnd">
              <a:solidFill>
                <a:schemeClr val="accent6"/>
              </a:solidFill>
              <a:round/>
            </a:ln>
            <a:effectLst>
              <a:outerShdw blurRad="50800" dist="50800" dir="5400000" algn="ctr" rotWithShape="0">
                <a:srgbClr val="000000">
                  <a:alpha val="98000"/>
                </a:srgbClr>
              </a:outerShdw>
            </a:effectLst>
          </c:spPr>
          <c:marker>
            <c:symbol val="circle"/>
            <c:size val="5"/>
            <c:spPr>
              <a:noFill/>
              <a:ln w="9525">
                <a:noFill/>
              </a:ln>
              <a:effectLst>
                <a:outerShdw blurRad="50800" dist="50800" dir="5400000" algn="ctr" rotWithShape="0">
                  <a:srgbClr val="000000">
                    <a:alpha val="98000"/>
                  </a:srgbClr>
                </a:outerShdw>
              </a:effectLst>
            </c:spPr>
          </c:marker>
          <c:cat>
            <c:strRef>
              <c:f>Analysis!$AB$23:$AB$34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Analysis!$AC$23:$AC$34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93B-46CD-8F77-5AD9C8DB3D19}"/>
            </c:ext>
          </c:extLst>
        </c:ser>
        <c:dLbls>
          <c:showLegendKey val="0"/>
          <c:showVal val="0"/>
          <c:showCatName val="0"/>
          <c:showSerName val="0"/>
          <c:showPercent val="0"/>
          <c:showBubbleSize val="0"/>
        </c:dLbls>
        <c:marker val="1"/>
        <c:smooth val="0"/>
        <c:axId val="2096552959"/>
        <c:axId val="621319503"/>
      </c:lineChart>
      <c:catAx>
        <c:axId val="2096552959"/>
        <c:scaling>
          <c:orientation val="minMax"/>
        </c:scaling>
        <c:delete val="1"/>
        <c:axPos val="b"/>
        <c:numFmt formatCode="General" sourceLinked="1"/>
        <c:majorTickMark val="none"/>
        <c:minorTickMark val="none"/>
        <c:tickLblPos val="nextTo"/>
        <c:crossAx val="621319503"/>
        <c:crosses val="autoZero"/>
        <c:auto val="1"/>
        <c:lblAlgn val="ctr"/>
        <c:lblOffset val="100"/>
        <c:noMultiLvlLbl val="0"/>
      </c:catAx>
      <c:valAx>
        <c:axId val="62131950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9655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plotArea>
      <cx:plotAreaRegion>
        <cx:plotSurface>
          <cx:spPr>
            <a:noFill/>
            <a:ln>
              <a:noFill/>
            </a:ln>
          </cx:spPr>
        </cx:plotSurface>
        <cx:series layoutId="waterfall" uniqueId="{CC11EDCE-4390-4C4A-A6F7-697C311285D3}">
          <cx:tx>
            <cx:txData>
              <cx:f>_xlchart.v5.1</cx:f>
              <cx:v>Sum of Profit</cx:v>
            </cx:txData>
          </cx:tx>
          <cx:spPr>
            <a:solidFill>
              <a:schemeClr val="accent1"/>
            </a:solidFill>
            <a:ln w="0">
              <a:noFill/>
              <a:round/>
            </a:ln>
          </cx:spPr>
          <cx:dataLabels>
            <cx:visibility seriesName="0" categoryName="0" value="1"/>
          </cx:dataLabels>
          <cx:dataId val="0"/>
          <cx:layoutPr>
            <cx:visibility connectorLines="0"/>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legend pos="l" align="ctr" overlay="0">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a:ln>
      <a:noFill/>
    </a:ln>
  </cx:spPr>
  <cx:fmtOvrs>
    <cx:fmtOvr idx="0">
      <cx:spPr>
        <a:solidFill>
          <a:schemeClr val="bg1"/>
        </a:solidFill>
        <a:ln>
          <a:noFill/>
        </a:ln>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a:ln>
              <a:noFill/>
            </a:ln>
          </cx:spPr>
        </cx:plotSurface>
        <cx:series layoutId="regionMap" uniqueId="{F3467B8A-6046-4EB8-9831-F05112DA4E86}">
          <cx:tx>
            <cx:txData>
              <cx:f>_xlchart.v5.5</cx:f>
              <cx:v>Sales</cx:v>
            </cx:txData>
          </cx:tx>
          <cx:dataId val="0"/>
          <cx:layoutPr>
            <cx:geography cultureLanguage="en-US" cultureRegion="MY" attribution="Powered by Bing">
              <cx:geoCache provider="{E9337A44-BEBE-4D9F-B70C-5C5E7DAFC167}">
                <cx:binary>1H1nb9zIsvZfMfz5Uts5HJy9wJITNMpWcPpCjKUx2cw5/fq3KI1siR5bOji6eDHjXRgyp8ViP11V
T4Vu/vu2+9dttFkX77o4Ssp/3XZ/v/erKvvXX3+Vt/4mXpcHsbkt0jL9Xh3cpvFf6ffv5nbz112x
bk3i/UUQZn/d+uui2nTv//ff8Nu8TXqS3q4rkyYf6k3RX27KOqrKP1zbeend+i42ycyUVWFuK/z3
+/MwWvtpvH7/bpNUpuqv+2zz9/tn33r/7q/p7/rlvu8iEK2q72As5QdcUcYERw8f/P5dlCbe9rKl
5QFHiiIkpX74PN77bB3D+NdIdC/P+u6u2JQlPNL9309HPpMfLhy/f3eb1kk1zpsHU/j3+5vEVJu7
d1fVutqU79+ZMnUevuCk40PcXN0/9V/PZ/5//z35B5iHyb88AWc6aS9d+gWbs7So/HfOukgjk7wx
QlRTySl6AEA+R0jqA6w4VUKIBwTFc4ReL9dunKbjJ2idOfuJ1qZ99yUtwse5+u81iZEDTTVhlJIH
HOgEJ34g4AoXmD3gOMXpFRL9BqEfI6fYfNlLbP4pzJC+qQqxA6IpIepx6icqhDE+EIJxLfiDDoER
fDCwD0buFQLtRubHwAkw/3zdS2A+bcrq3UdTeCYxb2nh1IFghEtG8U4fpNCBwFRSjbbXQbOewvNq
sXaDNBk+gerTx72E6nidlOvycZ7+e+tG1QFTTBIt5U6MtDqgCmGFKP/hpZ5i9LI8u8F5HDdB5fhq
L1H5J1p/W78pfSMHEiwXEUjvdDpKHCiGRpdEHmDRj0tia9leFmg3Lj+eZALMPyd7CcxsE63bdbF5
nJ03UBh9gJCSgjwqBMz8U2It+QETSoDNUw/I8Md7PyDzGol2Q/Nz5ASb2XwvsTldm+QNgWH8gLLR
2z8CMyEDQh8QDCQNyS1PY8+BeVGc3ahsh00gOd1PSJw0STa3lbmtq8fJ+e81huEDLjnmlG5j0Uko
KsHWUQUkjkxU5ZXS7Mbl2eAJOs71XirMGcQDR5ui3PRvCA46wEDANH/kaGRiztiBkIpDKmTrZyZa
8zqZdkP0dOwEobOjvUTIWUfme1q8LYuWB4SDYdN4SwUm6oOxBhoticRsi9Hj6nhwOK+TaTdCT8dO
EHL+2UuE/inCt2bQ7AA8PRBkvGXI6rkGaXLAqMacc/VA5SZW7jUS7Ubn58gJNv9c7iU215vuTUMb
DEyMKqbw7vBT6wMKDBoiny2HBuCehjYvirMble2wCSTXn/cSkscc9bv0+zsnjer42xsnCDRiUmEK
XuUZiZYHCAuiAb4HtzPxOv+pWLuR2v1bJsDNnL0E7nRdlutbvy43VfWG6QJIhoKroZJJKB2Mn4kz
kpBwQxwCUwXs+6kyvVqe3VBNhk8wOt1PX7TcpJByWz9O1H/PtCmBhBswaaZ3WzxFDxhjgB7auiL6
eO8HqvAKgXbD82PgBJjlfgIDli4t1nfp4+y8ATLqADgC54htiwgTvcEI6nVgCamYQPIaUXZj8nPk
BBTnfC8t2idT3qZJaZK3Q4VBcEM1xD6QZnv4PHdDSkNkSjTnemvtJuC8SqTd6DwZOoHn02ov4TkG
a1/fhm8YmlIoUROYf0inTWDhB0RBvhqq2zvZwWtE2Y3Kz5ETUI6/7CUoC7Bj5u4NPQxRBxz0AROq
J5hAlKMkZWTsKRg/E1V5hSS7IfkxcILIYj8T0qs7aPR4UwsGFBlJ8hj7T1QFYzBxYL6kQpOw80VB
dsOxHTYBYzXbS/X4Pyh5gs3CRGkqtm01EzwklEQhV8Co2uZqJqi8RqLdwPwcOcHm435ysFNTluN/
WWbeTl2AIEsC1Ru1TdXoqRWDVBqHbg5GtjRt0svxSqF2I/Rs8ASk06u9VKBVBD1RqSnfDiEG+Wgw
Zgyo8oNvnygQUDLMlKD8B4SP934IYV4j0W54fo6cYLPaD0/z59a6h1j8IZB59s3/tK9QQ98gHXs6
tv0C4OefZm4gqQbdAhDG6N1VtknH3+/F2g3SZPizJ9mPdsJVcmfWb9oEpQ+gNKAlFHG2n+eIQKsA
1NYUEnpbfpvk0l4h0G4sfgyc6svZftqytH1DogyJMig0C1AU9oMPP9MTCnqEkMBoe33iaVYvSPMb
SO5HTfHYTwJwtvlWrMvwLTGBQjSUyaiU247aSa0TbJfCwKXHas79Z0LOXiPRblx+jpxgczbfS105
SWtTvrEZQwcaZh8J8Vhpfm7GNIYyG1bQ7Lm1cxMz9iqRdqPzZOgEnpP9VJ1TA20cZVq9pe4I6K7R
GCqZW93AE3jYAdYQ+0M37nNC9ipZduPyZOgEl9P9dDGn66KP1snd4wy9TV55TJLxSSAjxYFEGJqj
H2nYJB3zGkl+A8qPZ5hisp85gFNz6xtv/bZZZQUFMg11zd0hDIesMgLCNtK28TNx/a+R6DfY/HiW
KTarvXQzD1tUZuvwbU2ZhCqYoAjKzg/zP9EdcELQODDuK/jpiZ6WMl8r1W6Mno+e4HS2nzo0NnKd
bjpz+4aZTcoOGAGuhtmWrE0CTYzEAYYdbBpwfLSnDymA10nzG3SePMkUm9O91KEx65TWhXmcozfx
OZDehG4mtq0yT2k0lAKkhBQA3zZv/GLfXpZoNzo/n2WCzel+ljQ/boo4Taq3gwYKmkhyAn8m2gI9
tkIQoQUozP1nEtq8QpLdkPwYOEHk4/V+agvA8abZGQadTND4jDU0Xdx/JsBgBClnBjUDMfZAPXUz
py+LshuSHwMnkJzuJySXPuwFfrcq35Y4Q1O6IApq+1sbpSd5Zmhk4lhB1gx2D95/JgT6tVLthuj5
6AlOl/tJ1s6LjZe+JY2msO9WwVYauq3yT2kaQQfQU4sxnfj/lwXZDcrjuAkc5/vZTHu2adZvWfmn
0C3LBYPtNbsLMxgLqJ3BfnUJWjN+Jqi8LM9uVB7HTVA5+7iX/mXkpofrOCt985ab0hg9EAp2oOvH
LTYTLzNaM8h6EqgR3GODJkmaV4v1O4yePdUUqsO9hOrcN28YzkBdk8EeAMih7a6bKahMI4BP/Sbo
fEma3cA8jJrgcb6feFxskqTso2b9prtrABelYXPNNqv5a0OzPFBUqXF79AMPAJ7wlKW9Vqrd+Dwf
PcHp4p+91Jubau0/ztEbBJvgdqDfHGzXtno5CTbvj3iQUBYgYhJmviTHbkQeRk2QuNlP5nyV1v83
J9cAM0OQWSaPG2sm3gbOdVAaeswBmwedmSDzerl2YzQdP0HrytlLvXl4qjdPdkIajcKuZ3D/D1hM
dkWPyU5CEZR2xCT+fK08f8Lo8WmmCM32EqFr8EBw1NVm84bmjcM5DlBwhh7nH+7laZsANG9QNrZA
P8mCPnU/rxJpN0JPhk7gud7P6tqnNbDqxKveNAiFWgFEmFyq36jPfRAKm24ek6GTqOd1Mu0G6OnY
CUKf9pMafOpTOPfOezv1Gc/mgvoZEb/ZewvdHJAjwBC1oi19e7z3Q6ngFQL9BpvHJ5kC8+X/j2X7
/fl3Pw4JnK2r9fz+dMEnR+D9+er9s8OZh5OhWwK8k9w9GKfV3d/vMYNWmyfdheMv2Y7ctmo+bYV/
MmKzLqu/31sjs4NGafgDXQfQFsJAtVo4qOr+EuyJp7DhGkynUBJy2cl4SN/f79l4OMsY4xIIh2HT
vAK2Xo4sCC5hWCpwEhiCg1tgC4OEDQqPj3eRRj2krn7Mxfbnd0kdX6Qmqcq/38MRSe/fZQ/fG0Xl
aPwNY7cKND3Axns4Iwmu364vYXnD1/H/hNjNay5dccZ9Zq08N+ny40T2PZlbCvdcenZH4pAmRx3S
IroaTMb1N0zkxk8HfsVkSLmDU3oN/TDdp1Ba5phT2VV2RFTk2lkiVGzrodTpzKJDX11aEfFy2/fa
Nr9BSe5adtKYiMbHoTblsmmiIDiTxNe53eaRWpjST1ax21NHBnXuxD32ZkkcsRmGQwcXvsGEzANd
fwgzXRV2gFr3JKJZdlLWpFr2osmPiC7auwFHX1lcqTumS/QlalO5RJnJvhZxiBzGY7EStFzTIsDw
vMrvA1uSwj8eer87RFnKFgCUdZYEltvNpGwWPrDGwnUKTbymcGRW47hZ8DKqapuYNji3fJ98avru
hNU0m2HTZU5pfHTZl0l6WdV5Mmsq9CniRt90vOvPu6Sjy4zoT12nxLxBvePSJv7AAis/ZHVBzoo4
Lla1oq6DAmNO4iZtV1z45lRb0VpXOa9hrrM5z0R4nMehXkap1XwrQ+muepfTRZjgaBNHppgPgcIb
Cs3/uaPKIj3UxGzqmhRz3ZruMyST28T2TODZeaY8J48j9ZWQOpxzGfgwN+mn2MSfcgtuneTZYCO/
bb64lcXnlCbpnIVGOjyTcWLLNmlKO4objm1qdHwlh44J20V+thpX5E3elGKhsGt8262j8FCSOje2
L2UF0jdyllhNQ5eooaKfZVHX1rYIsXfJQhxe9H05nLutjxx/YPmJT4lV2gZ1HO5C0znEwWzJgqjo
7dii5qoVZXTC46w/8XtBT4kmwUL4bnvRFnmxSMqyu60UixIbI1o5dWhl33VZBrXttQwvYxm0J8Xg
msOOJ+VJ5aohtTvRenc+iSwnyjJ+6OMq8ey+zuQxzrSf2qaS6KxNemSLQg+RXSQEJU4uGm17qqw/
0q6vWzunPVmENMx7p0PSzIjnN4vGJ9wJrdgK7DQm+riJ4y6wq4zVidPkabHQbXdichBK5iI7Koe+
vPEKmcR2ExL/e1oP6VypSB9KE4qTglt3YuDIpr4fBLblesKmhdUSuxu82KEZzRYyQPqTafrQbgp5
nLmJuYiV8heRx9G3RuBoQQwWt2HuDkdDFze+IxpfLNvC4naBq/azThm9sEJXzpBU7qKuUu05Sdj2
x2lrscpRyk2PlAjbbBa7lj/vazJcSM7S+ZDrxBGiS2ZVR8mqJGFxGSHOlypq64/c5+kHYxK/twM3
tGypPXNsZbS3eaxV7CgNjyRSIDY2iXTpxLLN7aFo+jkemmDZVW4/N60abpou7+ymzfHChwNlZ77u
AZKKuae+SooLIfIZdlVxbUJLXGpaHxYJHc7bGrVO2skjXoNa20FEupVx4/ZQtSK9CGJizXGLy85W
meqvwjLKTuOyIdeE5MFXg3A+s0To2nVbtCvVG99dJdBQc9UFOXF0Wjq0y9BpLK05StL2g8fy4qQP
ssAB44nOyhrgTnniO0lsKBiFXM882qLVkOM73HJxlrE8WRHckFVc1sI2uIydLslIOIK8LIjrz1yT
XVsy6127J7S6GrTfb2KUZc5gyf6wD2L2QfZ5bABFv5nBMRO+gw0Pl7LusplxwZAjMlTHxq+7myRC
bJFniecI1YhT1CWWnaZgiLTntzM31OoLTZF/2Gdt5FhdpOcFq3prFpRcfAEnOBxCr721wUFu2V3r
U6cXrP4euFZ6xrhJL8tcYCdjsV2lOVp7Q+zNcxxFM5I2zVI1pVU4mZv7X8jgVSdFHF2WaVof+Vok
Di2K7JhEXnUxJDxdtJ0aLhA2+rz0izC3q9od5swTxTJmqXEI7dSsDFUzq6XPNl6fNPNWdrd15DdO
CDYzst2w9Z1CcOvEt1hupxlvP2WdNg7D2XApVKtnFU3Fl1r5oBtUZLOBq2iFTdidJn5tgcHyWrvl
hn0NoyaxlczNGXaTZDmgFK/b2GOzrhpu3BpMOml7csgbkcU2slx+ZQzuZhka1CrW0eWA8ArYA7J1
QbGYh6gHgBPC9Uya5kObhd4nq+OxE9Rxafci8S+CqOwT28q99iPyRH6kaS6PPOVnCiyoqw/BblpO
WaGTUlr0chjqixoOXLbzCEXHNUyYw2HtXQc9iY/c1NigEmaZaJyciMHzV1pZl2GvYam1RapsSl3P
YYmnDk0n6oWnqmhe0jp2kHJPgjALl6ko65WLAmUnAzKzNovZChTKX9RxapZeVQc26aJ83ik3PvF4
Aea7ddu1b1C2tBokjoemlLdYRtG3osysM14WH0oa86tBsRvUs/Is1G5+0rZUrorKGpaqlvU857K5
KWO/PuIiXgdDUK38QHqLPDTpsqn78LAeIinszvLKI0Pces6Mxy5LL0kvhpyHMwWeq7GD4AP2MvLF
apP2RINX9m2K3eYTNsY6jIaGn8SZCY6I4YuUBrmDCDoPBfvYWS2zkYqjuUmoa0uvia618rJlXan8
PFMVdroyowuUuxsVemACPd9fqlJnduuX0WGZRsOJz1h7nPHQ+9zo0tiybNJZNkT5DDr2h+88j679
OEkcEgbyKnRBhAqHlQPy9bYI6GkDVnWe+firWzLLjlPmnwdZehK1Vn/aie6kdzG7ifIwOcoDyubM
KpqlKXy9MF3ofi3qvluyzhRfOysRtqdrPU8b0qxkG9SLSJRfWwx2RaMYL7y2sUPmxfOo9tdWzftZ
0VNkSxUMR1r3tgy96LirjmUKh0XaLI2bMxalnuMrlDo+ktFNYInkCkhVeJzkClw9x660TRuq4DxN
K7zU0svOIo8tYkGzpepQcdpSlsySjltLP2DxAvnEO5FBAmaHBPWh5waGg8UPxEXOs27lswgvOlUX
sz4IuNOy9muJwdamsuDZsm3xcJ61MnBCXuCjdCiSBVdtt66VqyK7zAcgKWEpuB1GXp7Yos/ZjKdD
d5uEfvZV9I2DgOauY0+7MxDke1zH+SKIE506fWIVq75EyomD0Dr0hiIUjszDOLAxC5PTrCOhQ0Mm
5m0T575jMe/OrQoyY8nQgksTRWVzjbrLMAzOgfc6lUHRoiViWCA3Aw/auvhoADvggBPOZj4UNg9d
aqHv4wZCu4JahF1XbTpLReXNsYkLG6hHMS+j8AOXQ0jtEvXdseuWyMkTEqwQQP01xaV3SDrXncuk
zkrb68vwqCjr0vF8q5zlbVQzO5eu/Jz7qNALXEtumwF9kBk4JLvtveAMtxW+7TIZnQ9dBwahIZFD
3ZAs3GSIEnylOrcO3JnbKD+9NXXcCGbHSaTja9n5YciOXK5MeFx1SqfXbd/ArKXVXWdZva0TYMp2
UAg8UM+OsGycpA34jGsTylnve8nMqtygshuv7zaZyPy7VoOEwBH4ZxiTfrW81l30pMlWbu92hY0b
1c1QqcxR3aj8NM/g22kp0i8UNI+GfbGAO1qnodb5rPZ6sjSSZ6ntZV1yV7gIn6amUytB8AAaDMHc
mazF9eD7mZ0XXNyxKCtde5BDduxy3c75oIvLIs6pHYi4OLLiLP6AWt+fCZr2np36bX3IokqN1qCf
Aesjs5QBhSFtGdueZ8JDUURsLiNOjlFSsqMCFUABYNPbXEV+N+Oij6ktLbgfCrP0pjMN+1TikHc2
bFaNpV1ii9g5ikIHwcxdtlRxx0RV/6Xl7rkXKJhWFOnuqmu1N2sCz7hOVQ/otM884gRVWc4KGnW5
XXIlatv1MnWuwAsHNjCtehWUGDhymSXxURcHwbWnoupLBdQTYqayOeuTwbuK+VAu1DjZbuwHS0tX
EH1xEvtnltu0hZ0mXTMXdYZWfVDmV64bo2pmUvhqPWi+Cssiuaw8XdhejvOPhV/gzzhT+eck9T66
sUQnjGStsYcEWYeUZFltJxpldt2gY6nj7KrxuzKZuW6WyNO689mHxM/Xciii0M6GzvNty0eDo1oE
bt8MHmthQlwBbxzoo08ByoIbFbTuEppzsOf0NSZLCIWqm7Co27vGwtTJCPOOy9jLZiBRsgiKAJSw
K5LBLkTFextCD+A6ucnJzPV5+20A1geM3+KlXaRdf5FLFfqzREfmsvA0MLF8KHK7CWoyL5WF50QO
etWGzKz8YQhOuN+YVUy1PIs4RA6yE7CYkPUtUulw43vM5bbAAh6O9mA0EA/7TyGYCgIrv0XOEMjh
3OrTYRbVmbusSBNdJiNPogOsq2JglY1z5B25JDROBszXMUanh0ngYieAsCyF+HMkspgXJ5wCuTYJ
4qMF8+a6z1vpw7IL4vxzWrUqPsdhUNJ51AsIxnIMXsBu0tJXTu2LErU2pESGO6tPUHuBtRUcCnjp
BPzCxuo/VUmXdddDawXgX60KAt7qokYllWRe13C6YGZrWnTtMUxJodQi9XJfOLTEaR3a/xOzpvRZ
ZXVng9ctXUvm11EUd9Cj8eOlFTuSKhiyM89yKnBIARykr8Zs63icHoe60dOcSpZ3bRBR3J55Vsln
lia+jUkDiMQrS6mZ630lMV02ATmiIV9YrFhwH8+VdE+zepjDhpg5POpSD8EszM3yz8JBUulX2WBr
OPQjS2hIIlAteSpbjJs8QS5pz7KsOJMZcEX30DSQSf/TDOy6CWQr4SAgqMhAJ+dkAnhQdRD0Nu2Z
Icge/xdWtEhkuri/zTYJuJ3ph3TWbZr1hfH87UtKfvz4v9dpDP/dvzjj5z+O7zj5+RNsRHh4Ocof
vwVnP435vHL6pVGaH78LhNlKN6YBn/3wS07yMS03yTo+vGvlNxefpSRvn75k5DHhO2btCAPUfuDx
S0Jysrn4Zyrzftw2LSnEgZaUws5O2OUMG6IQYPSQloSD0cbDH6AhHfo4tsnHbV4S+m8oHO8EPdHb
Y27Bj41JSQzHQlEC3aEaMn/QI0rkf5KUpJBefbJGx3QnJpBNxJTAEh2P1H2+RiMcFAluQ76B5FAF
rJNkLLMiB2WNGT5yXmfhGrgqLxdJ3pc9m1Wk437nWKmLvnlJwRLLSUkXyiPt876ehdpK8sNWx1F5
GkESCOhDGnY8+8bDKuggMSlEFFDHg5wR3sgu7etL8KAyWivFM/eWxjQXZ54weUbtGJsSRGEZL+Jz
H6OqTWZexIsws9OWx/EJhnAaRPbiGPfHoOZJ8N0C2g5jnkC6XfpPM7fP87awrwOB7mroZBu7PmC6
JnoscWzAWPpq47ZpEuSHVcwidhiBgSvk4VB6lWkdSNbCOa8RciG8eVC9hzfU7Lg9hn6FZxhBBg1e
eQCvE4FObNj9q8frT/LGQ0BVKZAwdwGG9JVxqpRy6ttgcaw8WIAF9opqVviVx8CPMqAhyUXLaF8S
B7NBtPSoEn5ShpBAyGmBz6DBNYdrf56j0cz8zG0zML6UwiELcIoJvFhjXJbPZex8YxG/oJD+gsgG
kZk3SE/mi0ixCoKTpKiE+Bpy5FbQyfpD3XZMzgSb8b5Mw8sICIdj7RW4nuf3zeo+lalF1Z3Xw5oT
doOyqPzsM5dAirANTG3OExfe8FTZvp9CR4j959tDQ+nksSUcFgoH6GkGfVigQ89v7/HGWKjz6Z0l
I5lTh7dI8DUoklWt0sHI6MxYOMWnY9axhqwVQhDcQE0ygkn5TyWBEANqvrDJ4r7TYlJc8KXvRkGP
ijsmWlC5RY/FgMMFL9q6ZHOjXCYgzIQpABopoHnma4r6ptDzxqQoa19A5blTgtXACRQ4odV2PBoF
dhZMUKmEQUEfJu6tqyFJVCzTPIPCwtxy41L3y14VHSyRPz//WCh6DgXEZWPdGxQVzjf6pbrigQ/n
Oqusb9BHKWPrsKuAiPl23KU+vEOqbgM2MMfEZU8yu9OEwkRwg/z6Ks5E0DuJhYvkSsd+XCSznKcF
uYwbk5Tf/izmc74C9S0MnRMMQfs+nG8O2jKxJXULmU8gl923rqgKWASoDhHgg7qWckjVFbSxriCr
mI9KA4Hk+JfJvPoFfH6ZLGi9haMGoEamFVTLwLQ9X7cqJ2XVQ8T1LQECCzY8AOs1tHbTo6rnx9Tl
YPdLr4aTkeOAJ2BRiywuMD9UVmA1oZ37YG1Hy9/7MCoxQ9Qcsw5in/gFs4KnCgb9QLBziMCB4gRW
lRjPdXtq+zraJplOBvqtdImw4jlEQ1lUX+RDZbLEafM+B+EsGTdwLYXsatrPVDj01lWbZe6q1EUU
eE48DKg/jv08qdwxMBEuFB44sqJLEWtIfkKWUndgEokV9Dg5QoOO4LeGxm3z/AU1xVCCfLZMofAM
3YNQVIQWAThma8rXYGUmeZM02VfJUw7JkQzBUeq57bq11oWDB0gTQvqjf7CeEPjDtfrenGSQNIdL
XVtRkS/qlr6sQ2xqxWFLCZARrjGc1jbq7mRZhF1Yxq6fZl+zArQon1PI3LJTgn3aH9Oy7mE6tNtE
w8fY7/pe2pDBbCGLAga/FZdePrjWYRGzYPhYWHUpzpQRI0HoWBNHehnWfIQnLamGJdQ3kjeXWRGE
w8chgmpFCCFfNDotA7MPAKWJ9uEfKXDV4aOKO6gv2JQHPfxVDsir1CzjJS0XAvLnMCrsPAMEI7+/
PWT/rL61VdoF8CtSIA8gubGSkRtUGY/DdVcKqKktdFPg5orRdIA0dxG6hQ1BSkFix/LcuDv0GDjX
L4lKXPaxQQ2GRSaVBzwDmH0KFOXPtmFqNWH2JbxcD87CYVLA6foTZ0LdPvGwzqKvA47LYqwGIwnp
oDYN0mhF67wFQ/HnO06tERnPGiEY/DbEKPqXO5YFKv02pu0XOtTjYmxrNpo/UsoQnDeUdLn46gZ0
gEXYkroqvVMJhgXW6Z/FGN/a8EwpKLy5hkDsAtvQEGHAkp9r+UCbOre0iD/GLIkrClWJmlubNPdz
sEZ+WCZ4XrgyNRdNqTywOBmUqrw55L9Jk0K+X7aQd6ug2H0cuUpcdbSIVG+XLRbNZaUsZJycD116
DIsI+VC5ZlCqsZkr8KjsPoJ1mDY+sIuVG4TVqPkN7Gk4hwZSqOZAPqqgXfNCaDi1awqOO0ZjAyq5
P8AVYoLnTxwK10/avJQ3TZ0gILG8KAiQ2GYY1y0DksWgzNl2sGy7EGoKue1V98zWEtm4pGkdtMS9
cjsxLmmSmyEuDk1G6Ggi86FEeJFHTVaa5cD7ELTObeORU+NexaCdEuegRi+AOLFsChiQArcJVg0Q
hD7PianOaRIPaZCQG1X5FHSryrxRgMqi9ai693oMZ6j1IJvrd6OKg60cTUqR5eBoLB8DjccdH/8p
zUM45yXSgWSHpoXcV27nfZuKMzfv4FvGp+Mj9l4sykVoyYIuMlU0tHR68BfwuC882oRlwqNpOHCc
YFAVxKG5ZPJoVRdCSaRO+xvqNaOlqgooLl8O0WDS2wqpkCR2D5W04aMkUEkPoRCeYgCkE3Hk9fMh
FrjyFppadXsDLLWA6YD0N4XVR5sBrEliLA1LjLVRNlq3GszmoYGEGpi1ChgJ3NBULoKfIMbCMBVQ
0YKpqCrpW5XDozoAlfChzg4/PczPaArHY3L+xLQnOqqALgC7koQrCDvRL1QXtwMTvcit6yaWKViH
B3pLfNU1kFJXBPLAL5mFiTsab8lgewpB4JZgW9008EJBCqw16+R1WUO1Yl31cHC5WYLvh/lhQcZS
PndbK+1KW0S0hwmPGjcBygJGD2apLbqoupCiVG6wcCumwBiAQjaXBbRTggeILVD8qkvAUW1h8/IW
ygB2F6kEdAW0aITDC7sRCCuAmi+UkvtAN5cojVOQhIch+KZQVGOc+ufZZpo+t4nw8KMTACMBB3IC
C5pGNkAHS8tDXX/tQx8F9PdUdUgzx22RG5wJMrCin+d+IaDQqAnR0DBSFJDfPEL/j71va5IT17r8
RUxwERe9AplZ9yq7XG7bLwqX7QZJgC4gJPj1s3D5zHT7RHTP9z7n4VR0OStBQtrae102g8tCXmtk
O9Gt7caIHJBvmTXGq9B9i/kQX3nmSNHKclLDdyg3dvt+VEDGv3pod/wjWZM47G0FeifXjUH+OLuz
93m1PljTs6DqYgQRdZfFNqHtNFkKWDIszrJahcrsou6n1ZLQdEGu2Azrbj1AyhDlgogzTRNHngug
36Rr4pA47y6a+j5hyN9Yt1wvfYnMrCn3we87ylosRX0d5MZcbWYtivMKfipr8zEK+wdoA1L+0ZGh
Y21GljRpNtSnCpxct8y0pTz1sunyoYPiJVtao2K/3zI6xfEFaoI+PQM2rPr4pKUaycuWr52MXqiK
Q/gQoJFY7qN5maL3ODFK9z23RWFf9nIFb1lrpZJ+fkfDPsgL40A3zju0EaOqqVQHt1/afTbVazKK
aoJ4Ras1tFgqm/lBQREBBpaDnxNxtbDJ5FWLOiAfigsbI1k80KSMpLyApk7nof8B3US2YJYDRGWW
3INSWbGk9wQUbf8OnaqXIj5NE9G6vHYUGp/hbsqDNN1JrN3i1zvQDB3nZ0ZG7/L3bEozc10I0nfV
GWulyADCr3uMY30AJ+MhmolIYZa2Z3YX27XvZkiQLp6POG0aST1BgF01d/knFbkin6+xOHzEGp8h
bUkenEbWRUGGZVUoHoe0BDz+uLz9MuJ8wL/B1kRwuV3NxLzuztB0vRGFBd1xlYBzKstmE7l05SVM
IhkHgNTAo8EJ5BHHcLosx6HyNbANTbobkfc07x43r70unyBxEH44QysXpfpauo1W6yMIWsi/akPp
gUmUdsl7+bHsGIv2W0KGGTMVbQYh+x5R2/T5bZQxWw53CTc8GZ6E8KJiJy8QCLqT4mgSYhuErOOW
tjUa4vQUd/3GTRtrKWzVTksc5dOntEsnXG8UA6UvrquMgcyhLDGzaeU4TpAmKfrjS3D/SFlqY+iR
0xOwUEdh0CdTVpxF748Zy4ZF4geQ+yV6nqCSQpwi69JVZUP9orAA9gn5xmWhdsTn9NtQ+yXfMX1G
lPgfzpKZ4WpDn6DInBJ+PJ5EEyig/kiGcMzzRKgAlhS5yOJRRJOsoNkwBgWNOVvOkWk1HlLF0jS8
6nMX4QkSZ9zHRUyOT5ivqN/VpXc7ScJ9JcrjljmetN6fC6wsXCHDP5lXFoVjgRUWgP16k28Rfgcu
8piadU3wURyxlfG4hxXt3THGX+OxNsvMKwC3Hr/Lg1bFs8wJo1lDPAUAVOuyTzAXv1YPgxgSX1mK
6BgcW7afk+GwamzzK8el+Z4f/5XNubzPYm6j519THb19/D+T/PY5IAWpvC9TPeIGkinq11fJC83t
BdKDDYM2KTRbQ92lWcfjZxTgnaJ1/vag1L4uWGqovJ3trqeEQi5YJ7Jft+KRjk5hltZ0HPCRVANj
s1BcZQwaNshQjqS3G3MILJuh7GLzSt9mUGnsIMS1tzH1KUeN1mg1FT652iCYwZ/Fb4/2bXkUTA6Y
n4Jw/AV0hsMx+FBsPdZpl9jjMj3pC/xygzCo7F/2iBO33GCk2TG9bwtpd5vDXWKQx7ck3M74Oyji
M6yueemPW3+b0Gj34F7x2oFMkfIUxfkkxfWO978GfekOECk+ee4U9jQV3YF8zB7Pl69lal6Topuw
fMB5jsfg7Ypk93EGln18YboeP8jaVfgxTPGxHcY9P+5/cpB3+Bc3dEPHzxDL4Ht7kyVddiXnrUyW
2+xtrXAx06W8/JpyKlaL2wk8k/gSnAAKFxeaS5zza2L2In5B5iYgZNImWibexHPHcPFc9Hi7V7sM
GtjmAMAAkA0eU++uS9Ud29nhfMXv5OYKUZ0lksWw3WR0HoK6WoiKx7EZKIF2s2ZzB9gwoYnD5/vF
zPiBpDEfHkYIh4eHbfTA7fLYJ4CKDLD84WGVCwMo4K3A1ZO+U+vHYmIBVQDb9mPte/hIABKHzKSI
MJXtB1edBjC2+Ai0JozO1znFURU+x0UQiDfdoJSUV7/gZLEMvRVn1w+od79B/4N3Xl9p0WM6LtnP
PWNUNWDCZuYl2z9mfaX88mIy3/viankbeqAd+OM202GXGJHs/JyfCmitEOUWS47pS4I+Vg3wqmOJ
v+Gn1Sw9ZiBx6THehfMUP6CUMfi84UAfo5oPO3Bl2M7kRGtAFlsx3mc6sfhEsSVHDbvmbsa6egNZ
9iQfLBSTk7EshQDb7PiO/Q16YyjLgRqanEhAlAzsffFlHFE7Tc0yAJjIb0dZHPtpIZ4DhO9ktSBU
ZgXbcObNGyKNOKOyPSbP8eyAClJXSWDxYpg6/Dn6vGGUnz3SMxbdeDZbyx9oJg6QUjkcd/elZFmx
vCOAsTZ2CkxEW38uvM6HGbR2BDtWXQIEKr6QDqJiU+MwpHj4e0R2jKqYxuPYGHN2LDeb2gSL720m
xaKARGc85tl64/d8ZOU7uTsfPVsk00AVdm1o8QXxFusr8nrHDAgSH2MAYx8h+KO8PFCqgSNfRWZN
R+WhxKFbb5JXEoZieICsE9LHM0nVvER/ep6IwE440bIhr+cB+HfUVNCO2I9AJL1cPsSdEV3XsHzL
+vAeksAkM9/pyleTfp4Z5NLxxUq3jrSJ0n2WH3fiUqJqh9MhoNhPEoWcsixz6hKHVT4KmjYrfhmV
YH89mKnQ/hrJ27M0Grq0vIHfejuG9TPcDMN6xD+6dUc0QfZ/bF4+j8cnpp/oPRPp8bs8iSN8Yuu2
44MsAzoxnlC5H9wGH5jGVu6QLbKHfdkSfRLYqMeuhPIB//JrySKnRCSCzeD4pzcI/ginUdfYsNms
BG9t4+rJ9WXnVe3jCYA92XZG02tvpmOXd9F+wIEzeCL8IEjLlmuzx1jfJAb/8ADc8rhzycE0fvl1
odxSHGkGSyV6fqvYJi72UtZi0o68k28BS74BjQbdNrEaosEcIORsC0tIO3ajUazuTeGiZ8dzjTEv
HizeCilfd6RxPQm4RrkOx225nxsuUhLnSM1yd2xynR40Yzv5cKzJku0QNtR5P0/jeOrFgN14fpsQ
4MBH0JMVmkUjvEM3I277NBvK6l+Ar98KemA5h9kD7Q4R3KDE+B1W7hdwCMCr0+deqQJ3XXZdwG7w
CmHWQCWAmxhWAC99vUL8jXv/l+ru77XdcXm4Uwo0LIfVCNf/DWe1LqjIzyWgqrfQKIAB4y5QB2An
/fOlfgPQsZtitA/AtQBZ4f+Lo6z/C3noK2kqhlTyP2sklkGpxmhGyCMaEh6rmxb98VAdF3jCiliC
R/YrOP7zvfwdQoBQA+unwltdqwJ0ONZ5+vd7YWuWAr4V3TNaHyGM8Tw58vF5xltCTrtC6vxv8/zf
F4RREsABrJIpwMWjbeJfBy97GyfDGLP3Jkw4KDqJE/+63CTC3K+d/c8DTA7Y7v/SoMcIgd3C6ANP
R4o+zb8DmWEQpJuWoXj/K2L4fj9Aexghtjw/BzJX61lottt3zmebaEc3HfE8swgN0bwTnEf/ckd/
X+m4I5RSRxfcrKQ5TG2/m442Gke+3DLzfnjbVB55HfZ4cJIhrvNq5XgEPXEbdibNcDggtYj640aE
zozb4YJAZX/Ox0zB1xAQWrYGod7g49gfLHngW4Z6svFvfJZ+C7P/PIjfHyMeHN5cHuM1zYBkE7xJ
+7fHWPRmSUO0PvSzPCLT/jMR0nM+uXdbVDmCdvz/71AXjFq4Xo63DMIYdrhjit/A2TIgG4FAzD38
OvYgUDOijhUiq6rtjN6g/7PrAfJPIP/CxoA/jPxXOMggKk1gzRIPb8cSkuTjaZRywL6YZnMcGP98
wSO+/GWZYkGAfjo67kGPQoBo/oZn+m0P3O45fEDQy8q8KcexzL4UFhvm37bgf18Kj64CgwfTMorM
30PdyNJxc13RXb2lImsOdATrKDUjfvzzqH5JMf4yMGCFuBSFQCbGK+sqtIL6+0qJY/AyJe/ni93T
uJ9PaR4ONYLD6zuc+nPeJ3DojZo7YKu0HtmOarFe8m5Jxluc1pDgQNgrNZCfu5QAe4ifRpZ3nbqC
rA6c8AMLXCYBjrEUlNPn2ZgRZZAVKZnMaRzcni5NrOJiHtvK5oDa7rIAw17xRN/4PAkzR5Q9smlM
TLiX8B9RSGbcWvAEmIiAVOMKhUbJx3aIhMaj+JWglBH+rK/lW1qBDL3CYVH8DGNvpYb0MUK378cU
oRul4ZEG+DWFrelKpbAnPUypwweQYhWufMhmKFmRPr7lNhrkKHZ7rKtkhwFhXsZkr6fZ0om3BQTF
cGb9B/IwODb7+lci8zODArPmMb+7qY5DvDQrkCXUFrJIT7pSuOQoUVWsNzHYCt41Qxjx/pYL8PxB
DC8Z0l6aPRTbQom+FkUcHWDAvFrgrNtbHUb9Nmem7aUbAbsCgSnBMtSiXyrFmsipzsdjbdCNJU+f
qKG69KfOYHObD/lG1119AN9wMFrIAWEAfVDLDBLhA9dAmzu4CwnkBOfemiQRzZgg6fxzQ+k5V/Ax
BJ9+SeAXXKoHwGZMv5soFRIOyGmOYlTCCBxhaWAxBZd+mtSGZ9v6kO6wwcURkIm1QWqW5FWzkY35
O0nnZYYadRCeo5qmlQUvCpvifCHxsPjXIh7lBg8RQcI91SMMZvbTBOQlcnX1Rrn9ikUGfHhX3FUj
4rY4T/1QpA5Z9M88C8D3kSdu03IcOm9LY/iZDU7lIFGyWQpFjIbxLC7GBJGsUyVuI5USKnIZrfQD
griqnvUEq+N55HmXwz7a+ed847loNw4NLidrdsXjbL8ebVivgGSo96Ut0ibQvH8o+TJA2k5W+4Fh
UV+RLldzjd3Xvwqrh09dzKHLpQlsP9WQLRcUu4CU0im/rXT8RUlsx8nr4q7wXLcl6Xs83TiyZ1EG
chKKu8ddDEt8Qla+nKotzgas2GL81mv3nCZE31oSdbfjOi+nfAYEDe1Ld7UqR+FC8xUE870Br6/5
dz4b1g69ho+QTFObM2puqj0dzxubwAJPOif46mqbGiKm8uzxldcV6rFXG5S7QPfAvhsqh4sMybDX
GxVwyIpYPWsCbL4eANHMdZSp7sWHvfo6RFOOUt6NH3yV8lOcLvENiWnPIUGOsjsCmO5slxmtJETJ
3gE8hEWoXzL6PQHVg3om0cn7NRU9P2s4HE7JPC7v55UAcEAoaOctuJtstrAU5qOvGlZS1lef+JrS
7RoKBPdtTolITsrpBWUOH+HwW7O8+lEteTm2EYvszUghR2hJsoh3Yc1gSwJXf5vPS2IaBsvA11jM
+i6gY+XtXCTHCmX5waF2q78JSGfv41Ku10C/oxsusz5tK0Q/OOd8NtX7XiU9ymYdffba+B8mikID
j+P+FbZPlUJRoCEf3PcZK7cf9FBDMWUdzDdehpvCdQbq+ETzhy0pEYhRUjWrz4bsBkbEQd/YAFdp
ql16m0NeXAPp/Zj77VvsGHsgCbbPOrulBbQY87qDnbJs801lJ1Iu04Puif286YCcLAa93c21k9BA
yKbkXa7ryGXkK5hpVWfpMF0UgII6jcflXUgm+W7ut0U2clm6F9Nv5pMNkGrXJrjQsOQQ5wvcHxjX
CpgbNl7o94aEyj/RdO6HZoJl8qsY4eoFyTN+xBuTTK31mryDu7O61qmFQNvG7IbwiXydKziIBPD+
FbQDcbgoW+DjjQwqUtfdwS8N69iQSPrVRkhq2gr5mahzMZunwhfyjEBfFA3le3m1JKp/gk4H2g7f
25dUTRoOrZBchF6LrzZjLx518stuxr26GE3gBTVj92PDhFz6pXTuhDRwe14szVltiQFjKzvo5ft1
vS6o1BeDPDSpu3KmL3Ra6Ct8l9kHYZl6Xfd1/+GwwNu1VOk9gbDgEuOkaE0wyzPyy6jO4WO+i+ws
v+yxmi7ZAHtVMwFOfui3mOAsC4hIcGVXwINyWVzhhY+s0fMkLjJ39gXargz3v6Y3STxlZwGj+Wfg
cuaJTr29SraBPsPbvd92s4AFrkTIRRk88oeJxMuNdcQ/TTOzHyBmJ98yuSI4pGaDfWobsXmAaT0m
2eJugy39NfchU8BtqunCipG0KI+hsATsQa/3yLI7xnr7Di6D/qUCdPLZ7NXyAQd+d4XNVt7vSbRA
w1Tw80BZfgeGGx6GBQ7Ettq3KcN6hydq7yL1JAHBP3VBadNAGRKfrRfms14c6VBc7/udpcTdQqgk
gQ6M6kOX7XREzB7DKStldZWA82tWvZPHau0yIPM2+h6xFBq0uw0uUU6bbQzIddvSAdKu7mSereVy
ipWVAxoLUM3ufKS7J6Asw0NEtunjsNiv+JsOQC9PPs4jMhjhSvEQqID8MtcJv6FKp19cxJxvht7D
xrKW7oWn62ouMHFnpKF9Ut4Spmx1hqVtojdjX+kWPC7Z6xV8d1vRHbYZsS90rceMTQ8qAt9/u0Wm
xFwXsV/snYHofTgnwSb+eiJmfMwCid6VE+W6KYLt1amn2r6Hm2YdT6B8t/525FLxNrJTDhEiY0l0
Kdd53t9v8CW7/nKkHnFLTcC7fiVmTflO3kjU5HZokhKZS5OPjq33QEsEDMUu6T74cldbo+KhuINc
jyWtT5Ai3i4oxJePOUf1ZxFHrF7QQKCOuwmyoqt1KeByTkM8iQ97tjHYFbZgYupuUgS7+LoiYAQu
Ztgm2/brnLtnGnVSQIHTDXDgWBiO4SSKCAxDPINqpk7ht3untgR2TI9CUzRxadL4zlMRYFi0wPHv
ywHhtIVAbm8VkK0bkS68KZJS3izRFmbxOGxRQfcM0z/FYWyB04zyUGnpNB8fl4WIamm3QhRDCoB9
VtgPFejNxiVwrp5IAjvvHcx5ooCpDDBvsy8Bzr1s3ED8lE7Iq4mTXJ06EIX3kgMmbUXg4SrrSFK1
RRX3MEkVwibXsrMadKTLyw3+K7DfxZIuD1FOQwlLHyNzXRKZAYoDZvcx0ZH9vlKkJpnVsIkpxZLs
1MHT79IGKVwfqQbcPKRovi774v0WEQX3mnEwiA8NIumCD6g44uhTjyBk0A+i14Ouc7icAj3JsUzK
/qTToPL8PonWwr2AzB3ZlTAV+dqt65d977uXDq7Ejupc1CgTxmcPbceJVcxeYhweMYJEYUF/lfvt
sKXDg824Q9sBSxuNpg66LiHT1PU45uOznYaitbbYaldxgvi6LuO3pWP7uVQDaLwuwLYica40SZi9
aXccNuSJzn32XEJAZFu+AuvBesCCqaGH898TpeU7baa5Os1l2d3NalLPzsxwJ7rQrewaqHFX1tEY
6PWohGnTyQxn9B7InycZJye69OpWsjy6T2Ugt6kGaak6uBclRVnUpilD80VYgC97SNOhhj9lGNuY
rmY+6aRQD9AP+uVaWw/z6uzj0BjZiYYU86prmqA9QaMgiHTXc4HBnTaA3M87w/tpGXhvcxHg11qL
TenrfZP2Aac8Dn9eyKHlAvkFboG9x6nDz66kReMm3X8UvEu+AHkLZ4h26EXFdDyXuhRPkYhts45F
/ymexpdBQAnWoXA7lykTn5VPF1XnmYIHMWb2xqUZCzWzQVRw6jnYI3WKQXcxEG4e1gbFbvYoUJbc
rD7h32SflV8k65JPMsn83Qrmts21UdcZIOOPAN9TeJzpHnSdidjcF4xlyFsRHI9FSL4ReRTD2zQe
p3ZI51e1VhE/DQUHEQowWRXXUz5x1cyWhwVc064AFsIbnDTwBcawyEZc5PewPaavfd8vEg0acA9o
olDC6CXxvQ3gL6yJftP59Vi4tGyXHkJOi1xLdjejVssfGlVb30idZfEXHLwwBdKo8utVtMiiXbSI
rrjJ05dDN3BO9lW6mm+RfszzIF5h49Q4HlB5npVjUEMplmd3oO7srd4gKqlth5TmLsxOv8p0CbyZ
ATOuNV8HdANZNuwVbErUaU4Dxfy+grVaazBy62kSa3YDkLqDZIqjicbVIRv9gXcOrew8lv1ySzbU
b3WEdGRpB2bQHCUyIzS/MfziH5d5GD6Xeg2NnLO5HeLIxA/Ol8kz2LWKQhWEHK4uFt8PF4+k6gbR
b/KnYNC+A6kcReoJFQeaJmS9T6LGsUOJt41xrk9Wr3AYQJGCRdSQHq5KItdztxagUkYJnx6SNHs6
yti1YZvh8B3n2cT2T9PsJvmYqsTPLaoKOJ3RaaNQu25s4rphu0RxKibyWKBdQVXLxPDs6wDZaISG
JFEVBDuDMJMhvpe9KhRtUG0HAqvl3qMzRVPiwIUlvAd/BS+1g5qbbO20bmyUt1vF0ixuZocCTD8N
K9ChrA6QeVN3tk4b/qnrJFFd67FVQKPAjZNNtl6DgZ353CFXm64dGi6Mf85mDmt+gnGYj9MpN+Da
nlmcgnu5aAillgmedBLF4kk4LfEcSAS5FHoPoM2GB3sTLIb/Y4xoGWMeZzFtLdV9yD/lYJn65zew
NtIH4bAM9IBG04QFfYvGXgd1D73AwYNgH+7ld5gt41BcoKvesd9MMlP+2Wl0XejrqQLQFaGyZcIX
OCIQjpePrgegUN0tSCjDQywomho0rpudkZcd7BaeFo48ocRrVrlpHdscjYa26TZzGN5ecwWVxdxA
9JKN7Dlbcs2LUwGhKs9uYufMpqBD4gtyHNQOnTlrXaHjAmR6qpVQId2nEHMhddcUEXOjHElURS5o
XzNumwYKuwJJ5Q0kVW7w5NRNgfDhpD0UNxTYwaSqux2pX3Vi0VAwsGAro7DaJsRQ2JO3PSPoRGLH
j7pyw0sEdc1Spwrms5o47J0T1Cbj93iSyLKgfkfziZMqZtq3q4VOJdR7akA+7oXbfqrsbyjv1ieA
pesVcGB+p2KWNTIt3L1Itm086WyEWGulIIJ1NDwLGnx5bZDClXU26Y3UYfJyutglhooxVBq9jiCh
lt/1HjOJ0EpGVhc4Rx26e+zb+5lHPiBBiIYTMlBUiEzoPL/Ygixjy8YqvEY7C5uukw6dZd5Xksu8
9Xir2TeLPi+2nsWK0mDaoxXVCJpL9SekE3a+cn0u1+9dFA7EBRl1OjW77LszfFori86jSyqIc9Kj
Mw6LiUJbpS2er5JZlZ+HdSDJ3JQs7VQDQJHnqFDLbX4YqyJ2bRrnbvkE6QNkE7XVUNk10HSYFQlS
kkJXBHDroUPlPdbEIA+/DyDcQu0zWZ5KWQw3aIYB2zaE1zBXQFunR0g30s3NbTXl6MlVRkuPDiYb
HkwZuqiGQdhcGT0Y0TgAZq87BAtYG4y+c1GsMM5dn4tEh6cND7sllFX0JKCt+BFBvATwUOjuLkIY
nr+guPT9u1KM9si6spRfIYMpbiwpc/6KEJltl2wl4r3yGbuHTLL73tkEM1/5PUCuhgZStdx3HmrN
Y/9Shdw9eYt+Lg8aNjaww+WoEE3LEWYFmdP3CeDDsqUC3WsSgBboSgJtzB8+I/AR5nImVxMRAvJE
mz8b1qnzkk7xp8LOSU1L6BB7O+xQ6M/7VsNytD3AU5mieZObV5i6hgkCecpXul6j5QzUafO0Qw7a
MY9GQZ4OhzQC1XADwzSaP4EhAs8KHzGf227NVoTeCH4HXi+6hLww62aDpGDa5vvMaXfXpclatXHe
6fIMIYT+4EO5QHW8TBgl1ADlF2L7qqtHJOCPJjoy3rki1VQjp974z/4vkKPAV9y3ONAFlFeAS572
EQhAvRdao8HMCoFdm8UjR2+mgL/pcsjpIBsZdbtm+k+PlmynlM2h8Uu+fS4RLVb09pisbgezVu/n
3KINGjqC5QYFAQcKNKbqPhtYeotmObKETIhtY20TRm+jqE9ft4HLmxDp+QlaPYH+Q1X6Fa4YN4Fn
KOnW8HwWaLLmCd9a5zeBpmK2WtjJ9bwaEH/Rh+BWJOmG9ieFzz9GrNfhAcgVOltAyDFu9aDH5DOn
UDzUI4QYDwoKk/hU+nxDUUBTuBoMi/PxNCai/4AOCdY3ODeR1SE/b/vMmp99c4pHn6FLCHAXxR6q
Ycw+Gagsunp1A3pEjOqTXZSq0doT2CMUlRBKdSuW/GA/d5GPO+RWIWoiZB731sHeMwN3+TJ1Lrq2
Apu6tVyWjwsaZ90suYHXw5byDrhAeRWxuPoIxJiXWAZd8arTPTsFEs/vV7ulaIOgFjRkWNGnANla
PEI6MwHiKee5upqzfiranUZInEZOw2XKD18/3LK8tQC3WoulThqT5eh+k9HkdtpUD22gTz71bAuf
KFuSWs8uhnUyl6cRLf3+hKw4bklOlpcK6f4lISx5VVCgf4rxJ3kdBUwcJP+f4Lmp7gNI/otel6Nz
nPsKgfLypF2MrjHVouIE+2B/ol0kkdEkZLzgPLATyow5a9Et8RYoWnTnTWr/EAA72iqgUDFodLjX
oU/Ux6gayLPoMzI2BKj+tdZTAioMSkuZZd82B/TfnqQGHmRfcUDJcW3BgcPF9AkVrRr1e0tmRfLH
RfQGUX5G93Rok6yB/xkigYDeWAZcAwhH9Ug2SGm2i0/h1UhbNLkKS38du34U+zWE3Nvywnjw+bd8
IkpeCVWNC2kYsfEStdWaE28RvCTULOC0oI8QNOFF3EJ4l+xIG6t44w16wtg4XKPnDlDMukhDfiZk
8tWXYpoWBBWj5RAGxLG8R18F5HnQKbTRVnRokmUINFaQIyONh6pqgxcamwYydpJDCtpr9SM20VbO
LQhNCPVOs/ab7MFY8k5CLaQ7dojIsQYNaJBOdHts3q1ZtaCE4VkorP2oKs9W0YKIrVD3wTLEg3gQ
Qs1OtbPHu0+SU6wzN5tXJ/c12Wp8i+Zb4xVBSlbvukdkuGKwSQraALE+RkKKLqbDpe/CWpo/XNTt
KRrIsEri36CFL4twGy0zCuZbsc1sKNAfj1Zovfgv9NzfDSIg/2CgpvDKguSETA/Ch7+Tc1OMmkME
Tb/FAi6SX6x3Wsgc9JPNxg5qT1+tE7rXjMSmZV3aAUakegCPMjdLNoXyRfwkuv75vv7OLuO28Gby
AnZVeryJBL633zhDnm+wJnW8/C6VPrxN45vwA50dByzESIEu+xei8u+c/HFF2LgxG4d3GJTv0WLg
r7IEgIbVEsMv8WN8u+L6pqrJ8smCmp/RKM1BBLfGIYLlgwuQlW+P4v93c/iXBrPoaI6n+3+kAP/V
zgGmwunHt4V/c8tfm0C8/dmvbg5ozFAe/HmBtYLkqDrs+r+azJbZ/yohXo1BPlckQdUGMc5/2szi
5d451j4s2lBiwCiF+wCd/LPN7PEaY+yHCi0gDuEITf4nHR3Q+uN3ch+0Pv3po4PHOIZ75u+rK083
2E8VX68U7IRtCrP5qd8n2uTL8mkr5GsVrwI8wo7WJ6gEGymKuQ5hkzdVInUTL9UHNAqSNxEU5/fB
DXdrdaBuUfGQGpvVqKHRb1SsQI6PdBZF0n4m2Ri3pvvf7J3ZbiRHlm2/yAo+D48dHh4jGYzglGS+
OEhm0ud5NPv6uyIlVadSDQl9+7WAQgGSSHqED+Z29tl7HTIzdEP9TeOLNPCd0Q9c37g00aSteWEh
R1heHuotpUasc0waH1OQ6RXH1FptneX9y1T4jyN8Qpbg2qDKyt4d0WjrgpgXlbBCe5rcbt9M3YsO
Yi9Q9gTTCctKiKPxmTf/PaGq96nj8I7dvBR1+lnHAzUunoCAeREX8Df9yqj4PsSKkLm79sXRM7IK
ED1Xs+DrweqllYkMsJ4EiLvO2+PnGcKo59RMfhTGA6gnleWfRi6WleNwKmuv69dayx8lcWeurDx+
4itwGjSgginwpqjjpyaQo2jKlggTxC2Ss0a9y6yu2dQYlddO6/Bfc+sye+MQXn8zs6j+U5+iWRkO
mFjJKWhomYb2oKtLXBcXsJpTWAC2Y1+p7KNtAbiqZhM4T8sHMsHTrjUVP+F5QslyR2/t19WnrNp6
15od+mgk8/WcSyNe+UX8ERVC5zz4j76mDaFZFWB0Nfbl1xfvxho8D0/0ZARd5vePiJs5+rtD70UU
akNFp3azx9kzew462+7e08Xjj5skbaW3llbbrxuX+0CX5qWcPN7Bmk8vVJ8A6vF/KCqXKeVDxVlu
7U1xhZxlVEI1jYyD6w9GODXXu2jgZ6n2Til0LcI8vRG6U5IFTuRcy1durLEom6C07RP38+fisy01
8D+sijl9xw/DtVf8UxZB5iLMW63nwaO+m2p+p+Qs9TCt1sSN1C3tWz/o+u7lx/UuYzb1U8FthfFR
beKEW4Y3BZe+pWAYHa84aHr8yUPOXe3wsx4sssBzuVXq67MQt4N8KsjMrxwPYUHng/DkeaupydMT
Uvee2cCPUnHl55bnhDxrdADdpG4Tl6fDd/sXF3E9cHDr8cBxM3k8jT9ORtXwUMyCH23y8h1XrhFG
qP+HwsBibUXctEXeRwcJUvKeDX8TkCqkk9DB0DOHpsHXC9S5y2ttXXYWp1Sb+Axx0h+9XizbGMTa
jdlG5GcHZYQ5bTsClib9qqyiyq25yyr+4zJX+a1n8KBSydB9nJIizGVchBrPiVZM6WVK7NOPx8vM
lNppWLrZVReEnmpvuZqf65VWcrmtxM8PcaJV20Uz8xAJk8cw9+rgx7UVJV9fRKAxiQKwhHALVIht
AY3MhsKP64evVW3qpvO3fWzlIYEQf4NjpVijKjTBjxvgeofziF9SS9FflCxjPnVkaClf7X5c5gFj
Hs8Bt9GCUhlOmR69NaktdnbCV1WCY1Hfix2hE1YvCmb8b1wCPf+MoTbQ5Ofp0aB4BiWRrcCo9Oig
dWN140JMPtkLrN05exdxKlcCm/INiL48xN+aBgDfABbaPKfQvvUb6QKHdB1usgrWwo1A1wpUxfJF
3f5Gm9Jb6apCA7O2flJgsRALf0yfp8DqTeB9g2bSSQBvBumh28NkpsVXUc0uaanttNo2cfnGLIqx
zuI2c+mEm/vbaDQuCfPct0qv5LYZWEwaa5oCu+VrE0VJSYjrPEVuU+9KjxWsdKl/fqxNhr8Y4Y+H
FoF+Ij8vHvnbyRl4j7bubOtiyExunUh4KxtiMa+dmZupXRqsv3Ts8ppSJ2m16mZxrOU0uvknyBVO
jeQJ+HGuHR9QaF7yJ+lF+hurcvLQWoZ+LTybJdCykUwAB5wNXZVrJLli60XtZ+vyr8sxC3noG2Db
rCeWKNINGYEPD6NFCPcDz1frPsPsrMNcJGcxAxSsh2xlzl58kOkSQ3Iu+kJfI41hPcnnGirHIpxx
TQIYqs01uwHAAqik7+k9iQLVZe9GVi9rvcl8UH+a8WjHNC16b26yW4naeEjJcQJ01SKEbfoG1hhe
K4pVUqfDGW6JE8UrUNCxu+lQWrNA5pheFul3faispNGxYLbi0ETjG9Ji/a33pw8r1Wog2uaSf3qt
KZTDKkHdGfBgzDskg3qDLr34DQ1EQDVNRquzzKxJrGNeRWuSz9GtP9dKbAqzmuG8kux195Vv9eWO
JNQgXiRWlCAZoaveRIlvDquuK3QnaCUKx8meHEOSCKoicV+RezgkrvP401bs/JuL72cM03Uf/pO3
z8IFbDlYJB3HvRp6f3UPFz5BAMIiI6htKTH4JZ9pzsvFrLzHsatNbiueOivlTv/7417Lkr8clz4k
BjFPYwz7L/spX1qG9Idm3Onzj8WOZ9BM82/VLPLV0uSff3+0P1cjbBGv3/LqSTcsYtYMGfvz7k3N
hC9TVY27QnKDXHcCfh6JkJyq9tv3+k8R8A9FgM7+/Kdr8pci4L+Kt/e3Egvvf9PcfvuV3wsAz2JW
Fft7KAz4dinkuWF+LwA8jznWOsPHdM+ge46p998FgGkzZ8K12ftrXGAHa/2/CwCTeUrQvZg1gdcY
auj/sgD45Xblr1xN6DoVwNUG+2s5m+mNwSvAEjtfCCtbpZlUu5HH+B+exl/v0+thXORSpmmYGuir
69P6U65A6T2bCDWJHa51/ZH4NDrmqHl35QyK5x/q5V+fQI4FksaEwABSE/fmNSr/07G4FkT1JjPa
Sb327zSnm26RF3CAKW05N07JVIOfLvj/sNRAjvzLWXSvsDVbA/bASPnraNKfD7nkvd2SVgLYKDvW
4qithxvWHtibNT4bG8Vx9p81LPXGRmNJpN1bgN/aOuzAqm1rx2NgT5M1s8+rUOWytNv59SJSnIKd
9l7hvmb/3PtbBG9/O6su3ZaONAKie9UBpbO8FDnEnEJ0w5M+ONUBTk2zAZ+VniI5pCcrhsq0NuMq
2coWHTKNe2gAQ19eDMJg33F5quckt7pnt4lvtVGm4ewWVTDiINopw8xvLYvFLkgyc7wY/Vh+KlPV
d8qcsydDS9lyaFGx4aVfoRCXUzDW1cymIQKvo1pj600aNnh4HKGe0NIuBrM/uvpQn+hjkI9DE3zT
ihhkt3P1KDD+YNdKxLCVtfiRgyZl1B+9B7/PUeWC300l40predeuOs/aaL3RvTIawJ/z9ZJ0bs/7
W85EBl9927Blf5NUTbZxK5eGzRxxnwdaAsEMVb+s3sfObV4zotZfMj837n1krySYtd7/lnmwA1Zk
DCn0SkPWcPuzdNl0k4dcTKojec+T4orlrazijj2rx3Ybqe/GhU9wlLQtnz2pIMNEaYfr4eo+zBR+
QYu++x1pv/tkSbUgWjJ5n1AYhb2uda9wMqZNvWjDBoY/0xsWIAvfurJMtkmVfMguaxgy4NnH2Pcw
5erKTsqw5+QkVVTctkWpvsA7ExcTvtaNpsjErfpFz7FsTJpY52kWaStRE/5yUnsfQc9APqv60JRp
fqNl8fgt7p3hPddlVoQqVk4ViiH1D5yCnmi/89EOBfvWuTsxbICerFt808xlpm1hHSMxLKucQtbv
EZXbqCm2ovGQMTGKoKbPDEswLC2ANeCs3GY4ZqKzKLOHmGyI5mVvxFAAMAv3qwl0f02fWmK3c9r7
aC6MGyfpz/Yyz/rK81yLW5unZ0EsB5Jn4a/Wp+8Lcxo2dieGW8gq6n2AExlwZe33BnPmHd0Fsidq
GO5bOAABZud7coZpONrqRYydeTJUYoSGVP1JuEqFs+/MD1Xlj0Gs+9NGMoehmssvrhnVxi7FoDJZ
qwHTkPyonBQndDSNaK3OiHO9WEmvMSjB6S6u87jMya0a8OwDWbSOuvHmQi77wteADwYJ3i1tFQnU
1ee8n8kmk3IY+znmRNRwrOXUZ48WCeJ4KFakI71pfnTlkIS+3rvx2sbHgKsrImOyslvNWfmDxwiD
eSIQ8LLAKfc2BJcM7BvezFYgLYT0Nn3Wp61FMnwguJvPKr6fcvtKdWjSKT45La42xpp01XyOsX94
5qpx2j45+pGYcIyS2bVfjQZTIOEWNm5JOHeQ8Z4zkqH2BvuD7X6DDs6FSgawA4ccHvXYPeQlAQa6
EX6fvwq7yR/8qUy3nVaxDNela+8mbSie3UgyRCIyDQD58+iYB5IY7JtnNV2J8yLxt/ZgYu0wGCeg
L4u9M0qhuXQMJa2nUvn6o5HU7Lz79vqvmZoUPUimuHw4bDGZboBstMEIZu7rAhv9arTwEORjYe2b
XqsOdAj8cChHVQVlG9FuxslSH1vLwrLmTq6+QX+q10WXYl5gmlFQQYxfVti7aQZFkf8V+2BJzSuq
B9XDW1nZlRjpyE1zeVlMq/luISff8EHSeJOTSsXk4pdqTfC8SMIOTtEe669/x8wh560o6f+Bb5ig
HvVueRFz7mIbprqvAmBO/DdbDOUnlszimdpxORcIctBXVFk/xGWCybpHR9RZPHIKDiCP/9kF/rZv
+6ddIDbknzYFf90FAhSq+rf+T9vAH7/zxzbQ/xdbEbir11GMqLY/bQN9619s4KHFwksCgmn71n9v
A51/2dcUO+o/+zO0YDYev+vApvkvjR2ljRj8h0T8B7r49y3L340bAz/65y0MBC7+R2rO1XWyrn+B
+V1h51ZjjAwAKTzc5Db5ua4apq2CvnVgsoK9Y2GCfFnPs/xGTMO9sXMLx5On6/M9415IhPaNeCvc
Aq+RbfknRQr50clw2CGfOsB4e8s9JcXU38tsSh/L3iYPMV7J6LGjf62bCNJA5mYH9sohtMn2nRUw
2y3C61K2pTODAPCDqQ+gKRDO4dUbvEBz44GAXX6gsVodI9cstqNJvUXP+7a2DWTlIqIXl5XJQZ96
jL9pCT+hFI65NkTsHgAlECCIiuWubrxi2xSefyP7GMmMJpdxWcTok1HJtVtdphiTyYJP4NDNdmO4
erHVayN+0f3UP+kiP+sLXpfI0B8xYdRr3cEhULV43NisNOanKSXmglKyodGnCmG07AZyXrrF2k5s
D+jmAlu+SMetXWjNN5IQ7cbsQO20aVdsEc/yp9bKHPhuhZVtG6ZO7YgIAWywZhyUrtSDQTfGL7WX
RrSqk/ky1Kn68OUsX7AHmZeYcMoOs293csxsudgOJ4dwfrrBuzkesUS176U5Lmtcau6mmYpp6+o5
XyNeFiTqqoCswliqNrfGb8I3V2lny8D0mexTxXsLPks4QooCPVJX696Obsu8uRLVxR5XQb6mqcvm
ZOrabdtO9meMuQMDzpBifLbmLXyVaM9sgfIMzlIZG7Dy6AF0FkVoqmw8kirInmOZ+q9u68CrA6CC
v5KXdMPQqEc/stJbpTnaLe85zGK80dMv4Lv6m2zUigertpot/W7DX83gnHb2UrgZk0JM86Kkm97G
saU20mWCzYoti3sPPlXHkjO03jrtzemaLNLOfse9QmsABTtTVvExkvg8RbCpd0RpzKMzsOEpGwcn
meemLy0onlMVN/aFrrzaLYnEOSYm82jM9jXeX8d3gDz6x0yZPr2DvtiXYtw3VXR1vVa2R+OkMV6R
YJ3bFl1yD1Oo2WVZgTOoxAW6ma3Eviua+WgkgPanuu12AhVxTGLmZo+0rPGH58wgaCL3jRTCd7uF
bh/LBm+8LO193UbWxmUs1lq6lfFsWvkHIm0To8FZxqvrVY/1ZKrnvm8kfqJKu9SJQ0dhScBQABnD
B3ul6Z6SSbd1tGSnfSMEkZ1d9Exax/SaPmgVJ9tqurYhVFo8ealWBhMqfahNeXnMYi7ibJrp3hnx
L3uwTB5csx9w0FG2rIZcf2QA6z42ZudQY2OoiDwH7GqYW5cWWX4xdb24t6Ni58h5ODiRqvY4COh2
N8wRGFksX9EL070LtmKDn7Jduz27U6YnZve87K3vCn8iM12yJFAJEShsY/kLGcTlCfFcXBqjrAMu
qAsTI8kJm+CROotu2cyF0x5bCoAs8P2NPWTlNupJK+BNKHDfX6Yoml4EyG+oXaZ+yTQAMhUqUR8U
szadKm3qPsxB8kksbY212d1i6VzCqdBHejyu6b0M8MkbJBxVpJgJZA1TQsZ3qq/zrWAgFcWgtN2g
mxbn2qkH+hDDSKaf1mMPqsdrw8afnmIlqeKL3Mfy08UYtEWf0rUfS3WssRzdyioCwaOLl4xpbh7j
SnCspIXPTspp2aF3lRPQuPjCNlfbFxpenFrL2pWR5fV7Ac/kGNWJf7FxtO373l7KFamT4ZIOIice
WQU2/qo3h/TdNtNs76yRtRsYSWFqp8mrtYApUozbA0TjhOR3/Geft8YJgTL5QinH6EQ1ffWh9e14
I6oAN9F0QphPuZXm7KbPGCbGzDL/phyt7jxkUXubaXOLqSgtMI6XTXgdjLPRfRypykiYuNi35pd8
Lo2dM/Atu8irN8mSGd9hjY+3M/TnN8tsry8XEkMvCSMYnyDCTcWKbb2/MTM/ZppJgutRxnMg9Cg5
6zr7L8zGDC+K2+VBGzn1VWKrtZRDE/aL4R29q5NivRR1cmcym5AbTZ+J2F7l5kYb1VbG5ritsGXv
c181T8VIRBLZlwZIpM75ZFphMwElhw+pKZx7orKIFywbp62nkz7FxsHX4/wr1hsaZ9Tk9KV43aY8
4keIx80OjQngXt52/mvuOOm6rGbtpYgQJliZkn00GGtpOPZZjZn4aIi0HxqIpxtM/f2dnlbF3rYE
bBgr7i+FnL2neGZkoE6/9YERJjhDJxcPviT8sTETtzt1sn2vsNp9aGpk+R+7QdHWXKx4C4lZXyvk
2ZXRi6NdaQZGywo/OsiPeobGt9KrkYxdmafaBcmo492fZTHtXDYiq2wkzxJUpj9c2rgtdnXCI416
6uY5xVWHN9SNvPYTUli+n4qEuVXLLG5SsiVkc8rzNFX5brDHVwzC6Aj11afnUZm/54PzSszmTYvG
T7dQrxB/7ysaAAHkKRo1ZlvuO6x/IWjER4MO9aFJXPeRvpvxTAOi+kADWr50Eb84VY7gVk/l0OWH
JuZbjIem7duJCZnOQlbrlq0WnjD6jJD6wtSoBwvnb5rcLFgCMMsto3duh1Y6L70TfY60hTx4lDMX
jrrCQL1BLQuiWtsCz2rUtsQsdJs2rahfGxZQ9l7+BAYpypmaBtf04Im8w/CTGWRxzPyoMznvMHap
+2pLu/2quVGcnaMlKY5uYuvdI/bPJNoWKi+oKwiHYP4FGWtn3zwm74gnu40WG7kGPiYCFjGofeum
5roSGko6feHN5PRfKEPnVbfQjgbSiikytr7gQJl39GcA8pXDeOInl41Puyog8HNIO+tm9A2EG03U
TOsifPaMBVzs2Is8VYouYOIY7oE3CAQukcbkRws9iCtdniaq5VPH1TyoAckoSee3K3fp0PmOWPWW
GLd6tUh6jNftFvzhEUae2R3TdJ9HG/AdAAjraNiRIbYCACfptkdYDWRkXUqV9GvGHsZ7ZcXDnhho
dOhKIz0MGklJZhySjtKbGwQQAk3gR76OplMEmFjlNm2nFKNn74dYE6KwS4s6nCOroUWZ5LzIooYE
GJd5N2qNgc5llFsmGmif1hixjW7yhhzRCt+b/o0esON96bWxcvuP0WIAmf0UtVjrhyBtixSS2o/S
5D9S/j8WceBt/q6Ku31Lq+9/LuF+/MZPk1lMB2bJFVuM/+ZaqP3h5WGUNO0eVnf9KuRf67Q/rDzu
v+CouJAmKOFALV27CX9YeSjhADjZGoIx0wgMRP7/TQn35wKOVhACO9McLO4ZtOhf0RkSsgsbDKF2
dRRKENESpOLdT2fjfxC6f5W5mRmhO5SojJPhIzP2/M8ydzSPhYgNet/TNZGkPDQQ3AsOp/TfJqr/
j6NcP8VP+n0X+Qg8CUdxq6+9+Fov3wc7+L8d4tpC+OkQblpbVT1xiFFdXO0iU6Tq978/BOvqr40I
puXozPXGYc6doeu/TnTqC9GAvWB/bouq+6hdR5tDPPDYUGYObQNXvMcCQcefbQCJfG3cLL25hE5G
wFou07xNGyyeRqJMnTFnfbbuBvdCwnKySXouDL3siATXEa1ZcyCVrrMHfaB7jIp37WE/yhyVyqWk
JoQ/uYEHqL8kOJt5Xh8WtQ6NAfM22YEEYZhqYw0ZOyEVBsQ8b0ewvWlXH51uzPYJ5tSj5innVYCa
QN9DfcTzIpwjZiQZ4ETowwQ88nGIyxEleBmKtRrzkeW+VE/pwD8mTYIV2m0R5Er3EKUlw/BEO617
V5Vby+hvLOwTT0sl8TRFo74Vo1uEtdlle6vUMHWOurUhHYi6vzT6raflFIImhrLFWKZ70x34I7k3
3LgY5MNaeQbIAtnrtyTneB7YygVxPSaXKJvmD38o5WVSmGJxApETdTFtbEWqvs+VE70kDfrmmmy1
eiIMb5tYa/XvXbfAGLZ7a/gUrbUkAVrv8Mx8bgYxL85gXdiz8YeuJ9i2mDcobWNYlQOuEEfazroE
9nhDBIcmeHodxRnZldsEfL488O3B5e2YiRNkv++kT63VLIfxW6aWJ0sZ332oyq9sGRjkOor0ZUBl
3ms0cXLKk1bfVjMFzVB3/iqZW0XQVINpUDRcBDtSpJc0/l658DmyhfAu1Ib+OcVwHIBUcY+lNya3
DbSS0LQ7fYv4nFxQ3DM8bCaO7K7pGGXpaVumwChYEY4TI+GDGvQWqWWBKrA72HS7d0p3OIChaO63
2bCdSw+ntZ1ND3mtxoehifhhZgtyY3ipfQFxjn+niDAQmp61Ius1hhOi2Z3nczqhs+gR7qLGuAZm
3NNALDnbZ4ZTbsiysDVcYOxGwA4i/Z4XaXyRMeBUeLI5+ZI5te8MZlRhXY4hNltd9B65tulzl4jo
ZMw+FJicHd24sth9YuyKrDt0dPbEeFIC4oLWQTZde9MKV7/XKUf2jt8450iYYgs72Ty7ehnfzJbN
EMNWXQCq93Ow2JNGnKZ1jH3bodWP41IQIGSkNJ0Isi9+M9fDCpi72BIq9z6tLPc+CXYPQS/6+di5
uv+eYCAN47G1CLFAfgrBSPurqPav5yMiSLfW1fINEzhnsp8WNkpxoxE60iW2Gt+4KVAxHrUlV2A8
kZc4mK1vPbfqtjb60ItHdulrFdnJRStbbTelBnW3NRKrTJlTzOQs3AwfOiifQ8ts1BPEyRm0g1nd
VmPs3y26Mh8Lf6BWJrggSDvq9pFwuTybE/6puOm8Mw3L6k0m9nzppFzOC8Sd09K3DlK9K2/71reP
JEWrrd7aBObk4Dw07HfXg5Jq187CwzKkGRygRcNKVoURDZdOafTeruEvd0Ua1V4TA683UzSzgUqd
AWoBNdYDBXn2zVYOEayJRYjJ7LCcIt1eUyTb0E+afjuQyy9RBwjx8FaxQuBODH6YnSt4nCTeIxQX
OrbYVPibdkSsJPNdBj+7lTrwaeNHQ6/VQeayPdqZIYPCjtI2oBhlIKQNRnKPA4UBw1nmAKCJ/b3d
+2SSnKXGlhmLLSJCWvIFTO4JDzvbhl0Cji/ZdXvRaQVfo/UkAw4Qu8gUEQE1aAUEE8PVCGbUiqmi
lbecq6Jr3+d2GFjGpvxSAP1gsq4mg4FV4Gua+or5vy64DiObvrvE2jZGTKcQOxktoTotPMw9WfPW
57X+PrhVT/DGTwmM+GPxLGnQ3fm6lh9+/LhROfZDCelkL5cYQomy3fluVtly13sSg5vHeIiQexgf
J7AjEDAxU2t/HDJl0K21cnpsP6M0fGRY0DvvBFv7L+7VeDXRsOxWwBJFmKaOvK0ast1GHxv3VrVE
r5mV1M8TAi1Q6rHa2raKwlTp2ioT6EczxAP472N+cOrxDZVn2Huu48GxgIW6xmCq7Rh0AVJDdtPJ
H0iAXCtzEXbos7dOvkwE8plIusISsOxq4UuDyfC6ue8Mk86b5k3lgcGoS75yCa+Oa9q1ChcUU4xW
aKNq56e580CKXnsZ+klhB+y5dCAw0sBuYHq4M5FqwhQjh01z7JhQfPqV3o1YkN1WPBL7nGcCOFx6
z1T6Te2a3X4szOSbj0vokBeZ81B2jn2McCzgo8QFTPnJQOsWA9yW3Wi3JzWZP8+IzQhirfPgt44I
bQssgDcM1TbOMdt115ddT3+QZrW7nGeHqZ+mjmex9nu81rhezyZB2ze9bIuwarjBncjKD4o7OnA1
awhLS6u+Z7zD90av9Y997qhnbqT4DHcc0TIb/Ycqo8HvWHgR0q6ptrh4nZeBDekAD9KIGGBNlCvo
gXRsDVTh8zDk6qKENn2f6Bg+lW4TAXsYMjJDeFJ/u075sESfUuPDLpY5bzSr0U82DcvHOMpZZBjw
e8gKYwyFvaSv0CQ8TADTshHaaH8xR2l9wcFtfcnsRp54UzmbpE0E8KlUrAW08p0bRfUtMlV3Xyek
j42uKkORm8vpx1kf7JK4HQmjO+r0jVZVNS++Pjsy61xftegOV54MuXtuxM1i18ynxeYQVj4zy0s5
mGHTloD2O83iISYRBwlAFneRp8d7HW5SDkSdexmikbogAnnsKzzrqLx0Obl9FQGBc+NAt4aJ4WLA
ru/w9JV7Ry4O+a5o2jLFA63JS3kZasri8qtW3ZIqU7d6i+E4hudL+oXEEEugjqlApO9djtrMoiD3
6L/VHahmxWBeewRchaD7DKfathn2PmehGmW/QeT3b8itkLXO3ezOzBOxGU0jP1hjaR8zEpxn3Z1F
GHXNcte6Pa9uN6mGrdvWgg4+2JUcL2AXpbSBEqbDLcW0Ry2HexxZfXM7DwyTDiomRzyO9VJtiI7D
iUkpc4+6ZQx3bYzI0Y0YQOOkULdy1ptDGznzxjR0ZkEy/1w89hp4mcArJ3bM5DpXxcSyocU9jyZ5
6muz/Qob86bWJAYwVdtBr4pnbeR2ApfEttpP9XcttuStVWIrt+ZZe5e+h0SwpLgAhYXfOel5MFPd
Ng7QndWly1334MyWDL1BdntPGuAnMP82xDh9Z1oIUtesdFVvqgtYN555YQKMIRDsLI+WaAEcQdSa
buCFZEg4uXUmZ1AxWEq10Y4ZDkS4r0A0crbOdmaM7PUb3bnJYhB5BIoGV4/M+JiWD8aSd2HNZA2I
y4nYDnY9dIDTpfFVVvKaFK/aB3O6jvTNU3GMo+k8NtJdMY0aG0smvnvt4G50q3oxx0JfYTiKbvga
OWCDmpXTjvtu43ndHJIpMLZRlNL4YF8CasfuxqAABBOyQ0wODQjogAT82WiASvwAqAGC/OiVfQd9
wtwYy3yl6unt3ktcY+Wq9HGu4Vd1noh3rFZbTgTDCzRmwjMmq9v4ufciKqgsQwZBA4IybDVvjslh
moTeNG8Q8CsaC58zALLf2WojEwRZsSti0UBNqiRm6lJchQ6iC1Q0cyIgr7LkazxO9u53yNrIjOrF
U3+GrBG+PSaZ05yrKm9eAOWQMzFk+dqLZvxoJhi7rt4Bgy48pMVxkupgpH6+tYpk3ImEBCohg9Y6
Wx75SDoZ3UPDwO9wKkdXBsvSYSUGMY57pYuCqEuSbcGcwc3U5pTkWpEe4kyXJPCH9t3vVHlkhLK5
Q4QDK72e69icm403Ylo59tU723v9dXEq71ZnAogWdIZdXybowoKU/jifIyXr/SBxRsA96TeDN/Io
liXaMVNVE9xR6GXjeonsdyux2jmYEiXvfhDbKhzVGxTH7pVgI26HRU+Mk/T84TUvEvfA2OrqC2FM
PDltNZrP2vUN6eglpqnES3ZLVY1H8r3WLQSJ4QtQa3u3DO18KOx4Os5C5h/wf4iQkwS9Iq+G6Dy5
Tfmt7F0tmBhV9TPHTccPcQMVkVyloMAmFFlZ1Lo9BmcpBuvJrFwI1ZGtM9NomhLATvJ7Prnei1G7
Vaj5ygvimIyF3RcZSVsSxezxFK9CCBvjahTLDNm9YyXLimwHswwSI3ZhLi9v2wNKeLmuE1OtZrBC
cd+odZ+Wj/i9XxY6gCv6lIzWBojApG9JUaw3XzozM2nwEBCBUui2Iz4+f9jWzCJ7rGlC3QyqMIgB
wTRhPw+WPWbURA5fgTHnPbmLHeWSI77LgUnexCrsvT463vMgiIJTd3pbqph5ZYg0eipMMdzwUizO
bBWzt0U366eszduXZmzoHTWC0U5kMts03061TS41J5pDMTVUF8vUcVz1DL3/mncMMEKWn7PDZIzf
UfOxGCLv3BAnAVLBzvajajQHJfSaQRX5SdVTQW/WFMV2yJnbMYPcuwFtNtP1a5vhZCHfnjI2Q6Sz
iqwPIWm2t11MY7SHa3rP8/9tqGgRjrzT/NXoGsweiwYF46sfzzkpubWF6eV56XqTF5erhzp8pEtP
kvfdFM1XK+vnr5ZcHtRo9HQpHYA+oprBzbXkL4ZGmCB5xuLB8915CJKk7e5trejLIGKwl5OM2kZN
E34h7vid8GprmySOe2PkjmRx6UZ3n/w/9s5jOXIk2aL/8vZogxaLt0mJpE6SRRZrA2OJhtYBBICv
fwfs7hkymS/TatZjY9NmI6oiAYTwcPd7bu5xN0308Dt5cYo37IQLy1DCjRviG8VVh/Mk9PJvs0k9
8lvv2RxMealWWMjzt/zNnjNj86eTuc1tX4rxezgF/QabL5cOKQrs1543yW3fYKvulS5QvDChc0Hx
eClG4DwjQDIf476EUdnFLNjGo6JUEFONkU1ZUbG2Ah7iHXeQJzbk9HaoJvuirlEKCSnsdZUVwWvp
pdMya6Tr05qPu9NADZS2IG4xOu70/kAv6hJ0QHFPbTAkwlX2dD0A33DHfB/Ein3n1Gq4gs6l35Di
N/7UwoIOvURCqelifOSLqLvFESi6yqzUejARJRThErS80r0khbIIorTd4pGZoLIyqhXsLnUP5cH2
M1l1y1Kk5XbsjQwWS0hJaCiqNYVJYKJZ9xh2U0DroGpfGGE5boVsvkVe4fhJGHFiEQhesJEqfm54
/RWhnHMhzTykCFinxL/I0TpB58gqE9V3o06ql9YVgFgWYR2l36lTJuqlVnXBJZLoZEW2RDLZWv2x
0yHcLrGOsbybmKKojqyzroeF0ZQVfWvFMHE1A7B1U4xN9ljkHi2f4GC3UdyGq4oU1qOtt7+GAXSC
OhGqNLXRYPopf4AWyi8s8vpLgiouSXU/LjDRTZDxedqa64Sv6Hpywfq3vjq5/ZSHxMZw7EKfqDDD
bcqFtBl3K6x1gyUOuHf6KKXfDfarwxVkSKYrq1H3xFA2mTPSRErnaj/AFshLrMyMtV2DFFTTorlF
Ju73sBv+jGzDgsGi6Pt28P6sIdw9hSy9L7ruNNHKasuaikMzBEhLNDBehVVuVW/o1npcY4FBV+PC
LcgAnE6Efs6CYhLq0JONZppG90Mctz1kegGKqPGlSf6uV0jGxVXJnKy33Mfz7enRPqWoaeVQHfz3
6KYmJXUolnYGayBOchp/LGf4Y8s/4twZ1llY/d0L9/86bR8bau7e91xaiS22vo9JZKrbFelHjQeL
3PBxSEyOjKTXrlUBCu/0U32UgCPz4Kk0HQmxaYKrpov+41DgmdQxMxiqaIruCthi6qP1IuRk8i5g
oeXbsmdynR702PPpmkEnvWtaMxn/46BWHGg6qNDWH1Peog6cd2FTqKdplX+cHuqj7cBfz8eCpoTh
mMCUD0HcKZv/VIHn8/MxMoJFhi0Xm5ub7FKdjGZG+uOuGjUyiNkUXXcZTUmnx58LFx9EO7xf3QAC
jj5hrtEcFDbQKlWRmoat7+ITtyboIpFRyy+nB/mkSGIQQ2diIrOmVuToH9/noHFcCE9vfAFegpxB
RBQR0ld8k+koYqdRR2baecO6pDlsc3roY/PHoLCvIxECkjxXwd7XOzzLHLRQN5o5STLCYrJESF6F
RLADnboGZUMENkaQW04Pe2zpGyZKqLk4hcSF0tf7YY0WZTmF48YHPp1daHn/BROYyQ9tZq3nMH9P
D3dswiKHcUEkAM7RDiVfIexKTXFHhmuF9Vjr9ZbL/7CuA0c9s8to8ws7nDAGEgL65CF68kE/Phn8
4b+/pT3RZdy+zU08B39iA0hnMOq/a1LK6tZ2J/U1CuZkkiQVf/pxj01a1JXIv2jsN91Pi8YxBPov
tfENJzT3VleSzcc27swox14qn3AuX6kUPg89KswhMDszZ+t52wX6JKAU4dHHpGGpeeb7HXsgU53V
UgZZeW8uor6fLukAQm3MJBuqrLOVLstvtlt++/2X9n6Mg00ttoRuc1DD99XF9WQ3W0wY96eHODo5
mH8Y+zEVZ8DDx+eA/O7KRheNXxG7Xoew4C4gJ1Mo62X8NYJnva4RZdyG2LevKiOE4RoY53a0z0sP
6SGQCMRdqkfq4mBHM62qM5TSq/1Qw8lLlMJGvZHWV1gF1Lu08orV6Yf+/O0YD9KFRxyla87h2qu5
VrljZdR+XgwEKPa4x1vPORNKfJ6LBjV0S7NI7YJemVka7yeIF2piAjVc+7FAMtVWZbwsq/7KgQ57
ZioeGYmHcC0H2Z6FPu5gmnhtHE/j6JY+WxtifqW9NEbnsWqSp9Ov7chn0hxTVzW+FTuXOW/c7wrR
dpWneBdBKocmCHb4FXQSMMiCvo/g4vRI+uczFlTAu6EOwhVyVHaQ2wzV9R6J+wImNA4RAIwGr+/W
uMxPX8A/0qRC/aNZ1SbZfYgXwYvNlXWNoF9gVOUUW70ljZZD9qId1ZzSC8tNqgthDMouxL7mOsi4
B5o1VGp0Vcqae5VYZ7pIxAWOT8ONBK6/LTC3y+Aq0Ykr7Xg686DmLLb7uDdzglPXU1kAmoFv08d3
mmWTYni0TPsw4sWzB52D1jn3fqQh7jWfOueiyzLqp1nw0gxpiPknsLp0sHc2jamxRWVWA+m01Lsv
KFfoOQRzWpT5fSXd6ymA3p+Xab2ezebozYYPR/OroS8w4eoXTU//kpIo3XKg79inti1XQrh0e0OA
WpHCc65S4P18YC9YDuzXK4/WQtoRAfDxhB5vSwdE6aEi+e4EsjhzaB2Za7pHHwIdLLT/Y6/y8b0E
eY9zajPyXhKlhTrrGTu+Orb1SUND9hAY0j895T4HPHhA4xlPtz9tL588iesSGICs8tL3XGHuyLfm
6zpsxJVtVGIboGy6iki9PpqxF16eHvnI8iWaw4wHIbrz+c7RhBitRp1d4K03jl97W2rfauo9j1Cm
kl+nhzrykDR4zCAo1+Lfh6EjdVHum0j+/LxvqIr0GkU8KkGABpKi2YF5j91lS4EdXZNO0v704Eee
k7jKsKmFczOgz+TjJ3XSsCPtVBR+G5Qo72TxGA4hrR7J2Px2GGDOm5Tm0GEEk9862BDJAbVhqSWZ
DyDleRwLudLdoWMVGcZvT1PCDRqmaIzi9kHn/sdnqlrEJCHoPvoKOrkCMOorRnIrpWVvSDz9/N0X
aCJ6gU+uYaREO8fBiRLGWYWEkxZT2moMX6lGvJolTLvlbELYnnmHnxcggxHaEBpYFLQPjy/MIrXI
7nKeTDEfI0N5hvP/MxmMx1DaZ2KQeS1/3AMZimupzaOx51sHz5UbuFsWCo0YRpXB9i/WHl51EC/6
aTEV/QVpynPR6PERPUJRb26AOxSSK2bluOU8Yq31F/Sfv4KYfzSalIbfyM4WUaf/nu0Wd2JTJfA2
3qIORjyYkVbLvUMETuorXXcB3Mg3TdSetnpmmM+BzTwMV0Nwb0QfhwkFFL9DHPNX+72iK4+KUyAa
HDgRT8/Dz7sIo2gqwYar095+yHGgcRb/qETDSdUgo0WmZ4mT0p9OYe+TWlBQd6elMZZndkn980nJ
qGwcyM4sFGmHS412fIEpJ8kED+DmQmYeabiiSqfrwaNK/8aPaUcPiL9Smike5RM8EMSPzhZef7hD
q4gahbBoosf43sMMZRVWFcHBHBbUpW5d0hZnf/FQcvghwMAzv/7ohwGSxIzTXM88/DC0JEQZlY3M
JztdrBNMdS6UgTzn6Q/zeYflFdFXSUoJGd6nkDM3a44R+Fl+IZxsUZa9r6JQcR1xLmo5smCtGXPI
EWTb3GE/7np4K4NBrhFa6UNl0MgSRLvBBkt/+mmO7UA2IQBAOS7lvLuPo0yJiidKp6Q0D7VAxhyO
KXi8Yt222fc+MX8/iubOSJsoRwb2OurhDdUVsd3TcJVydwx+zu+uie193gTPp5/q2OKZeSsOLblc
DA6n8dCmNPGXLB7cq9y7dNQosQXWT4ot5aYJLfeHzKpkR7awPXNUHdvzZqYHcbV35NJD6lSNDLNP
/TDUb0WhvE5JuKmSJ1wNH9iuz4x2bMJz7UE8Cv0DPtD8Gt7dFTKe0bGrNvWrsEq3uW05e6knyur0
y3zjah4eHbxE0ISmZtDmfLCvergmdFhapD6SCfUJ07Fyo9BxvMCAp8+ozTnyS6JB2epK0d/WY5He
WJmDWYxLT+c0Vri6hKAKtDro1pl06cfouuTc7VY7+uYdbtisTAO14sFyaYJWtWSec9oMJmUCUb9q
wiuXdJW1u9hxn7uB7AT+XRQxCiN+SiWGXIFXfovo6ACmLC4qmZs7skgezngK7hIRz3H6RR5Za9S0
CUEd2CCfQaGZw2+IB8JtWUxgzDWxUSuaKQNQfOX4enqsI69jRoTOccXsZ3gYxujaiFOkKwjtA+2n
SsJhlVvqaztmhQ/5IlnPBjNnIowjiw7BsGYT0XBifUrr9w0wA9zceLzE+hrFobLU6dqhjtHMIOax
/lI38Dzoxuj9339WTSOLSUaKAPFwpzQVeCWN25Y+d7Wb2gagjOPOnmw8hhVp+DS6aH5Oj3jsS/Jq
SQPgHe6xlX1ceKwVKVoTEqKCDfVy1JApFoUh9hLvBj9HLXVmvCNnDg9IDGVwsBEsHqzAHNp9FJe8
2qEPqVyYjVypNVAIJEXOfzIU4CjDhUxEnv/gQKgcMxZ5wRVNQ6xzZ2U1bHpH2Jdxp2lntq9jc3Q2
l511CHOm/yAk7WmJKyYyA36bdwiQyl8WvotZy/eLw3rvdoX47csRGxiiC93SdMonhxGpNlBr0zHx
hGEz0ePnyPuma1YVeYAzAx3ZmEmpY8g6w3mRcczf893GXE2I05GUFX4WWs8oprfuVD+enoJv0KKD
XfnDGAdzYhZFJ5gEsJ4TRwMkE1cXrdVa93png4TLZMtbVOXCksDe8UYKv5SywVoBYv62c0GFyFln
2hQxlV5zoAMOGe1aumPmx4ZoLibTjPa6Fw7LYuyDl6ACqpi3NGdxux1hE4XBLrJcihS4ed4hIJuF
s5Tv77EPo9mq0Np0U+btbGFUByitaR29TTKV6LCMY5j2cXMbDU60xWFh3GUWLZq9EeXXvdL0vpt6
j3GZtkvecLrJyRU1i4hGQZ/mxHxRyqlaB7gy0CycyqvSNIAK4jy9Of16j81NTnEwWFQOqVMczE0w
JzA3beYmbcKv9SBe4cXemoayMfIS+wzEtqfHO7bCibkJ9kjfUxA6GM+KAKsaaPR8UUdzzulG6ulO
iuJM8Po55WeSK6WwRS6TNJ13MIw54DQEo6XwaSLfV1WMnaN0f9TpF4rQ1zSkgHnQv4VNcebKZBwf
lywtb5TL9WFA5lV5nVfSIidSjtPXaPYcchvs1hC6qNmanhnuODUC7bVI+3qVFTQJKh3eMXat9zuL
Ln8rkcrOUDtlowkTqw0aQ5lw1ZZ6JxVsL/luaT0XdViLy9SZwpUnNJvcizOtQi140FOzXbqTVS9S
kZjpQkxVuE74PXghVb/QfGh3CdL8bTXIeoOii/8+n6xl1Ipk7SiO/gR2/9ynOPbFbYM55lGG44PM
r+zdHhGrrZUXaV/4qngdKfcuRqluU030Z2bWsb3o3TiHgVFf9XlWerLwXUASy4J8wzKPovXp6Xvs
QLQNsIMWiDUNr+aPD6PWelXWZlP4FJ2wrLVwslD15zLFBilqxzOis6ODzcg4Al/UbYdhr92wGRWA
Pem/s3NuotO2N6sNHaD0Uov4zOs7thHYpP05LZDsfQp+s3E07IQuKr9Jmr3eOvYST8nnMmt+iZie
hcg+8yY/kePIYnB74Mo/p0mp8B+8yqmtMt4vcVoyZBEqL13DWLaRO0wzzFVpKJFvVrVYwsE37mM1
iPwxRNQQYrZw7YZuusEAdPziIAlCnhEAszjzPo5NW76zQRqJ/C3l649fWg5Bq6QRYY6sq1+GFz5F
ev+QYTv0n4wD9HQmpduzZO7jOG2P6rmiH8/nJlqRzRGvxahgQdg1Zw7SY2ErySmaNtT5H87BOjRw
ebECei99gWYkamlxlcW+Ka2LxNVus7J+hAJ8JlFxbAK/G/IwYJ2RIfToqbmPZdE27MpfnpnR3I6F
TtmfuXMYx+YvN1KKZISP3IUP7kVCumY1DU7ONqOP30SEKUzs2UswE+6S9C2UjwrCdM6OvI7rWWug
aHNnZkPTn9e3zyZJleegdjFC0lEsoGpDZxSJ5iGcvHLlFuih86B1N4Mj3SfXYtdc2EVLw5TSDqsp
nVObpf6nKnXkLCX4YFyak7K7oRWnWuMN+CsGYwaGxAC/lo/6Q0XTNYc99hKn96djb8GblbqkOJi3
hwXYDGu7FtcbIr9q2k1iAlWums9WZV2SM30W8SjPDHjsE8/KLBplHJKth6+9ShDc1wRDmN55Cn1x
HfzFidsv0MUgCyCF05N++hHfeicOAkI6ZnQekOXCNfPgS4d4dVAlzXLfBn+2jICmPZgRwPPCGK3L
CAPIJ1gm7iqZydVvcgE3grMG5EyssefztoqUdK6f/lFH3jvBxiyBRsf/GSbq2aObC93IfPwezXXU
jPZ1ERE2jhiSPGOwNfn0RX4/PaZ2JIlJVwJZn3nXxsxA/7h1hIM1YRrAim4neJEjJqEbGlKNDVia
dgsgFM68bdE5aWVrL2yi5UhNBuWFqa1O/xDjyF4568Jpx4ACSqHt4IeotEbAO4lzdMuQMhdvuobY
yKY9vdVYlvNmnJ1I6EZGYgVuISOJrCk5ddS4ifo7LIzUzTgG6tfIJPDWxaR+JSwutpFkSqGYSjc0
9QEE76Jf2Fov2LL7tWkn0ZpeYXPVKIXwI7t21kPUOSs3vNTL1HhI8UG5ZdkiQoPKPD1Hbudd4A/4
AuYzPXMxP/b8VMDQoDtzhf4wcUS6LclaYfD8WTo8RLSl+YM9xM+xpkSb0+/62FA0XtNrgBqdY+Pg
1KToVNf5fCx5pRGtqtqd1XzQlS+gm4fPp8d6+26HK23O/kKUJctIG+PHCVYodtbJPOZy0FvABAUF
Y8RecGy3QVX2qwJMxaWG392dGHR5o0MW2+tC8ZamkVXbqlCb3dsP+i++4Sy+wWQe/IskcITBF09l
QebsL6Lf7uf//o8GjIf//NqK//0fBATeHyrZfIOCh6ERbxn/wjdomvmHC6J53kPe4Hys3b/5DYYD
iZk/xcSmvYVMF3/hPwg+7Q+ysS7znZKeRYbhd/ANpCSYR+/mGa15Fr9rdntR+T0kST7Osxx9VTuk
trzS4gqBNkR2KfKMq5NlIzyj0cWl1TipHTF121Rn41CfBRGstk4RKraPem6KqVnMFkL6OiN+xbsB
cXtRV+5DbENmssWyS4pY65aVHLCy5VKFexKo09FPOA0Uaj8cbXm/w08yb3uwUji9ieqa4DspwFnG
aBo9NDhXFr5MF4CNe3UHjW28Hs0geEyMurpgrXxV2rJHddojbVMHbwUPqbpKcgys8mSATGlZqf4Y
0fZBk0sEOnTh5RKbMbfpPbBgdS0BV02Ak204OvcTdqCv4FNQqRQoL69jnGHQyEYCKmjTd/EEjCxU
AeQNfbYdyEm6K8srQYvlYe3ceJ4Aht9Cp9nWioIaxUazuoXYg0ZAyVD0Rzl1vSpo5CaZGmfCtqbg
L8ZgMBjwdQr6W90KihchR+1e2lHRb+H8i1XUtihiQiykoduGFM6gTzWrxKr7r6Ixx6dgztMvoW9V
w27AsmK2r7R4UKxHO/0rDTL1lbTgB7a63axNLe3XdljVGlFCcyXLUqtQEjtyTTdeVM1yUmtnwwJ9
8pJxuNIRxLfbmF5jsYlaFMSLnqm+UhBCqvsajwN2niLfGiILlnZpDTikJ8JBY5UkCnmcvHfgdZhN
uVI7pIX4M+d+XQbRCnfnzt0Q88m1FEm5xF6rDzejjpJ2duOtrKXWZvJPJ4jV18nSAJlaTTxtZsDx
Wi3M8TWHGQK7r8mtLVK/6kErmugytUX2lc58exGoPSCsSgkFlKMoVFd649zm+disOj0CnhOhk11i
Roa7gqoNWr9G1lNvxjn/GTkNKnSrriALo0tDJR9eRB63eHRfefpgZ4aFB3fUASROFCRRQaLvRO4g
xbKc4BuroUHXlqCypwFGg6LW0p69DUWtPwbwFneyyZ2NnuEoCH0vaB/wTPyhSktZ9aM7rQK3wRGR
FRDvSgcP0+WIKxrSSxsRTW5n5kVKXuxlBntv+zYiFWe1SDFXVo9PTguj1li1Qf1omVlzU7vq9B2V
ebDq6nB86uIq94MJOO5SUVQPjyUFSllfKe3tiFbyprYSPCAFyvJ4ofdxAH4idVdaFJRf7LAW+A95
BYYLcfgsgD9jrSSC7D4F4blsp7Ta9iAxROkyDx0aOJHEpOreiupuOYrB8DZlYeqSnSXQgss319nO
EtVtkwceBhtq9qvQ0nEHc7xcDhFGEz1mEosiED8SNTZXBjqFpYXnuJ9kHvJiU38d5PhsZY21LNLQ
G1YenVANBjGGxXeUiwpDkM6+ky0iFYZNLawx/m5Q+e+peOZUpHLPQfL/n4rL1wzfKjK7Hw7Gv/7U
Pwcjpx+FFBPULMnymUD774NRN//g8KN2S9MsWP252e4fsBEeZdp8yVSxnqD8OefX/zkY9T/IcdHN
yI3o7dj8LY+ywwif+rut6aSZKPDihqDPR/r73Bn0vrKq4Wrc4FeFyFhiI8raT2YwsiP7PbB0JOID
0Lc1KWQB/9Hsv5ACHGoutUV9Lhw8uOTMv4aWWqp6pG0Ah9rzfeRdJg90dJV6UdfD6Sy0mzCFc7vo
wAZAhelBTy56aXYvDgs5XjS5K+olmk0OuGBqHXOJcq346Qmh3vJ3RLgCZ5n2ZbIUF+KPbQW/tFHR
zhX933JI7wOL+RfTJU647HE9/ZQUMGMn4tuO4sYYWI8re5iyL72Jan8j4ExCMxwHLVnFMPXwRLIJ
bsdUNbb0s43aqkHk9jMa2hZZplJZq5Y8GFbSeQQE3mmsNFyHZRLdpVwrctyh2xW3ce+pjerLNJPW
sI5bxb6eLzjnhD6fPwMtObRlUHlkbtAA//EzOKMSSqXK2ptCBN5TGdK6AakW8OOiwqjujpKM91AF
Wvb13eK5++utvbeVmefa+3fpzFUCrplcB2hpRP3zcVhLHdCKtGFxU7iTdqOlUXdTtM0yxjT5zA1/
vlYcjkT1am6dsDWP1pOPI9GXNk41B+ONW6nmay1LQMABIj59kVbRWq27jJ4glR7lZWJQCz9zw3pL
WXwcnolCL7dpkFxgdzgYnqJ2jOckFhIzju41TzrrNc3m32BNebvGPblcjCqffiuz+g0NXDq/sF9v
dxILHGyZjEbFayspMbd3ivyLAdIHtr87jr8qpa9WqgI8APpUaYLHMlBRLE5/p8PEKlg+buJsGwZl
jzlDMkfb75apandWYVmBcq11Qf4aN6INF3CaBURNYMxFeCGjOP0eul51NUx1tLGpi8VLXeudPwU+
APQSRHRSmiVElbgxnJ+9BQzyXNOP9ekjUwxlEkEFZ29ldXIlef8r0VPFahMJ45qIrgroyxZeNG1R
kXBGC5wFaB2u1T3CZqtbRFEE/xWkS6s31Tabj3p64elMzizOfyeT4bNM8nJHhCMWFQHTFzId7iqo
C4BJb3EEVvPEFEHSFjdyDjTqOeQI8TnAsuotEtH7KPfpFcju9SS8o0CFLiHrnPpGEMWIt3jGnkMb
LR519gazm6aFKt3kKpvDIOJb8yKaQ6PpLUqSKvq+JZMuhgU9x1FyDqm0Obiie+tHRdHtoVOhjkHG
hlQQtHUHTFrXH+tIk+k2cBTiNRCswXfaQIji4qJWvnVzaEebGf7KZVHttNrLfsZ9ZbPu53AwfosM
+zlIbOZwkda0agtswrutZT6sTdnUG+0twsy4C4bLXiKZWfZzEJq3BuFo5d1C4yFC1dBr+Rw1ulwC
++E2RgPY1yFXo0tUu9WDZQhCXS9RdCKmfHp17bJZtyqyTdTAbrhRcCR+1eeguX2Ln2mgJ5Yu3uLq
YQ6xjTnYHt/i7mYOwTFGyf2CUHvBdk6ETmxOtJ68Re50g+Nq8BbPm3Nob7xF+Q3xfmjOkb+cLwHx
230gebsbGG/3hMFwhisb9/Us2HeyFjlZoJhSSvMzCiKoXi/UAEkWE/lCC0jLH5AQEmE0i050XaXe
iFTgAXbhxTU1FyAEwS5vKDxDTMjKB4Atxi4ZDWMOyeGsL6CSzaZ6Ue4imA8CzkO8XWS9tlNESssm
E1pwG9XqrEBIR9Rvq3FAPH9lkzJiRskAfK/E1s5SNrYSJcFtP/cRhEv6tkGGanTj5psii0Gd4ViM
X/16wDkO/wUyN2jXAi4hy7INwLtHXicDeM1Ohj9KQFSwAcSaT3NBkB2zoDg4l8QahatTi7naXRsr
eb4uwxgsV9c7McaRpS62sel27s0sqw4uCghzjpUsi6Gtp9FvuZo10boKI+gEAUAgqohNW8SbMbPz
0VfbFuKaBQkGrs5gjdm2ietYWfJZ9WelyidtZRh2ygUlzVXlNktUBYdHURTPCb6S+c5oPIElYiTs
e0weDWPDtUbXLiNJuQLybcT1d4tJaFU8cBgbF9hC6+mmq/gF6xLR9bR2tYGUME3glbzO3ZGprbBU
mlWgad1Fg69sBojDCLvZ44/PGTst8UkxJcb0CzceDyg3PyAnzM+jeqcR8fv4Hac25pt4FoKTiYPV
1AUpluJ0G3h3SSATc2nEdYI4gtY35RI/IHOjVQGKUXwJnWqtjdFU7qJYk+E69cyIKwH/P+AKuLMw
fUKjXg4yVqaFGGLlW4PZ+ahAfEhdJOoThjbwZXpTMR5Rh+ndjV15IPYLTMGvLcrG2TbE+Jk/4OUG
byuII614mbSsiC5qTB2HTSutKb7URCgezUS3Xq0hyDE6x13U2HT4RBvr1p7IJeSdluQrqlt0I9DU
DxImrl8yKYksEpS9D61ly+9VExl+78gQEB6yXH1RoN4yNlZWJsOmaHrtZqKD09wjQdQeNaHw/4AO
1bpLoY3okHs9T2K/GXQdOwInbPXbWHG8p0Kt58mZJHW7dbIWz5thRIGzVOs5ORJJuEtgith0LznB
vCe6opjdObtks0LwOXDtbb0AbkBDF+697mLEtxvMRHbXYhBz8AmE/s5KFRt1KURsuSvLacLFR8/F
tFVTZ374+aeDb5p/V5VrN6ZV8BTdXKanr6oEOeClPUunyqAd74vGYck3HVFByP/GnqqLIrqtNXPE
KN5ATcvnxh+mu87xwKQ5Re3qYTNQTzLWY1/r86bBYlryRGwggwcSBQeVIn8KqDhfuH0cwyyLrJR5
MYb2qywMfsaA5Pke1KXaXoaEuQk5sSJNHlxOi21bqNpN7YX1C+oCfBIiWqj0i9INve4ywBqmX42N
U0sC3NHYVjqvdak69fgjzVLrbuhaFZ9bFTjOsyR31Pp5oOR/jpM37yEweKMV9wAXVLo+wlrBQ8x7
VtQg3+SyCmFSmmxzYyOj+7gU7SXGiTDJLL3RQ7Y9y3QWfaR7T02i9CFaqIJlMimB4e1gkGr1r5wN
ebxAkM/akPOOvU4shTc69FO/5pCR9SUkMd3G1zITPSet0auE3nXyrfF671EZCdMvJk802k/RFmO7
yKnP9LtY6vxVQ65B4jFlaIe7is8CyRy3+w2cj15cD6OTPSR9Wy9cp/XNfACeM0mbjwOqo6U/IkvL
8rqwB/NKoYBWrqMaVMVlOMoqWrpWm0ePRCLtT9XDNoFu4rjtFylMRNKEsndrToGxfsA6RIu/ghox
3B48gpKOXyphKB5/GRUasjtKGl4oQSW/kxaCE5Q5uALvYgrFe1DUwbRturqNQcHN2b4YJZlxNyAD
t25yu8K1AeaTal8jrDAHaj+JbNf4u/LVpFtgPNJMTs7eQVF5rQ3G0Kz6DOscgFw1sz810cqsxmAE
0g+s2a6fJVSVxyQiDcJyiL0n5nre3hUe2ZBNp1desnFpAZCLoXsJwcooOlnK2Y0AEJPEyDgU5rUZ
ZG5/Xwet13C4M6PXVWzwNbk4kL6j2SrFJayZYZL6oGb2LhhKj+caBiW8Thulkqu8DdgzyAt14jrD
v4RrpIdMrY3cNFrJQVV3Y22y7uljc2KSipFz/RY6/zeTciaTYlj0Yry7ZXwqMDy/tlFchNhPvK8x
/P3H/pVLsf+gh4xmcgSdHKWzovNvRjT9qn/Qh0XJQJuLCP+kUShKzLISD70OuArL4Cf8w4e2/rBM
JIyeAfvBpKr4W2mUjzdXk6wOkTe3DEQm5HkoUX68akzgxzql7WjA7zGLW2JC0O0bCnb2gjao9tu7
F3PkmvzxXvM2GDeaufTuoaDlGvlxsNDCsNmJIONGyli9FGapP44ggZ7SWDT2gn7u6iXk5vvq9Unj
/wdDz+JPd5bG81I/Dh0rqTaIUjP3kzcwtNew1/SjZDN0OhtJkjtwnrdqoxvLNpjI0pwefv7r/31v
np+cJh5dm2XstLpqh8PrRhyCB8yMfZYrabx0lZ6jTRXdVF3E+OViY0CAfKbh7kDI8/egTBVTczSc
RA9r4MAcgy6sPH3PVqQ/FqjCcdSx2Xbo6WEbE5Z7ZcYGg3daR1U8Ep34iZQA9pxi8x5qnAm2lRMm
g98qDZHNRHnzlfYSTujA6lXtsq8CkkHU3wib20oDmjjQWG+caaT9mNP56zHoK0NdSM8uqb6DngZX
ungQEeDuaVZlrnQYtA0ZUKyNi5XhYxajgBpSq/15+ot9rLv9ParH8iBdycCHnBNbUZ1kgIC8x0xQ
eyyUiXKRU0R/qslQ70fQu/fWG5PS4WoOJaOLt6fH/7wwKfuh1HdwOmLeHK4V4MdFWgOtI5FJyQs+
c/UyeqSwwr7WzvQHaXPW5mB2UmKcc0q0ZzgUNT8uDrBu8LnUTtsjuh3ulQrZw6aHqIwLlmG0P4fU
NF85UOfVqXKXqpw5+H3DiSawIc987mMPTss0u6WGXPvTrNVhP3s1lgj7TtQsEtMJspIKV05qMS4A
U55+zccWiTN3Zrz9C3HpQcYQmxU1Voxe3zct2vZiBDm5NMOhvOwctbzMm8TcGX2L8R+XNbjNGfm9
vPcG2FeJpkiMuqbyUoH/eI8Z2sA9BhXrFQ2s3loToFWjqCcIKMaEVWa5QBDoRVC77Exa7kCd8zZZ
nTkniNOshaT6UzNZFgadO3oayC0swDeT0zT+27wZwI2/NE2uLDNXsu+NvEDMH711GOMoRBUUFkQ1
5lwGYnzbsu0kp6xZaYHa/nQbdbg//bKP7IIOsCIkmiY/1jrswFLwsuxp4Nb21uTwQt5es1Y11Yum
BtpjnTXnZvZ8gn6Y2XPtHk0omSBseF0smD/O7FyEeqKmY7uX0OQuLZFbrxgJzP8wknDRYVZ61xh2
SykyDog71T6JioWUo/cQdynhq1GM4qdR9sNdorIDqLgtvsR0hFyZ85x4e0Utp4ZN7ivyrtreKS9H
0qZXihKbO93hgaaxO6fQ/Etb8n7BcliTZ3YMZi5pzE+tthPt8U4dj+G+5E8tvWqcKDU7SnJbG9ko
/KKPekmGlSrvSrcUUGFxnwfRxovCGB+oWT67HGkeXeqJ3q/VOc3Wz55NtAq1HWhW+taAoAbQ4lcw
ST1kEpFUvlRKHkLidMqyWcgQsDfIF2DnK7LVrIykld2aI4CUW5qACzTpCdjTKRBdum2eXNF1Vt7A
iXHqlVs25LwqPVO+cvlNb7VyzH6oaautMuKA6P/YO4/1uJWrXd/KfwPwg1AAClMA3c1u5iAqTPBQ
gcg5FXD15wW1ty1RsnjssQeWtSWxEbpq1Qpf8HFdXRHCV1PydbHrxTmhZ1mFKTVrfdI9GNnIimbN
TYtnb8kg0mO+ipuPHtoMNJASc12teRyrIptDtPXce+/Fy6DNYvQJO3NqcTyzY+hIHsOPLnAGU35u
taKTQYVyZX62qnXA024cEbs22yXVjgj3igszHrchwoQvA23b+2WeQEy4GLR2uHHSZ/Mze6jsoO1N
KLElUuwN5mdl0VHFigQl02z2HuNk5NjNWSPuMrLlnBpHDhBLlHikBt4O/2MKEJyh7afeE6QJL9ME
UkACMb1MddenyO34i9tTekZWpQWyp6eCVGdWuBcSU72Rk9lIDIyHcX/X3QZFPSTkLh2rbi80Bato
Hy91meQ+NjPyKOI0uZpyb/giq9zBOsxM9APWzV2IhHB81Zmi23dYLNVt3XycdX39YPQyPZmTVOEG
M/28DHUdgMynO+GZ0d5kJPep9Hr7AxBl22+dJvnKQlHfYsxtBpqAcQXCgK8nSCLkqUEQ2GFJVRqw
sErdoiFRKSX9RUPlVzJgEvQFUdJP4+ZBY7Ccn0+V7HNxAvjtlQ/uhBESXnlJsdRuSP8XtyN/WBg/
OrkvbBof/L9hzqbdBKiXagYq3Iu2oO4pc8ND5jWZHIvbzVFkCBd6QhL16C35WW11V+c4F/sVFrfn
egz9kmivMW6R89YWQtJw8UswnO+UBh2GPuPAoQBIfAwm1yOu4EedHtKFVeknEpHfvahaPsMz3OYj
PUG+WcdANQQDyxrrab2T4exRoNIH7vnqUVX42GEJcTu6ch2CdXHEU2QDvMXUgHx1KNB+z8rZfkLi
0XucTbP/2q+JwDnPIfAI4pArSm9XIvjc+y07VAYl1H/sw0APsJctG7NZN44ekViWYb6U9XleAb9p
dXv7R0iOXAzDRHwmnEXIrgmvjOl7D/xJvCqeifagcWXqOn+wujSB9tLm5XQmJzWORhb/okuM7GoE
ZOThZcFdxW3pXXguxlpgJTnUU42I+hIjyeHkRWRziLpZ251Ftey/tt72Kr1OGA99P/Lbl7stxxEr
X6sV6qYm7TTRLE2Xm/YlF8kLmuPXVZl3kG7pWIFnNa4mQWa4mLPxMBmrt0N1cbkbU8oNCzWahywy
OZ4HRW29bNnjYvLujXLhodiSXClPpv4rKtnqLtt+x9yTjlWM4+JR3/BHsuAUhXTZf20KTtuXJlOW
02sMVNovdy+Jwpq3NHGwBXGeTEV+nwFj/9gBCd4pU2ZfgQKCb0lBrx5rHIqv9IQt7dSRftV3NFku
WEZ8d+Z2t1XdcvD0dYemB3ekZzpJeF23OPoYefMxQrwmhZZl4qcYAVZ8cvqVdsWEaTYuXT3tGFDb
GRlUXUPDwsoCvfPgJcEZt1QlX7Ph6/fix9pSnyXztpYnPh5FILQcqIfbOKO4pBMiLxLcTJ4S16LD
yrHDDTYm4w28BCr0w+kRRp8LLeHi1csWgnJNB3RS3ZYGcfIMYTffSjH3X5kK8h1h8LrBl/qvyDhx
AFfCJrbVW6mSJzhCG4tBYkBn/ejwTTNUtdwjj1OfW5Pm3KXLiASvlhTcLbivDokwTtxhW552VRhX
epxxMtHa55OzCfV7Qft7vGzmGAZFyUCHLM3BKB0xipU+HjBWbiayWcADAr38akjvkYmC+4A9B/L4
QwtoDKkL1kiRFPZTUs68U9WUPP9LEMBCVN0tacVbKfLUu8DoBTkdjx3WONvly5nubbbtegYfuMwj
hnzuxXyrpPvtWRtZfKvofMuw4CDnPcykoLTRokdta9W+ND07CL3nOY3eEoHOVXPCGFeki67ruZOX
lShUZvTnc0oIsLGRVTukvgg+Im7j/sZTEa1cieh95GetIDSZdYQ8V2d4j+mwKg9s0YpnxuoMJEWm
BI/km1hl3GPuYj9ZiFE8mJqkBvAyyhChpPEwW9vUxDJhwPrEeQ+/89RrPoJe27q3xqxuXp6Qk4gc
eSMh+l3dpYeXgndlWE9T3mKLxpSoKaEbe29K2oex5Q9ruBrWbtiytJXWO06i2+p8OTaXlSZ42BSM
myy5wQ5Wu/EuKlNq+ASaZUgTmkpme2tdMwE4zGajWMNuu53E4SnyNBJPzTZIgQ4VI3efV2yrdbGi
0LVWJgCo9UlwWzHhKM3ZXGjtER1B19m4JrDkmdrlkbpL0sixdvPktmdLatNitFFxte9UN1ddgBEP
HXIsPewnobbIwr+mq690ytYCU+UcwfwaIVw84E/l5PDTxZiY7T28G2h4uOHwotftcIHbuMU+ZWb4
xcQGQZ5UJN5KcgZ/K4hF1sTLC/gei7bCfcpM4sIWWLvY5cR5WbtRjLaVr4amO1NuunwGfB/dvqxP
YWI6mdEIOIANFfmlO0qWiNTH7kzY+XRKaG3KvxZEiZnPc+NO+RQwH8BoNqu8XbE0dP0BDTy8rAoH
cavVz83IuHJExUbeYDGZvXUb8l5DMd6B31f5g10RiZYV92a3NWlCdHa2dXS3B9KAVzOH6mxUwZjQ
9oeFRAhJdMb7V4bgEVhyxoOdOPUcGkXMznKjlhNmoz7u64ZFM2Y10d5KjWv4kOstlTqLWtcMetnD
TNB+iYAiH5i61ZHLyx6QGOX4HjLekuXObJvtAKp8DDoXgIrTQFCo426K9q0m6eVW43a32Tiwzax2
mxwBAFV35SI6h2G75T16YOQeYzvmuccF2Rj0nsSgQcDolAGpGoXT+8nA+uFsGCdGJUafMSN5GbV0
GOPGFI0DV4jTmtWuG9HaPWBhSRIS07F/1OcmPVSN2p7X9eYbMZru/ShVeW1a9pdEi7Qg97L+DAb3
Nhxg7zA3yp5jq8exwWwj33IoqQPMq9nAiuMxw6WR8Us6r8FAy9MjQ1kcXC5pgNspwzm/tudV4cOV
WXu9ksuEzDI+RviOlce0abJLS/QGmKDaLo9U9gqz2waJQ+zDqsuotupnDxPUfO+YEIYFSSbDot4c
5E6pftBP7Rb8TxAmaESCgyKnGkVNBVNgQboNOx8qumxj0BbRrN3HmcnX05UNv7aewUuy7FXd0AEE
wWghF4lNGHGpnchxYCSpuzaR6i6PBzI81UJyBTtz/lIo5+h9n4Mh24ZZzDIiX++4vWhlAJebNfmB
iGbuFFopnxclxO3Vhpv8rSbH5HTxGm+HW7d1NLQseoxkxAp6KQxjPa6aU1FkDSFvm/vVjnKjc/pp
aJEmtXeBwpk4zo0HXkzZ3iNeNP1Xc11k6Fi5wJx5m1tWjsn52SFucDaWMdFqdVLzYeLKwUvc9LKc
4AiTnwlaW7Enii3f3EAjFyUwkjKMGtpXILsbdPzRka8H4l7XsoVgvZKkRlp+wnhz78RbZAbhwglE
bZcgfZWk38TkMFZDNZId9zK0ZPbmXWjfM4yWHonGyVzmKOMeXRdvpiMFmxrQuMPPQI5jBzS6H/eF
ME1JrTKA2s5XdHKkQcvO9ohK9Hl4JW6mcWxEkUklUTocLM60OA8JHetwbV3r2NjKuAL/vYWDl5QZ
3tyzEyONS5es1PdxXrpy5yyDuefKyUPSjeqdSpz1IhFL+q4Z4zzs2SFEZ6qddc+BOIKccErdDBbR
aDed5tQqIJ2u5M7qLHVmxrb2ZWws+2vmjQzAySqf60L1pNtzEfvkVSay4r0OKr+vDwXNlQ+C2wUp
EkUFDj1tlbW7tlbtybZUepW6OGvHmZO+L5shvgeBM6kAza8lzHtbP6BOsVx5VhO9Qw0w/1K3C5+E
PW7akylXXnyzVhoVa6HHsxG4g95lTH8m5+NLd+Z/E543JjzfSUl/wMrWINievtY/jne+/8zf0x0d
0CtKYB7+sYDimOT8a7qzsUuY4Gx6RxsxyaW1+veIxwApSxwGxvoyfzHpXf2NlGVahLL3puJr0wKF
ovKfcEheGuT/6hbR93rhmSKdS6GK6uLrGY+OTbAeaSAwQIO3mbcHuCuX8QPcClF1p0wvXcj1ORSU
JDu4jH5S+8Jixj1jVgGTxh18ujCiiU/ga2RuXVYaKEiHvHtgNps1viy6FD2JPMOy6bC5+aXphR3P
E/7K+D1m0XgWMVj1xDvdnvAjhCQxliNGAsaEoj4egrN0NepkjSn0hOltedpk15g2WzO9fb/F80j/
aFYd3ni4cHXNco/vAzK7Oyni2b3Fm3hMvOs0HeAoeAxa/VKaWhmAAeHgLsZupZsALjTKg9iuwQ19
n+z8b9e8sWuAcP9xLBp+K55wBPz24675/jN/7RrXZtMgWgU9lvEU6vX/wpfzVy6DDzS0/7kz/to0
lvcPyEvsI/RiQC0zAv3XppH/oBVGm5ch61+Wuv+Bby66pj+1jtkn7Fv0duipb6OBX+Qq8mxKMvoG
5PXOknyA4lM1odNYUIFwuIIB4XblsG/a5aaoTczAimSileN6QRXpzR5HigrXEGzdPkTpCJYOZyG6
sJ4+f1ODo+FMlWQBECFMTOPhppKaBmym+CQ0ekEWRde+imH0LJYe75DqYLPxEtOzqLTt+2yYqwuM
J9argp4jyc6ITrwLbEIEUVZ2JwfXvnCsIxTHXY6iIelaH/hWd65azg2nJNfTlJ0dZm7O9K3OaY6Y
M0XHWuuGOw4bcer69FPmttqHlGnlQ9xWji9aVYFrNGPwbY3lN7JvrldFoVqq/naS8VcbQQC4IDwp
vkG3At/GvecBTaAApiKLcQfT4/y56ax09nVvAKilwzm2G+hCZjs0+3bl6gljGMdSOuCz4XKoMe8a
TfM2NeRDNI2XRoQJR6Kqe4IIZjUzNl9UbRNFybz9Ul7US3lB2/lDBKmW7AjjEFzQP9EfpnkAPB1+
6G2+5J8wcKShUdf3KtNWsqIKUxcrScJcNuN+BO4TpAjisAQflBXtIheUZx452y20voNSeOC1yjq4
q6tjjaZpIHLz+j7uveKxXkbxaCg8La2qaIIWPN0ehJCCpoZzUELS0q/NDayK9SwS2mkQS/tUC6N7
aOCkbcUhuewmzTlLs7kBKH8WyRXEkz2018uUdB9ws31w+rQ+1IoK2gCoeOFghbkjVTXOMP+TiEXL
d8XaaK0vrPldLCKidln3SPrjjXZretH4RdPbrqLa0q3bwSysqzIFWBvOZkLrtU7adVck1b0F4YBM
CLpWaNbWXV8MUIBkVIFRTMAcsXP8LMV1JSkA50ylar0DDii4Y8WNYVCuYAmXoWrpD3Jy6ivTUON5
zIBh3M+dZr8DGpWei9LRPwkePOyXAfWBNDNTKFKAi/aGBKVLRbLo5zNNy+FYZ7oNRzAblmf8SVYN
i8G6xh/Qc+fLwuysxI8rkeMNhq2ATy0Y0JIx7v+XHlVDOixvBHpwK0zN/n16BIJ46NIvw//Vz/8H
bHssP/9MKvr+838HfTIbnVCPht4/IS9/m6W7/wCCBtUF7bjvcf+fqZIlyYfwOGGOB6GIgReDxb9T
JfkPqLb03EiWKOJN/uo/ifocHz/MC7egD60JLyzmwORySHf9PC9cKJ4MmkY6dnEb3fG5iLVrtUTH
bIMvo59Tpvqp16MdG+mDkRPZrD784eXdfE/LfqSSvAALfsjWXm7Bok9iYXYAAh3+8E/g/xoQUSNl
rJ/V3aJfjdB0AcSSSfV04lp9DnE+pRFWYHiHVeoB2Em1m82PYiLkJWHVgBjTAdGmtdwPHoMeFwDk
RkEU9uQz7A6BGya+3nxB74t/hClXhVNh/inrzd3220Xgvpwu7/q1PqRl7/fabrG9M+pw0jlGaBet
PlULFrxDDV226y0r1HMA9VaFxh766awG+P3SLxnnCNM6j0cw6mm23oqBB5CYzqZSu2QrS98arB7J
9AuhjbfEnHGnKsyqNG+4dbyPBlKzfew+rT13wGZmXEcP03GDsvUYRya7sS5C2g4B2NY7pcE0budu
Bxx8R5PmEyeVfkiL8QYM8HlmVJ9XnAHo6oBpmYuDg0u1P2NAzni3+lIqgeZSJheYK/MXBPDD2Bn7
iwp8MBVXEzROz8VWZKat67hELOV/YeX/J6wgE7kBkv59XNlTdaVfn37MH//6mb9iidT/wUfoYIIg
J2+l1b/KLun+g/DiQIKkGUh42ExD/s4gKbt0FAAIJYy5TfAI/4wlIPGQriI4gfiBP4YZ9H8SS7Z9
+tM+BmUGTQrxTbIr8AdbqPmBahQDylxlU49npjnGA/MAjwajMGnWi9HCCNm1kVjLnTGtQi+hSfXD
u/pNGPkZ+LAJicNC3NxuqP4ATr22oWoxUfWmVWG8PjLid5fS2RlYfIeLixTJf3EpZArIbsF2/KLn
i/vhZBilPRzIZGiumcbsW33S7GCPtf/FU/EqUfGByIXG8wYw+eGdrngxN0SogRaeYoQAhDbscBMO
BuWOxz8/1c/4r+8v0OKZEMBkUfyCiYK1OWLByQvEExv65mKCbh+dZzUxcamwXHeZcW/FaR5AxKvf
wECxBn9cOy/fHpLwnHSsYqgqr55zUEkUWc0wHJDYBluC/tKuMkT7Bvbp1zViIyqBfjWywUjRvtZK
72Np9UgzjocOuGbH2qx6an3VutMua9D/fOOhfsbxbW/UNjm+dZOqjWXyWp4FJQTTSoxhPMSLQ884
777RIn6WcV2SspXnTkQv4c/f4a+vEWkKPLywEgME+UsJhydhBniwHg+kj5DQgcrzZXn17s9X+RnV
9P25AHeSgWCDQNqwveYfFiXTRbKGNh8PVorXn6VpF/FG10d+NFB6+R+qWL28xR+v9mppwEJmkGcX
4wHRLMPH4AGX+hJmX5ZDf0bbwu/y/POfH/AVRu77E27KYZgUwJsEufvzEy5J7sh5ZtvhVCCucTEp
HmN9pKyqV3k21nRXx/bORRqB3rzovzqDLk9MP87GuKsP0+hNuxERHL+b3eaLUpZ2BNLg+WY0tPcr
FhhggjG8ztv1jcBk/Ob7B0nooh6HHhDS5tvf//DNyD52zHpgG6XziOKj0Obc9ZWyp52mWVSZvYG8
hGR8ZPH2dmahxCd9ZU47gqC5QlHFCmLsPq+Baf516v97l8Df3hrxedvhNv97dWuMSWHg2cUAqzPZ
mRFSptChFbw2B911JrXvVGrhaD07XhHWxVqdcALoLqCy4dRcKqrFCflM6OyZ3y6Vju5TE4VRxXyp
MuOFrMvsrkxn1Y7oo9ZhOw1DOLsAYdqh8x5HSFWPwySjwIOfxXBNc/coaKWohnSSXEedhrzr0ZIo
SJoi2/NVgXiYyN+Ns+yvcgE4bLHWfN/RqQhnbbiuPXc9a1O0UkAM4ACOutmFniz6e61rp0NWMd2L
7OU5X6y7QQ45Lm9xfoaFznDNJ1f7P6/WX8OMZMVaaBZsQm/ua9FAhbnjaJPdHdI+udLyEf1EqR+N
VD3gM9rsxrE03ggzv70imH4c37YS5LWgKt6Zk/TWfDh0UXQ0ejyqjfiLV+FhbME/hFnz4c9P+Gvc
RhOIaEPfGP9FjDx+XtZ97E0V381wyJaComAS8zGuZxqiZreEf77Ur8sUzUAE5TZQ21aXvVqm8Uiv
ZIbsf/DkZJ/XWmsc65nZyX9xFTQ8SVOYafEOf36gku50OeD0etCcTu/ALHnaGfw/efPnyxgkhK+O
VZ5G0tQjWzTcX/gH+KGvBjTB/qCwXQyhlmZ7RwFucnoMXkTUu6QULHzE5eEJy/dQtQ5YXKRvhSXr
N7dBCkP/w4DYAffi58dtsUBakaXtD0IV7g698GIPWXLYi3nAFsgSqzgalfJ2nV5/K+rZvUOwdj7E
tj5d4rBrnSDlRm98A+Zv7wn6Pr1OC2e41xlHLDQNdwmrP1TxWB31zt55+ggxDsvrq6jHwjdxx+Yj
3r/gElptuR6bdAmcFE15TKNrOKPFt8JQ01UONnBd508jFOigTYfmfqnG1G+G1D6z42Q+VUtxpenD
W8nF7x/Ao+8PZBxo8dac/jHWR0bnlYuceanJchd3brMfZxG/A7jKod+6WRj1hh6UrjNwYnXlCe7p
kwTZ03eOdxybCO8t2U07KIrebb269YMU67cVpacT+BJvD6VvCeccYwUrG4o93N23fA5fGwRyskMT
+eEJXu0CLH254Xqh7QsI4bQNI0+Draqt4A+HtCPIjzSCs0w/WjVNyr5BCfvPG8T67SpABJXWt8S6
4vV2Z6AvZkQF+s09fmj8sZD2Z9KqG1cg51l4+te6mNR7BPGTL8hbAFmIg6w2aZ1awKanuN+bel+H
HVqu/gyttwRlMIL25IIHWs5ZILLY+LZUqMh3kXvvWvnO1jNI7Zr3vpFwfozJ1i80ZLBQDK2f3Em/
dxYuFIsXeTKQpW+kpL+mbtKhGmRugNeB/ovCN3MENwey1B9wIn1fRQcQ00Wordhy1ytmyn9+u78J
2w45MJUnlgHkivLnFdoXuVN1BJ1DE1fP+DwDvzDoRAto2W9cafukH0rPbSVxpU3ZRdAS0V8n9m0U
j40b2aykLn7IDSt+nxUb3hRcCkYcSw5DUnc0eYocQLF/fsjfnIWOjl89gIfNYer1rHGI09aEg8A8
0F0+Ikxyo9z2ThfRc+EOnyl5nTcOqJfc85dntZmVGlie2Yx+fn6r3oTIbJqyZCnDq7vRIu9ZIitc
KuYx1rR+g5D7UKeFCuOlIbkRMg2mPu7Asb+livzbxcSsl5OFCSWo95/vJB2HyU4m9u8MeDnUG5ex
CYoKPminOLCT7PnPb/o3R7MD8JGv2aD2psj/+XIOyI+YOSpf8tKhINwYUbCOMnmjRvzt+4WLg4XB
9nrhbvx8GQzLcXgTqEtTI3eBnFQSTlXmBU4ktePcW+xOCOChtoCPnIHuBHQDip2atPMVS5U39uuv
RTmqN1SFFOXguO3XjLZ5Ge016XEvsKZB3yHFAgO2Wy+XaYmDuDS0oOlLtFFdEPx1PupvbKvX6jEv
+4psaLOR3EgXr9caVuhMaJDuBIkmks+NyyzDn7t4uO6RLEbIxKlxkahHPsDXlg0lOjltYYcMyXPT
R8kxwXFBW+bLKUEB2DeHAbKFHb9JXftNoJEeflHEGGSJGK7+/JUlmkxRX3fag6Oibj8iHLsTPVBh
cvn0jVfym0vBuRYu5DHacID+f75UCtS0aTu3PQxrVD4L7FBv1yopO19zoBD9ecH/9lqsRMyj2Mu/
RLWmatahkQKDeDPtblHod/b1Anoo6wa6iP9sNP6mefabIEa2S1uEFBGRoNd1o7lGMQLVXCllABvC
VWjukY40d5xuKNuokhZ5nSxvRM7fPh71NcxYBxrXa8JhHOsVMj92e0D9AGClDVgrzUoz7HTzLctB
cCl8L6+iJpmGDiYEVAhGEK+ipswFdoqrwRIRHYQxZ1kG5KoSMa8h0g5VETgA80KHnLwIWmuatT2V
46h2qIhb5W0pbTZXatFjPEb4CT2azQRcuatyOYLJLZzUB2mSPNWI+lzmGOr2+xgJ3szvK3hSfsUj
WYHr1AxVvMmejf2MrNZybmuJB20Czc0dAlDYBsR5Yjw4o4k2SiGUbe4zo1TOzvKaxPzgzUZafnMy
miUxbCLdSc5V0oHf7dK8S971RW1gK1LRXTsgMVKKnaY3xqlcIdUfemDv/RXeC6O8FMO4RLdOjzTI
nv/WZvQb4GgofxReXoXYM4j4UrqV7YajbdXZfrTb4n7SmCufukrDJKfLAQ0ucWd2OEalj2WPFQNq
AKhEHd14jptAjjWoxyWHsbUrcZPsLrKJchIaiNcwj+j72ctDdBYWFdYTqjXnKKdHOn0H0I1hU9pb
cpWiEPvkIo4AmiUaVLBKUXf3jY1QyIayy5abOXKn+yoV3bBbtNZz7/S6lPEO2Gk8biBptW+l8lLI
KDEkLQA96wq8FdHvquOI2hXR1v7TAfdhw9Hb8l2WtEWgirIGBSuSiYlv09hnpRxv6fPuR6Sv3kew
uD4UmtTvhspBQwox1zNtyTCXbL3rsVj2VdvvVeJWd5FLE1UkECRRbjmYIp/D3MvLfTxOJwsidmA2
/VOWO8K3RxMxzExZe8gUcCS0ecfEqeceOvfg9LO+80TqHIS31j4ZM/BbQAvnvWjUZ3cAJSvGJfMr
d3paW8c+m6xN7VQtPjZUjwga7qBFtje2V3Y7Q6/SG1BGazDqqXEuyyK5tGa+D6oFyC+g7tVq2Qdb
M27TdMN+LyrCLkzkgcrykaSCsXrBKRH2ePregq48toMYfCyibX7Jr3O6S2oW3SlXygxXHYNgNWC7
nSXRhEZhXgI6TUKm6PImkuIOSRSw+rNM9uvarcHCtDyMzMU8rKSud1FcNJ+gP+kXVeLKcBlaJ1T6
0D07WlsF2oB4mqRhfQDXYB+7wkO2torU0dJT89gvoCNpUpyYw+9TuzHQaV0+lIivfIBbcObaArbj
8gEBHEaJukejbow+lI4Wd+zAUh6n0a32k9Yi8GNrDwDFolMfWWnoxLXc6ZnQ+B6wiBKZt4YJdcNd
2mnTDaa+8q4fGTPOVn8xLJHrF5tRy6JV3/p2bs6kNaRnaV+ib1XK6Vn0wwh1YF7pcOUTZIQFfbK2
glPGIFHf+Od16g0PeS0hXJssnvcl/sIqdEGI5hymBImMaeNHICX5Faa3Ke2RCJ3k3DjqY7ygdjTU
oDFWec5v6p1iQ+wizFKX/kIuczz3H5ekc/vWX8xIzHm4Iqj2UTMAOmcxWlMa6jDNwdXM+oty0VI9
s3JQpGEpOxcGWM1kG9KnM8AbcmUX+8Uy2dqJ9qze06RtEffpeFP+kFdFuMpyAt2aqZsXbk+EBUx6
nDN0f21Uta6M2ZT7Op3m1VdASE9J2uufHT0in6S/2+wA2hbnDYfsl6GXsQPyPkbtb7ZTC1hQ79xj
PRg9ezT3x4AsoKT4BkEXgitW75gzlc9d0zlA2sve+ITMURdSotnXXgVdAN2lOURmaDkMZCwPchHZ
x6nncxatQCNoMNvTxvUPUoXfqSms/j1duA3f0yfrJkzHSkgsr/2QoJ72pW1Evs+V1n5wWzM9ywDw
FUcL4aF9irbKe7B4aL+59TyHTmSXQziusJ78wtRshGYErqGOgyk2CdcRuaE8dGkh76hKvW6fUzdh
sdagO+gPaTw9ttG8CVzZIIV8zLMjDOB10XpByWjw2FQJavozceQUe1lyDxwSy04X8Zx9z+vUHpFF
4hHdTb/zPDZXbtXJp8cJisd8GUdRfJ3KVoa13qyX9QBDSCSCT7VATws9de6nwbQBxi9ue4LwmFyj
NtN8onVnwgqp7WusrVtnh1f4ul9HlWN+pbBTR0c0vsaRYnKDxk7sazZRy6bi26UJ355ygJfXbpI0
n7uNYSrWDipcyvtOs3w5rEgDHWTCS9VQlj7XWJq3jd01n+2twgwqZ22mENZWeuDNpme2KvlYDe0A
oxPtqTEy72Kd+ubzsDTdhynhva6u236pjRio2DomvFYkfaJTTDcC0BeodG/u7WuxthDep9qLrxUg
z4Z8F63mryiECSBOjTlbgon6jDXOBYbaZhPOcCEDDVJuCzwnQS0cSHgEJbGG/9IYi32d2nX0rnGS
+Mqxx/oTGPQ8HOBiwQFGedDw4Uv0X+3RMnewO9rTgp9aGCPHdt6VPDzsY/VOahlxMY5SPI356UbX
4usRKNQKotQmA6+AH+LZ1RbHLt/0vQaPJk6IfnZ0gjXDP4jwvffjeC6GMFsbQA0r+5w2VtVjaE3T
WrqQ/9xY2EEULcXR6IZtlUMGhsKMbNh9WibTI/CI0Q3mmpssbD2/k0PXwJZKnHvNW9vCb6o5uYZ6
WqHnDeb2A4566kY6/fioNyq/g6slrs0OKpydGdFdKyYulGvL3nPdTUtMq5Nr0fPWZJYsNzouH8/6
CsdHU+hxAeGT0R0CYuIIJbrCR33mE+s1vyNlV+8wT+q/rjNCaacVnG6y08pkeXYb2nwBFmpR7dNv
6fEudLS5ChytRk1OZCuKAanmRHcioeTym7Fvl2M5TU7Cs7OSVq3tCL2OYKURs5LrIs9qIyhxI73B
mJsm7rQUfNd6L5PpCP9YVoHXD881SEekZfUyC9pybp+1OjMeRQzJYpp745szZahbsvXaW6LF+lyb
WQNH20S3IOgye/wGIw13mQhVKWy5G16Lw0neH/Q5NzAKI+V9WOGV33kDUjKp60zfVCPb2yGqaPy3
ZnM1TOhoqCxqb41BxteR06aHwRslICdpHYljm0CTZH9XiJK/bwEC6redJntifJ2X9rFeal6etNxL
auJo38AsJIg5pkvfdMDeAwqf/ARrc7iKyiY+TMXmQO1gKtpybF5YnchR3Xbj9MYRfbNHzbV/Bz8N
GsyaPA9xzR/1TdOE0dRYn20vtveigd/VwGQNTUuBSpws52DwvnwmmiLMQWY1PhKRy51RdurmheKx
KdU/mkUsgkKr78FEX8LjTZlF6im1TAeDCoHKKwhMJ31MplNWNh2XzZ1rfUbhDfVC4oYFgVkhjHGp
HK25rhY7uncisz56Kh1jgm65+kbFsLEFj3u00+E0LUsRpuzNS0gK3UUVu9UpTkAKkeqTAnqM/2ih
PnmojR9zF65dXk/W1wmt9DbVDUIaWscr9Mdd5RhNoAZxrlQm3pNv6+ByVP3Zm7c5U43APZ3lYxvV
LtOyhIR0yurlvVRzfKdXybx3FSaBddGG3qyh9YWf0Zmc1yf6f+VHaCLrpphJaWVqIibQU+EE7rKI
JMjyvD/mmm75U6QhxFxiJ9ajZHdeRqMKRWGWt/zGpSkfabATNYdQ58V3Y89FRjtyb0YEz3wa0+CI
EFd/QsTQeUTGEi/F1H1UoOwPtEsT8kBSOb/cEJJ1OieXqaRxUxvmMQKP+znRo3k/SU0/DKaxhjId
rXCe2Ix9k6DuntMqjJfFOSe5EO8zYR8qW9V7thMBuM6oTmMHKKaHAPvzlI/me9UI48orvRXUQike
mkRlgSKH3dvELh6tLx4N23Vv/x97Z7YcOXJt2S+CDHDMrwjEyHlIJskXWDLJxDw6HA7g63shq9SS
6lpftd5lZaZ6UCWTZEQ4jp+999rLxKvkTnIGDsRcSF5pgOE8z90X0ZNK7DpyU7d9wdsgb6o0x0Hc
dBxr3ZJFTl3I3dwVA9hNmKHQE0gWewz0Tlr8oJ2gvKQY58ayr4rIdQxcusX8sJpb45JRH/goHkCh
FVuhBWDoxFe3teMm38g/M2Y406HkCASDTwzuMTCHNSZiHVxJMra7xMz2mVuVUWkP7l3ducAIqMWx
EC2q9bws7XTjuWQTmdGMkg+c11y6dC5Aa9pZG8Gl3FiFQ8O1tDIIvkVoaNNNmIzFay0c7+haLOBZ
rZEG7teOlYbKDbKsid1fLyyzudX5U15GaigomNG5+QiJ5DIQuD0l07ibIBXc/GYTyQYHnHRacrEI
PFGj5Uj0oVgiTxYnazbC1xDNlHvOj6FtNgipu+56Ohg2QnIWRCD5rFewj8O5Ff6HtXpfydD270ys
1XslAfsWOOS++RWEVHtS6X70Vf2weEws1TJYiN4EnnbpnGQd49B8gjQ55RfDbrUTT74p/ZNf0qlL
vYXX3hk63agHi9/esb5pzYiUOqUbhMs5hFrLLd7rumgeRB/UDx4sCggGCwdokenxs5LC/GhkkX32
iQm/QxCpuutxAVzcoWifFgeb9uvAxMPrlnPJgRRS8ZTYAmRVB9FgDeFy8bRkd7ZWW0IzZSF5bpNc
PDMfczMt68y5pOUsP+sSOIRUkiWCXFT9qyRgmkVyHZN3UxbWR/mb1UcF3nwv+zl5FyWoiZ2T5NTv
dGsiPw0Xlkkk1inEO126zVPVzxwMMpt1e/DTcWoPTqjZaBBT4e2RCTKVUdvAt808BeGUQHPyTo8n
fybsZjKpfhGWbuyQ2ALiYC9jGU+S7xJmI3apuMGl5XOJmflLi9xp5FW+uiP3RrOZrGynO52nB4ZX
vvJqBGA7Hc36Mc6ccDGOxrKNAARTGV64TIXXRWY6TewNNUNrlVACA6WZR92umlXyPg1Thk9TwXGK
AK3Wv4RS/K2kqQF1accO3//4ZbqTkSoSk7aV71a5QZ18kFZtxH2iPdqhm+7snpQavW7bUgC+SfPk
4h9rjlVesO7BWZBzwSxnilIstkB3AviRdRjd1b1ahrF9cjWOCl5C9NadTnp+vtJ32YcMnVkWVxIX
w3Ss6SrLbsJpnH5NHrtRzP7QtG88SB3P5TKJY6Og31Ih4j+UftgnOyopzGc4GXLBYgoV5c5R/NAn
MZl8j0zlfNd5k/DiecvcGOh/LdFhXhM+u+z+s4VcpcNvcSJnCY2kgZuR/w4k882G14uc5FcOWLk6
hmogiKhCLOlgUHMKXSo6Fpl3eTnXU8P+76Ih2JsR70MmOjdzKJIn/McSZUBbKThccnfgow4Rjj9r
8Pza1crc6mooNK53AsZMdZdNUHj6bYSs/EaMcDZE9s0qqOnpq9a8oEnDM6iV/VCnwXyNlyl/WddM
fyNAPP2xVv9vhunfWNtZDf7v3vY7GrX/2YD65x/4hwGVWB+WcT6+PA1+Qxr/NLMHW3OUTxqJWfAv
ZnbH+lsIZ8zDgPqHyZTd7D/M7FCdCByBf0fnwCz3nxhQ/ypXsJVHGqK6w99A/fhB/yLdkJJOpwzc
/XmaTexBouBOkFVdckHtQRxbXPkdDNZ66LbSHsgIySWoRgg18Mq/uU3QvVEkJ7+bNlehdOZ9+b8v
2f8iUm7f3WYrYcOymW7/h6mMoXtILB06Z3ah7Q8+RPOGdGqumWg4XHqI5MewMzeduy2df7Nrh6b/
rwtwB6MJ9gtymYgxAU7SvwgXgM4rkCZ5f4bk/Voztu+U5tS8KcOh9ch5uf411trG49fk+VezE+Z8
Nof8fV6b9dPnOjTFHbSIS1pROYuLtzqOFVb0/dC33gMgqm7Zzcp3z0THedyzLTg4ZudEK6u1qOAY
t3YOj4i7TCxYzH1rsnYm9+Ql0jRNxEqtNZEvlZHjsUdvpq7JE28plKao5QkbccGAlyOddT8QyHjM
KNtECnHIQhmjTf1r2odhtgsTMmZ27mw2rMGAS+0/q3kdQLqsPY953+ua2wHaLVsVgwTV0NrTaeEx
syspAIgKer7w+fvkOCNqSbMdVEDIVmJeXpsiwNZoyNC65uhMeBYt43f4HP5GdK60GZlWNk88XQKP
JV+5HHRWeUfuAPnOcAQgYICL/WOojOIB4FK+7e16841Dz4vbxjeBV2e4XzRabn5gf4szP+ej9Dgn
QcpTre+9KlqdbHy2VIsvdvS1OhMdqdK4Ec34yA0lyHaWrWUS5YThDrVV0mFCT1FpUwnldZaxd9LV
vmroZweqlObcTWizVVExrA4vK6SnkzsJwVoTW2ykXffVL5aAWdNr7stmAB2OGMQ86LKIZNvO7Arb
xGJPWMDLGrV7v7DFOq6CWFyfCUZYMz+Qc5piPqnhmcti/bgKJm5YK6q4rEVQxGS8fKA6Y3daa3Pd
h1U3whMZiB2MYkxZ5hZi8XYg7mdGy76Rx2AsrKuEaeGCMp682IVQ3HMy3eGmdLMvBzANYDVrZhXd
+PUXJNmyZeIhUte7eVNHoZVS17tM2Bwizx+8Iuaz95SlRmHfQr5TtGcVSe3pJ2uo87nDk9W0jG52
0mP5YFFsRUE3lp8Ny2yg3ONQHIXZ6s+ynLDXTbB7JhAlTTeZN7IPh/zHlLPtOoXN5Ig7KYfksqqV
yc/EPP5KHSQElsUV7Y/VsEcF01rNA5+K3hh/wjDFkwH8vs+AtbVOvh8Vssu+TYLlZiKws+yk6Y/W
Xk3MQU8L3pjl9AdM3ACXnDC3DVi8BgWTjbiZZrlVkiFrohCNdKs+L83T2qcZj4KxuR4ynXcx2bj2
B8AAmA7DUvFWn4FyLKUsH0FWbodhxs9frnlzV6zKvxXsqcMdwgl/27D9bMD13achWS29713JGiSb
HMl9x2MDPOSY9/YwpnFMtvN6ylvdvQF1at/0JIgFhC5t3TETtR1QHKFmA0rhrD7MYlDmDRgI17wN
E83s11G3/WOQVejGnVGth99HechPnmGzUWI/FgHnaIk0cDvnYn2pJPCVdleS+0RAhwOUAMThSWAt
P1ylBrPbAOsm/6KrK3R4Hy1W6hRRa7E8em3SucplxPKm+aGWseatM6zyqh1W77aXFt/x1E6tcdBq
hDBIjJVetkBUd5sNYwZ0B9SIJjsufipPBQ7ilg9WngTVHXSXnrpBxk43xn400Y23qffmNGb1dW0M
fsGRuGreu3XnnHEOBdOtw+5pC9e6iYobOfjvxtRonFH5UIY7qg4aK6bjbDHBOi3BEGW9r99ay2hv
M28Jwb95TGgJBVbnVLD7LLVsP6Q1frNn7Z0BMRXu0WJN+KAokcMNVDrJxLY16J3IAqhB1LQNk53j
FsnBUmZ5A3k96fnNLM11VunhWZRq9mg4UO5Pd2o8atJsKzu0utwXojXWXWW587XDlAiBfsqulQ9E
Kxr7oDrPpNPdfTAP1pVtVOM5pIzDh0HEwqHkOQMg3g6X2AmZDyOrr32xozJWBpFqYZtFy+izFqYM
a+H0mzwofpzjGE9S1znMCQe+rFkg/36G/3dw/DeDowXdjmnq/3oK/gcU/PjVDum/5iD//DP/mB23
aHmIO12Ahvg9gPx9dnT/BvMXTcvHHL4FXZhN/h5ewjTw91nR/BtOWYcBCm87VlLxn4yKRCb/Mg9h
BPD4h/sobjgc6Zs74Z+s8qFoaaxog+pkB+mbLrM5GiUXWM83X6nvfBom49RsgmFQW68U/VkH5S8H
iaY4buIi62BxtnW9nDmP1qixqKcMNzmSCCPFlZtECed7+LUkxGfaTcCE84fTbxM18SKaj8ZvoXOT
PO0KQbYL8vyQGM28V6n/SJg+uNdrTkJ7rK8anWu+mtq0hr7fS0OIeNlkVtRQnpD13SIFJZabFFug
yQ6bOMtnyI1bX/s7a9HqWeQhNIhNzs02YddB4dWb1CvH9LvncLiJTQb2N0F43KThYhOJzU0utjyJ
SrdJyOyA9w6askJbVpvIvGxyc43u3Cpr+9BPOh42UTrf5OlyE6rtTbLuqp7d0iZjD5ugrTdpWzvI
a8TTP8dN9obilKBQIIWzDfshJsRxDvELKwaqJXIU7mKT0FcATXte1Uhv8nqNzj6ityPP3SWbAK+M
fj51NmLu7LfWY7gJ9eOEZI+h+1BzupGPrx9L7NLXeRUMDD9YIUsUgepm6OxU70UwcT1t+vJVITU8
4PAEhCyNcWdTHk1TSzoNT71tJE/Csdwrp1w4qozaBcA4ej3X1S6/ZTjVr0nIPZuEU/gy13bZQCBU
KH4tcmk2AeSRGtQRrWXBg681F+TK5qSqBJ0TPAC7Nz8vWG1Asq1emrJxrwBEhUcTyNGt0/xeFVkb
Tyo1u+EalTGIqVWw+OWFQlkIFQhPUnQNQAO4yNHams2FcivWm33Q+H2U00RE3UxLnRlxVrCHOGUO
QvvFuy9YTMVzkjZ7zEbJy+9uo8BO6v1c5+2TVbbWre3B03K21QF70uK96xIetyA+2XXkUI4OdWEA
60Shvl/cKb9VNK40kUqdme4QMKOrrmFUjRvVziU3FA99AGDUtKuXBX30Y1BMHwY9SsUuJX99IknD
f8PD9J5foLHD0QDxiqsp5LzWJR0y8iUx2y4qNpt0uRcpb01XJdR5u3Lih++XdHn0q43ZWbeQ+Liy
tFeSsHHJDYfXoQsqviDMhKynJjhv6GOpl/g3Pjrj83fMPRxZZGeQSpI5B6MGx7966awmv116FCba
oKajpezuy50RIhLVdne/v7OCWFdwmNRG6KqE8B/SFWQ4+xGXu1WSBQ/g4tBUjbH+VW0bPkYz9SwL
R0N7ocxixxC8xL8VDsx/4zd/rvkPq63O1Z04RGLyXcveDCU5E+0U77/faXAx+NtWchIqshYW3fkM
rDNwwvZOd5DFIrZ6iOMocy9MhOK7bjYDzFg7/sPgwuRqN7KfxTIwHgbW2SJVvkPPNy+qUk5zMerN
TCsS3R0qrnefo5/lt43ZeneB5S1XfWKJx8QsgkfdG/U+4x1ZRmvoJu+hQGDVbp2hSyYzX2gK+Bv9
BWJXlWbGE2UM03FlPHnqucIdW6gL+9+vFsS99ilPF7iSskyacWcR39m1pNKvF99xr61eOknkBUBI
cGXw5ZXGEelX25i08j+Yh94CtOKd6Fuo38V6KxvQv8BLKH94nnqWvJPbvjeM8mntQZQObsSoEITS
+2wygZSM8DKL4Zerw6vQZpU9skpthP84S5u1c3YcvfUlHaQXu+YcXHs4Q3AduOSxjUh0S7sLRNM+
jjzHVCRsAnlWbnmPrM2+MRRuuC/O8NIK0tjzO3tn+cRm8nq5zQE36rmgLbe92I2f3FujMd9ZYBAP
QZti89GBlx29tiyiIJycPR2cqHEYEk/TBH9jDMo+iw0qcBhfuTaJr74B6NtneXfF4C73jaitsy3c
n4MFNDtwH5CUqx1F0DYLzTR5M1LxKo3gJwjvmoUhXWPVVI3YqBsSZLW9xCgu6A9iENOu87z2SdmO
swPtsn7Wk8ueD+PWZlg9dOP81BSqu4R+eSRAkO1cd+UF5n56mPttJaCXkjCw9Y2xVURsO8/lvNRn
+ozsk+YQjs1AdQTkS+h0oULHWLsD3dVvvamwmjWteU07p38ZeONje/GAYU/Jm2nVPWzlPlLW8ste
uscuD/yvXCCe0k1kvvuovbFVls8jSZgfy2LYez7rXOLtno4p1eBcwSFxAfvkwNVeV84De6pOabHa
bD0ZoHcrsmSYPPW1/MyWMaH0OVhuceFp0r8pHp5dMwpzoUVsUPt1Es11a3m3FWf+A28rcOteYt3b
6+LstVANwAVWAidYxF3sSGPiwiC6L+mKcr/W4gynuIzsrvuhAO7EfSCBelrTq5msgHdanvYhS2gS
ROonmd63PrOP5tIn37QFrNm2yylyEcapJcaSODjut2RpTCCUYHIK2l1eAcPKXSPteMTneq0DlBSG
hODT8d3p0Wc5/62ERMIMAZkIK5q3XPSYQAiYRBLMWKCLb4WvUFukU39JmDFfCK3VheZrf6M6J/j6
DBYBnqMPpeTPpjW8vnU0b/2kaB/otMOfnvVMVhs4W3dDcNtNnX5vzKV617Rh3XojIWOXCSsaaEmP
IbqS/KzHHNsBKz6w3xi1wsibi/R6wmNjXSTozRleKRc0EfbqEKR9bfKRSF9YKBl3ngXxvLRR2nkR
W3OXDKmxn8pCXfvu4PCOaRIwd73b0Z+6ah6Ds2pvW3aeFweD6D6hAYySuz55CQn5PCJM5sV+lX0D
0jNsjNsxDdwzk0J5tMy23+cz9YQAbVpnnw3zr6YW4s6CJv9ND7k+UaHZf/f6ET8fZ2GMnoAo4msZ
G04HItBfz2XNFIb9wLiYLQdYZ4n+1BJw2HWsXzAJLQmGKSvg26rwzzrVB4j0IOIqru9KmjxuhqQZ
DpCph2MvyAUoXSY7ZoabGTsnyadjKlIElGB9K4ah7eKimXA+6n6AIlRaUZ7J6lA7JgCyoXSOdObc
zHm2HIet9wRu6tbzJqf7tWTGK6dW8uSagrtFYxPtC6m3HZjxZo/hrdV08ktvtLUeWOEh7Lz0oKqk
iwy7hxFJjWIMr4yPOGnMzfzyyBO0vWt8YLNdyDZOmtp9sbv5OOs5jaW9Pi0Up2zXewvSTlAcidYc
PbQJLpnDngt5+tXPy9EeeeRNfVvtJ0Cy+9mc50s+WXKnCpmcdZ9c52n/6CSuG9P2W5yX1ZuvkoLY
E54YIyutPX6Ax7DkdLWufGV4+RYQp5a9O5a1LtIH2yt6CEJK6nTrAXAmGKqGkfJIYLGHTBKa6YLC
pKtlPs/Mv+u1y6hCB2xal+5+kcUUz0HHHdal1qWgZWNSqo1rL8c2L9lhLz+zEsiTE3l20ooTT8Pv
iDAPhhlOh7oJN61Q6aeEgta9tazyNi3cFgSX69ygSL32q53v1857zMPW2LHXBDSF3S1mc0Jhgt+5
H3Jul10hmvXDYhFwo2vfOOTW9DWkCy4uV0w3wTTZMcwy5+LM3H7QfGAp60pca9/rH1NGlb1I0OoX
w3+HkZDAEFfFDz2mCzaawbF53ieX2sg9COKmuSt72eymKYc5iTDFo7KrCAI7FEwE4XNojHPkls7V
ykYiQk/69AX7Waevh1vPKndV6/zMKiExc+ThZUlXr9kX1jb0w+gdP0xU5k+/dItrrRvJHC+dE5xX
XKFF+GSSxjajnlnGwGQ5lud1TQLJkOAsdAENxgMtaev3ajCrG5nVP7mAprRgil6hfo2buNckbZw3
2c++rnnqG3396U/edmYl43hQTT4dBssc3hhfvL3AsvJIDzOAYtt6tPPCvUNuSCVU/sq+mCwyYn9Z
+aSpRr947N+v+s5urtdqosCgX8bqrmx638XqbGcfOIlNGgKKfGahm/EoMMMBqxJXw5Y5oAqDT5g5
HBxT6lqPmFSC7+Pgg2q1a+gvGe49fB22A1+98bd2SVM3z83mA3U3R2iyeUMhH860ZK7nfPONdpuD
tN28pPnmKqWawYphkGM1dZssx41UbEsp/vK7PmUoKX7bUpvNoYrau7lV4Zf9Nq8yPW9e1vkPZ6u9
uVyRF6df2eZ89TcPLGz07jRjiy03f6zcnLLYMa7LQdXcs3DRAiqd7tPNWWtvHlv6U5luN9+tuzlw
h82LW2yuXL6xb1z8QFiHWXswCry71W8b73+3Pv8/yBobnZu9yP976/P8Nf+Q/6wX/vkn/tz5hPbf
XDMU5Gu3XDoxVVZIf2+BM72NWCN8E6UOAM3Ga/n7zsf7Gzl2/q8NYEC0LiSt8ucOSLjQEPF5sUna
IJ9ACv+TJZCFyvivWyCMHi4+jK2rzDIRw8W2JfqnLZA5GgbPidbkoSCG75NBjlNWy89gFtXtahn9
PjMsSVdZi7lQBzdSdmzvp6J/6lrjqTcHeVELFsE+8NcbEiaAHhLbS47TVgav6Gn+oXy/BeXUmv3J
CRI6nhEHwdI3vrvYD47DgV9HBuh+/7wyoIjb0FnNlixHLxRt1OXaUtNZjl13E3QDBV07E5f0PPOE
mbi9QRAuCwf7fGri1+v0MPTfqqAhRBtRNl5ZlyycPbpdRBKOex8bhTxkqO4dID6uy9S5kl/hcTWL
hV6WHKi/dfHbRbw4FAL3XOFaq3V3o5PMwTEQ/uKeFaBrzvpyyf3iOaG3RMHY8supjzMe3D+KJgk+
N66yH69CUmy6p7jdnDxQyBQKP6HFFV088i3II7gxcRVQtsND2cOHnICenHZ6RG44TAhL035t0aDo
zilONT7Bt7nJxzqibW08sWcI8O0H7huecwf4dZphq8+fUhQXXixV3PTcvk6F0C9Fm9tHAJJFZNVh
eip1ioTV12n2Ped8Srn052c/mG+I39AsrNR3mdYclpW8t2usMFEzhZyjqfcT1OsWE9Bva8EUJpA/
ytk+Q5enLmHEXB5axYV81Qfg8mFvJ6V6WgMluQgY2OD4lRo2iXvX76ho9TP/wPXwCGDlcVrzF68S
oJbz8WqVrY4oubxd2eBzNxjf2lrCyW+bU0nHQwzsL565GXBidt5V15nWgW6N+yytW8Dz5Qte4G2e
grBf1tMXpHPvhva75F6HrccohbIS4keOJJGhkj6eozM5FmzP6U4UthdPE4hmOimQSzVrehZjw00w
arEnLmGe/ZYFZTPjRVVGmmGh6YOPXAlMLZObfwRZP1/mYVn2Xe8ajzDhnagp0i/ks/bONcYnrmlc
CDHAHM2OdSNFqfkJQKiHx8zEWNgurhE1rjqMgYvR3nOywzCI8JBSvUGS1AiPk6fhj5f1ecxgaSac
HVGJ6wdT3Jx/tDZ3hcmlZTRNiSKEZi3jtrVr4lfjwtoD7yIsAcpPDUkNqpifLVjTEZUjL0aVMBE0
OqqJ9UXuaHx3iSNFNlPZJetdRK7OyX/Zyh3e1ervCosdK6vNkqqYnn0lpePlNd4edeV5I594NdD3
Cs/A+NWOXoOzEjiDi/c+IFU3FBNPxaWejZMoTfVIfYT2nyp6N+7JNtcNVtohv+2IYx646jDa++jL
O6tSxbP06nE3mtaaHsGBi0sDZ4YSARuPeMwbq1yjRI8/FR0a8MWn6b7AHcy0xduCjVCFcjnPyyfx
BNPcp76zXNSYNycx6kWHR9rNmcqoCcKz0/Pdboq7Hn9Zfa8h7eikgxihVPZrKahoigIdbsEXs+/0
Lel++SZd3i1i6xnGUTHV5lXWhPVR5ww0WW8IVpctP1mpz/5SeEco8JwSsxbkFbh+uRj4uOFCSDa7
3t4zOJFFwtrOmLG+zpYTvvh5N4N9NX7wkfpOVAHcC0bJfd2PF2Yx5xb3UBkPFSXIbLQ+ExkMcS46
ImnDVsmFqyG/gRFClKtGfY1Xq7bu+zr51leiJDkR2uF151TtxQrHA5iF6ZpSle4R15jxBGrG/yFq
N4/TMuTOWIfAZBUO3zbSsxD7pG1mms4X88ZLFnZpySjjFPQOt/2s3fN1cCgYJnem7VOLpOY91OtE
LTe+sb1BlTL91tN9lSHv5os8acvMaLsdSQL0GwJ1SbzmAWXrrVGte3KmOvw5CPngz1tpuCwxLtjB
+OotBUxDeon2wp7ODgUecakARtDj0o2/ktZx9oUxGlcsErNDwEpyg9CG+66dkTPJ+ByopuM8YIWR
66C8Ww2AG3SZkCZblM/UO4tolgUfLRat+5HY4TELnTkyyevQh1JwSbOIBm+xKaJNN6Hi1FptCmrI
6fNOHOfmPJaOG3l6cKPU0o8qWEVUBm25b52a3bdqw1M/U6+w9OGZ+ofNFwwM18fj/nPpWpraUMd3
yjKMGL92Hxd1i4U1DIR8DvMijLF+LHHvVGEsx/4cGhS30R38C6DXtzr32/0aanUwJXdqCu7oJXG2
8uZmzthq1vPFKPvPqVxvqjFRV9YMI2DVLBYq4Td3gsnkGutHu2cjURx0PprnFYjIyQBUw3UCY8rU
NPSapnhCjYCfGfA3d2M8kHdu772v67YFQsfaZ+X4LmjXolSAbilrabaOScTbjjrFa94D8ihz3Ni6
LH+hv4aHuVvf046vivWZs6zAiU6ThJVwPyYcy4M//ag7S+/MahzuE/pGdiQV5a12gomHu+giz0wR
f91fXdh/OWNeHYC6YaiZne81noBdXcr+pQr4Uit6DEGHefw1KEfscAKWMfEKFopSZ/dYCYsHVLJu
28mt1xNIloP2y3dVJ2bMYdpyaufT94D6rJ0z2k957nHDS7m5F3PAue7l1QfuFIGDhkom5dQeF1R/
2TWh0RxYyNbXwhJ6Py4rC0R7+ZBZsrBc8gBpUHGAyFOWbLn74EWaYiW1KNttrca2OwLMQjBAlx3f
Pje64o2PfTneQIkOnrk9bdEnc3nCd3T2KIDYGVVIs5is9L07JsUbdOMnFxs8ZNf01hGtPNkqSCmx
yopuj2zGLxqNzPkWuqWmiw3ZfqGvw1kTD7yL9FNe6Ukv1DSwmcq9CV9T2opPt5kbN154nVn/Wu0d
BVzjySQ8fPJnN3jXpTTflDn/LLpkvFtN2yj2E52Fp6Ib7Tu39qa9tRYzQRSzA3XlZmykxRRmESsK
3hFm/dgHofuoyZGZO05NgxFDdGLnOrL6JQc7YCcqi5TX1DfNFj/+4B27znL5yDR4SE6DDFe65rGl
xTS7PIGyIf81mtfA64pXidLx0aQkeXRGAWLRAifrU/uz8qT71NC+8dOiCYRiHrTZEriDms+dblns
52VWqHgmxfvTrIIqJkwkn1Y94DHj8CT0b2Atbbx77utcOP3RjyceB/PJMtaCt7M3+Z9J6te7TEj/
Lhzd/LvbDc6NpXI3Hmpd7Un4gSNtuxU/TO9zLx/t9nGwnYHqL34Vt3MpWCaYSetGOIlUGq+URdGM
Ncvlrgny6phaQ3FIfD0eMB+Kfcf3dRwHzzgWuBnqY+9X+XdOs/I7jzj1WunZfILqn5zMws/PpquZ
eJPeu7BFN9AUyCiX0QJQ9SUV9MRcTQaBvnDNhktoCD4QGakces6r8CL6YaKkaMaOPjsbRn1Kzf1q
yuFhBFH53QxW9el2ejoFsg2v2qIY75w0G761tjuUfP5aeizxI+P93xrqmK7Wl3AYay7+riv1c2px
wrJRd1QYr2Fnw92oumXa5wWfhytYxHRlBUnlfdPwtL3XtDTYoFJiyJM1IOTNB3GYRwwtHl44p3S8
W/pXsrfJ157BsKKewK/hnpZZY9xUzZy/JTXQMtJatUOzzFydlQIhjosrDSLHKQ0Wj9uGykzm5IGK
g+aEZDVfhjp8QixqGMJ69dHUQJOMzAdANa7p1dAwklbN1I/RWE/1s5XpLLJNXxx1UJfXBa0sh6Ue
aQRLyWR3xlrJiMCfe9BWox8qxyXV40JgiFg2lPupsNR13awKz3nRnJQ/p/eis5PlMfCLob2b02x2
4zCdzR75Dy6kYFiouyxEX4qUEkSxPxk3c5bgpFl77Ty1I9E8RD+1tIE/yFMRZjXKc4F/7ApqHlsV
fPd7wONUKcL+5BydgwrLPEn405h57neBc0bFK2F4/zSUfBY/6CVPYpPKnPQ6ZxNG7Hah14R1VYo8
LNREaaPha06fcWivp9HoTgrD4ePcj9wFcIZtsWhQJONiXCD/dmccCkWsRju/7go33yVC+b/qgVWZ
2Wx72SFnU0zpWPcsyzDJ38BykbVA/bsZ+TxGgVxXFw5YEHy1QZeePFUzglsjUmWfD/7LWiDY5x6n
8z4E5HOQQq4/KEOmaI3eK4TN6rb1O/MIKkVdVtGPD12Xd68ZWc9H9oXuZe1wLQhCRbGbWfgQrQwF
IN1yDa2J+dTsN09WiQ10IC1x67Dsizd0GPrYVO/HeQ5p9LSKPZiXbTjvl/0syPmryj8bXTPFLRf3
R+A74WGggfiH68zOiTbELkpKTqaq7YLIh/Z8zFN7ioeW5m87rz1eXpnpjyo0Jritzp09Z+Gn2Qx3
2PNppxqpx+mEWE69RZ6qVCq9hnQQzBG2Fr3nfdMfOsp09/2CQZeG7MoEVZpnYGDqDAsjj/FkBi0t
melBU/r1ycgh8wBh1DSjeQ1k+2qUO8M0FhxrNh1WCUQrOp6MuxFR6LHT2YnEbHUzl2QV3bSB7Z6C
8yLwnGVfXec5N0mS5xy0fUpxJK7OUm7cha7YLdTz7bC61hjyx4mHjl4estEMb6c5xYfV5N6pZCUK
8hHUkynb9pKb1n0Q4O6Skm3wTpFVk35TxE1LmoPBrg9uSzKPu7k2y71VJRS+VqH9liL440ORuPrr
PKvfjE6+9f+HvTNbjttKs/WrdPQ9HBg2phPd5yITOSeTzCRFirxBUKKEedjYmJ/+fGCpomzXaXf3
fd04bMsUrSSGf69/rW9Zbobjz9sJMhH6qqr7DwJsau8lOrGkAgOiwcETOIyNFAjzOqe4Eb0/dSOM
x3P+bvtWjFIPm9ssx69kHk7kqYNplrgt86+I5cv11unVpmtLTJ20f20cj61hnvjhMU2osczUGK6K
iPZUZmaoZxhpUIcbQjWL/0CeKyctuVrg3dEV4a7NRiRnKo4ydnFK14NOsObf9JivL6pl3qY4koXb
Iv+M9D4cfAnqB1PgzCbQ038MJUe0tE37fSHw7wxYga5pSxFGVpNQj8f2SKIwXen4j4/oWhACpvrg
1Y7kBUz5FG7Y/jpncbSNEvmN8xqj2FQm+NzmtDiUXd1j1enV9NK3S560H+4sesOeGaWeEk3Ktdu0
7ikm9Lomw8PgWMV4rmeJ57LTmqDsuzffkHeDAbQyTs1nzEzsHXohtrXDBmwAefoSj0axsmhFCHzd
69dsdOynuSKNY8+ZeaIS/EwL02tbu2o/qfixcYyfFk/S7TAxHZVRjW+2Ml9h25Jv70vxoWwiQXrU
WBgzi+eRiMDPui60eRuV4D1ZUOMm0sa6w8jtFDdvahG2qyg1AvA2RHh04CSrse8bBIppuEmDUO0q
98IQ2akdhq2tKLVi+Gd3jW/I3mWd5d9KHlhQYOl2xS7TYxyigyxuNe6EYuPoWXM0S0bJOcFBPUVh
wI+qdu+y1MalAQImWhE3XvzBWWKsHHPOy03v5Qbgcz2uqW9wvAN/wy9lpffTjMybSCseHl4SH/Ho
Z8fJ5uWK5fp7mNWd3GVaFm1GGkNXrks1p52PRyJKGbe68dzwSmI9tdDlzEULrEuq1P2ljstwoJra
LVMeNKUdoXqB9cXkkeCMTT/sIfLs3V6+Rd58hDCvr/Ok1g9ZpN2FvmLWyW25SaVLvr1vAcpQi+Fm
Tn6sbeQ/6etsdxn1ISKM5pp99rmJ+qufqg8dpD+tXRPAw7G8SlGDfCkm90CfBIt4Oo52nF0QEElE
3xO9eUkMoU7EsYi3s4ldRzltH7Fesy6uCmNPpYgWNHanDmUb6SgXLDX1zP6oh9C/dpqODBcOyTqu
prcsYgNntpO1dbMmWaWt9S20e+Nx8KAdOOM0NOu0q4YfNuHjR5595spxbFzRuuyOjUSM0o10bYSa
uKO8WkNnSRJz0+hZtvedEqpNrig0s0Bzmcngdxs3MthFp3qcHXGArw28aNssmep3RQnpq41DsVgM
o/P3zIzDEZ9cpr1XTtHcu3qu7VNeeDRyuKQbvQwQrZtxRIJRmsYB5u1jQ5p2Qwp5+sacxa0V1cU7
bCjvHixpeDe3MbUjifMzaoyphpGjqSNmLf86jyKkP9oleF4n+vDFG+3uwTRjMV+a0avYOblFtUMF
pVbGb60asqTvbA1WvW7gZMkY1GaChxviSr1NapMsKuHci4FJul/bvAz2Sdg/TZH9hQnBfgSLVxGN
oB+d+2DaQDgyOFx5z5hIeMLHpfkY6bhGVGzh41Hhe0GIbJ0WoYchxaSbJOeQrp0Gk6HmnLPJXcm2
j0/MEO24jZymYieUON1RlDx/Vk6r1+kuCodxEYno4RnQwphpCsfAHjkT4rCGqrYXClLz3NRCnqT0
PEpgqKnDuKyj8U11Gq4nnguvlNP51mVIbP2p5zdwAk9280sHnGnFbRwiGiFQE/vDS3hndTU7fK4e
yYZ7gP8uy+Q8EypvWHha9Ls2XcTENBFFNcwWcjRAAyYhnjKvReawvWxiaCdZl7Z7VpNE2bRRMrRS
6EHMQcv7NdGa8dHu6hbxSc9qZ8UxDOMdxQ3PLCVpAsJcRRQjoms0QFObbhNld7jMuNE2M+togoOK
g/do8opmBC3qoLfqnwPjNQUU8jqBBCDg4ujHOnPawK470KcJgf0x6s2XNGUCx7XOA3tubIN8Z2VQ
xit7UDNE7ph4m6h6yGetf9FE0h2tWKLLFDOGpgaizktWLz3LxTDtzNozfA6vyroqHLY3Xws5vjSU
DAHUiOk2z5PsCGClf2SNiRg6mh13KS5ZGuoL2ytNZkZKgxJbkXx2BzozAkxXqVpZjR+lFxT+lveJ
31g5BRTmZG9bh+V9QzHNhhB+lAZjph5YhmKxd6ba3FjIUE/Qp6NjKnhUljmUhpw65dfQUAxqs9NS
toTAdIl9n8h5lCbypXPYcw+LazaqBC8zLqmAw06y0SOV7mptgAeNNHpqwtE99IPebmrlZGdce3h7
MvAQ52quhi8kWNg4k8IoApJAAvaXCHmctGyDM1lf7GnwaEs2oo3q53o3KIw/VP0sTJxmaO+8vLC+
ot5qvMSG+klnvjuTUB62Xcv0j5zpotJo8W3CW7T2/IhdP7sMyNqquOta/7vWG8aGh1O4d2K7BSQ4
G4RCuTXItMSbRBICptH+oRyd8QCctD86mjsPKyfMA0EIhovGd9fozc0RekN3R2QgO4NZ+1Z6o7Hp
w0nf0u3xjgEhXpvAfNc4HJAVjRB7o2ymZy2xwq3bGPGmNmdro3Gh7+K+Vuu+mcxDpqDerKusnEyE
NvBG1sga2MAK2doVs6w+N69JjrGOo8K8Jy0OeMQ1VPfguRU6sOHneVBiIMhvI32awRTzsknh9xJa
h3N01lx8EzbrGzRWg0mjirdG5mHsrOaLnc38ez28KoqQ7oe2RAfus2dfmV+tiIe1rZWbRFhzgFLy
7pcUzvq0zAbDEGMN0XI9KF2t2ppGJvYDxBnS+Df6KDgqCFj4PqVhRJ/meytOrFWeypdayfTBiSjr
08w9g1W760lDvWkjaxDT0r5aOlEqfWZCHqWW7GoCGqvR694LmqCvQyevpBBycA+Vx6ud1tdm6Ya6
BzY8Efg244MsdfMseu0D2nh3V5llA/RiFKuENRhCjy++kpzqsB+O576u8W3n8l9hhR//k7W1aenL
zvi/Xltffgz/tn8vahUnf+zr+/WVv9bXrv6bYxhYWCEwLmWVf+9tMn8jYmpS6eDhef9cQv99dS3s
3ywCBVCNXVbnVCMAZf61uhbmb6QN+M/hNS/pBd3636yulyTr73CGwltsdxZITvaziHR/xlAKDelm
WTpjHrTjtTXTd2Q60fPvPpT/DxVyiUD80zehZorEBX9OihD+uBxvsfDVlEDM+y4zeR+4iseBuwCc
MtFu/vpb/TmNsfx5sM17yy7R1e3PPf3v9vBVEY4yjax5P2IewaeeZCfeQujlVc3SN0rafWE02o79
o+CxhCz/19/+nz5OTAi4CnwCzAY/tD+jZc189uyBjOY+LYcns3BfvEQFf/0tFgbpHz7M5VvYvsk0
w8/NdP4Ey20abSIRb8i9bQxPo209I+5w7DY5Tuuz/PHX34zT1z9/O2GyAheOcPF563+ig1uRFM7o
K4XxFbwWVDsgM5WvFcfMDotj3osvlDzLgoJ5yVyzYB6LlSTK0qxQUYqG9mDEQtdEaeQU6WWHbqBN
mOLsnl0YqxLszkr5BEFNacDmKWJ/hdvKPJhpYX0zF3h7D/yoFEsib5FVnifl12wZ/W4ZukvrEku0
SyvOrIACwvF5SsPmnDjAI1eW6VLCB82seHLsPHpJoHOs/KKxroyz9r2NBnBbMCfQFUER0TQUXWgS
p4Ov8HGdeoQdaC2QGPBnbJRedNelGFEtTPTCzW9VIr47s3dFYytIoXjFsdbHt6gXLN6L1NloNr9n
gWkryOqZc91ycmiI1zH0DD+aGJuym8b39USjJea6ZiPMotsM1eBcqPnI1j4EqaMZWc+uZiBNkLBc
dgaUOPf9Dwvo99NYKl6KRppeKNqMnlpH5OvOy9YY+6LArYDkjkPY7+ckDzepPsZ3JQhwoFWI3N40
nGwkjmxDpSBr7QjHu39ovbSDccgQze6DUqXYs4014qN7rnFR6KcSTLLB4r5pnC+CF+RLnPXNfYkt
OSN4N5pPlZH1JwIQ3Z5eIKzQDTozP1UbS0bBoavKdVQjDNlAQn0ukYKXJoYZ3INDybQxAZUj6aoD
BMuQbHrJKjlOzO6Vvb40orU+GWeNGe8pQcPelElFgwt0qCBeYBsLMt0/zFoTnsMwbq71XDYP0K3O
oT9Zr3L22ifRWdlearFxR8uksy9KrgVJIzizVjnuysJ6pVbHnlYEeKNt6lJkLVTiX3WHpjjNwvA6
R1r1AJgzMFU33UVjVcu1X+f6thlS+Vo5dgQyyaGwnORwsvQCdackJJcTzrHzkLhqSy8RXvgQK/8S
IX5Luyw+8GUvY780TYYyGOvhWk/ZF8jADIh9qu1EUfanlsETIy3uciA1w1ULB2NnWom+N/Q636Nt
i4PNCHKakEOhk0f4XouJ9wZXtOl4Ky2M9Cvh4+ldabiVc26ac88a5oQwbe6s0Y8DJyeciixCmCIL
pRtIXfLdosyquF/oe1lX5hhuwzqejqPmha8sybBLeJHPKS0cTmMKn94lnASUVYt3qsfYU2QF+QWB
PCNgP60L2sNXlpMPKLwxDaS0rm/DlGRTVTHQFhlNXnBM2M1bL74xT0DrWv2W0GIJosR6c/m5al4e
PWbACVeGyydtJTPeowriGTItmXatDcIB/CXGA8LOc3qnKVlfU8moW8r5I4k8BPpYz2ADhFF/CGG4
YOLQr+OEVWSsAFpp2KQqH1vNnPHbktuXXxpDc7F+qIGtsWyqbWdW1rvqyS1Uce1sFFjYOrKebLsm
0mFkTXkAnqoIhtTWO89t75AUA156g+Pa2MfmJo67JbMk6vkS5hlZXSuspy+V4eVnHkjzwRgJndWm
/dpURP0xu2nENMJqDXjCBHkTn+EY7GJeAKui1/uWKZTYdF4Y5UUtfsXe/ALpB/QQrUrryGuOAnWD
g79Gvw27FYiM2Y9w9NM1Gt/G7Uzx3umi/pZ2Vn9fC8VaAiSUF/BIcO4TUFNn30GXcwqzwSOQZEE1
zMNXCGDIgUnDd9b9dJrWucMNhPNsTH/6qZa/GOQjnjAUiytsKodQIotNSqo43rEIpvw1j9uNU3J9
GRxLPsAgaveZZJet8PVmhJafgTqW+8lPWAfLhh4dA0V+nQqeHrkn8x3uGXHOKcMF8FBjOSqUp+0N
Jpu1lO53gB5Ru+p9fu4ytNODRzjvKVejAe4rQdM2OXC4/ZTgnBHmxsAwtseKVp2qsaNlo7Xtewea
0D7WoujNszcFfaw7RHM+fmiPX4BuFIEpfG/Lh5Q/EfiEQq4b8Ly0NjMfBbhKZyiKlxZZ/20E+Xdx
Gmd+UaUVVFmCDQYmX3Pp8FRssyLlypvcdC8yaE65w0XGy/MnUhv2DdlkWycK1YH343DoU1IjviTf
7Zxao5goozNz1f1trvhXIvm/SyQz+uIZ/a+H/EOeJyVM4t/bU42/fdGv+Z7SRPJNJqwYm60F+zd+
v18zvm/gXLUdb6mH8U3GduanX/ZUBnlbZyXu0aHh8vuJf9hTLcpeMbqChce/uhwM/lcZZY4Zfx7i
6KqDPaUTjl4I/Muh5vfu1MRJRIooHR9HScySmAyLbpu006mWrqZWExapQHS43JEtgG4uuHtiHr1n
E65hkSH3DSpDuPaq3DnO3IDhJu8rpIRW18drZ4lC7IyUqvhr5qfNiwSJZq97wrDsk9geY3w0VX8m
8eexUQvtjncTrA5cpxD/z37q8C5WQzPjXJ3bxe9X+Zs5d61m0wM+4FQyVHCTVVhj5Uev/cZzx/3+
mdhrUUU2ETYI6q3rZSU2eVBzAiMahHn2Tda+yi+cu4GzAs/M7qbAi2xdxUNiNeW9bgXUMSePdZpO
1zHW20sTmcVtiZ+WG3esNNiG3hjZGAp1NtROWt9yuyasGQ0Sm0U17SNaxo4mFKCTEXs70iQ8m+Mq
qbZ2SUjTVDH2G5yPmYG5AVyfaF3zJfeRx2lbzh8NEyS7HwvGxqm+t6vJD/C9Ww+dmTaHHixNEBvm
Q+zMKgBH7G60iRTECLLiwXK1/GKVw83WB7W285zVWD268XdQk/VO0LC4boCMnYyigC3pjPLWN5bL
xx4n0Z3qlLgMcUmdedvN3VmHtWFW1SWsm+Jn2jv+tqepbKtsKpWixlU3iEzf7ZD4AhNguHa0mDZv
xV/g7b34RMBXjYvXtc7tYz8wDbvAkB/TRlk3povxZNXu8ACIWaKJxd9SmgzfWbUMwRyNJ2bCKbAB
AbI6YTHYOLV27auxeMybDLZFlquLiaNg3fKJwDbJrk2etheNteY64Y79gu2ffl5ljpcJHHZQjzYP
dZv/U20cIsxFYfQ0ey4YN14d7PDSsuLsUUKb2ehs0k9onPpx0ruPnP/+PupEfnV79MOAgLt/cwF+
Xz1T9AimYRoSKJjni1iMZGnda7uM1eRu1rrypptc0a7TtWfeKuIEw2ZVYy7Bxmiqu4quzde+IQi3
0do2PoqUznAAzznvL6sXgcyyYdexzN9qEvcn/aZHPXbu+l5JeH4Ob0ZZeTTep9g96UbvcYxyDQaj
jubahaTKnbl91rR8S2DtRn2Fjk3lJHoodmTKiMV16UNsNfdamz8bU+MHbJdvhtTzDZiq76p23UOR
Vs/TUkOECP1WuE3OdoPtCmtZ84QpExDc8pOaPrSIvFW17J/mTn/BMkIydPLDPfYT7W7wfH8TsvwN
Ul288jBU92ZdjFtNIe/nWWQfJpK2zwJWLhB4VwVFSC+TxvbWSbWjS40fyysT60goN51bNLucVPoh
Vce5Tc6I7dgZW0gBhKbLEO8tDiI0VFHQ6JcWm2Gok202pONaZKm6eaGVX2vPjnhz8jFPc2YdqIMb
r8WYz7uSV3WwqPpMeqNzJ5oeVqU1HJpJhFkwGGq4DqJ97oxJQ82bbBxxRlxyg1UKNhBhVG3xCUqD
ddzDBE+mOEPLuxSN962Slb1xnNl/SsmMbmkFZZvtJeHDxPx0T/DpvRSgWGzOPqs5Md6dmqXdKm70
9k1xVN7B166Dps7NU5SXxVY3bS5pnS13X4jP3X3+MPHYXcUjzzs6gKF2uuX0Nne0XPchz+e+4xpM
pnF68yeWS7BSdfkI8uWx1B1YVF5Z3FckxekT8POufojskBAvZgGKlUzB6TK3e32l5rQ61FkP3zgp
WzoU69K/tan7s670YR2Z8JqG2Muh8XoG5hPI7d6qdsqiAu2CVWWM1lVnL5bOxNG2xoyd12Nbsp1w
dnOLl9Q2jN1znE/KENCGyvZYlHrc8W7R5PdMS3HnxVB49M0YD6ZznzVehROwGr191qE/n0fRONeR
F/aj1XBYWWUDl96hgdDwVbG/OsYAwKDCzJb9reXqZ19HHx5cFy10Bdzt2r1JahfMIDT05lihfBzl
FGo0fqclXgjZHibaOe7jvMsfIWRb7gp7jLuLs5AL15+H+JUiFbXp2a7ujSSK3z1UNX8FzJ5DUDS1
4hxZDYsVV9RQ5+cB82Bf09s9WNjiV9AuWA3waGfOEyC0CJJgo+mVephGU+pgoaeR4wxpRwyb4LvH
FR1XHYYoS77LRk9eeSfDQgBueEeGsbgPe9v/yem+Q1DLQ+umYT950bJ8vhS6e2AvnP8oCsvBVejb
CYdIS3bAtzCwR75IDnbVHwqetmuF5DQFE9tQbGghnyJdabH33PWTfca8l39oqZ6SwsPgpFYOfpxr
iCr0zHsED/A4E8WcJlNbE/GtQ+pIjTg6NMk4fs+SxBc8jCLCrlnZL41WnAiLKdYektSh1dy0iuaV
soHsYuU1x7o+bAWuCr+YD5iAsw/Rygw3C5hRbJcm68oyPGRGVpC9jrlZ66qV95C5IFyqAffxyqR7
othMpq/f1Xk8vNps636E2N7ePMB94HJNv1mFfhHRzCnxPzVG2j/QTwLn0lKN9l3ok7qfGlZwKwt2
NQYwQO97VxvqN0xfpbee5rA71EZrwRJJUqhzmHPSF+klAkt7ZbW3lPMux4HRkgSP6/zAPQcLszN1
sHYTDhLsArG/sdxGfyVLEwqkDD0bA5ZA9q7LRXILsQXsgI666xJ3HPgJT5BOtdDOVjaOprWVme6Z
HaQ8GnG78PaEjlzSKYLNXHBuXs/rEWDBRqJdrYHJtxtKUDDcUzd0NTrVBgpx8ZxrPRE5l/ReMLpp
fVCuYJdQ5GXzmjV4UFZE95SxpiSr+ppNkEBwbfuTBNwu5x80vlh3oT7UgWU63/Ab+l/cuCzeq0hV
Wysm6R/wiMdTN/UZuVEqWngi2pzmD4mru3f+LNy33m5y4ss1sAUzsmeCL9ZkfXOHJsYiYFjPPslb
TIaFxaIDDyQBmMqs9vA8+dts7jJvD4sYWx6CRb9sRI333u8xXZV2/RaJsL3aPnFqgGsmftmZAXIT
6UPHtaQrDB6la3z40pRsFPFyaUfCQeFXEojlF6LljtpaZTyeOoSeHTKMBnq6wQBREGE8pHh99LlL
vsrSvUQTS6G46Ndwpzck3+N1ObX+VbS+fgF8EQWRX7hJYPu1eQ+zV1t5RuTuJP4pcHpNL77R/kr+
RFR19FyKyYXEVQyEEw3NMliMqUQHSB1FeInMmaD/HCKL5nAuBNu+ubbybafr3dnQ4o3TNcUPXDod
O/3OcSn3oRR31cOqCNgFN18i2w2/OaIKt32lk8Tkp0lgCpNsdxebYwbPy8qAFoQ2ac+EHatA/hHp
R42cWK6a5S+1Fuc8WqzhrqKg6CUPx/yJtXq80xNb43wQduemRl3gAne8E9Kvv450ZsRiiI4eFhC1
LRsJaS/x2bdTtZt9VbjaYYyh24AVSfBUb+radDYynOdTphn1cXCEceZPmJ9NkSTfwzlpwfi0SPi1
7LeRb5UHmUdWYGbzSz2NA1qBaTTvkSXdB0tK7YehJ83h8+j3r1Pyf39KBpT1V6fk8iN5L6kL+9tm
7fDxn//OIXn5mr8fksVvrm+z6BKA64XlsiT6dUb2vN9IZzOBsdH6POzyS38/Ixu/ubaP19yFE8sK
YiGx/tqDWe5vLr+wfNmvo/X/ag+2nLb/uFcxLIP/C5ZUPLU8tnJ/PCN3nNaSOR61BSc/YprO8ROm
lJgsyTLSEDEUDupq1ET1U6f1wzqLTOPsAMy+Y2km8P3QZb6B0N1/uJ1R3M9gat58PYVWHxHFI50M
TjoYq5BruJzLt8IOrQMrQPMekINDGowT2t1sgFJYZ2lBdlz5oD8Tx3t0QSPfmrHr7/X+vaga7hkO
ls8tHJBXZKVeW899Xs4cSGpCtnlbjPRzYwZguo7gYY1+yRxhtTRHb/AOZt9i7mIUVNiOoO/oziCl
PiVQU+TIEyDHCLDwvSyeLeEsArsxPWqZMS9zpLT8lC4rL7V20l+6RkZKGs8WjClvwwsrAWNV5o6F
/Tirvteqrl+rVp8vnZr0dWfl6hT5aviOVbR8JU8CYZphZjolQyavOHaidzM2ORnD+qPxr2PvUtRr
Ksx0AuDecJnB9T/Y1lThnvZGSZqiGNxdPibZxSNieaU+Gx7v1AaTqg4uZNOItBj6cNlRbyGm3WAm
7gO0Hx+/qFV8HxVxNmssvAfHNuoD7Pr20ZogZyTYWDdimKx9ONdGjjs3K492SxI1nebuRF1CQtJP
GfLYzznobQR30kKJLd2zpxdmuWY/lz9bRd09dgJtOu0MTE0YE42vGPnCr/ixl9gDlruSBMt5mIE3
4FBw6E2dxBqU8HyeI6N7ybOJDcNSt3UewkaeYjxOP/3Gnyl3m1otCxQ24ftelPmmlv7ityVRV64M
w+3vOM42KIYQ19/lJ92AdgIbL1DBAoKdmnrDDJTnC15c1qtMWtFD6fmlsWcNmdziOrNezKhIrv5s
890w0zePBoyJbSdjcTLMlENCDEB2z1EYJMEE9sNse7kfsLLcorigAo9WhVetjJoj3iX/x9AMbrN1
9CJiDLEGL9mAn/NvCD/zsFaUd2hfWdk6D2TYljiUB75u5as5+y7qCt9VF8OxiTBQBL7dGmuJ4P3E
zzHDN6niB3dM1Z0ypvjoAhPyN0Y1yHMcliLQnCkqlnQBjcSW1Jc+oQoyiuTXjSoSdzBhO2JcVVFf
UtZBQDqHgrv864hdHG9R/jeYZzayvwc/9DfCZ1Ua7CZWo99PqXMjczHq+blEBStbhk+tnffFQPlz
2FNWcZsG8kjHmALTvRycB8MjF1ULd15bFoezSTT+45hz97BJ6PLXkGXVCn8005NLtkLhAjardVmQ
nek6XGM0fBmEN8Uk4dYk+kVwvD63WPl3gnqJlaoUAKaMnjw/7FnJWTi/G+6XW6hG1C8Wh/kXoscc
VxEq9PTBTSAw+QHLiE5/FLMaFnu165Q2plWp7YeueRaM0Fct85aKveWEbHFU7iPCwNVyei6Wc3S+
nKjrrpiuqBTmAeCsXFXLydubVH4dGqu55b/O5WAJLT/fuDU/SIvjOxUaCTDO+EJcHD2QE77OUb9P
j/VA81pnaXLXLWqAjyzgLPqAjVCQkvfpqEFa4bZQ/DaLmrDoCrGwBIWKaA3Gojrgr1T3CUKEvygS
EAr9TbWoFATTw320PK3Zob+Ui5YBxZp7YPpoFKu2mc8wbPVT+imAGH6GcUfFX8ZPdQSZxHPxtxYI
J0B9qGpNzJu+aCo07jxz7Lt3hjR9aJFdIMKMK3M6uYseU+jVY58QIi5Gt10Pi3BDvqcPzE81pxtr
b+/G0EmmRezBVrfoPihAMjHUsbGwzC7i0ESN/I5wpggMNWWSfIrLcdHP4mNDEjfhj1fPr/Go1J0/
DmLrQFoxuYyIEyMJ4KgGDPspVdGLtmPbx26RSXfdTtilpk91S1VGv/IWyUsS4r9Zc5PFAX6J/Jot
4pjjNx9uFevHLImMEyFWudEUEZt1jVV/ecwCbKMxboqeXBgeARUPVSAXOW5ehLnIiaYLHXaUPfZG
82Umcb3WyJwBWEqudqNJbglkvgbVCyUF6a8p8uKxz8Pwai/CoFgkQrvSJzIy/cnn7BFki5CYj+F7
vEiL5iIymovcmCzCo7NIkLQYFOvWco5qkSdJ8/Pk1/QXe5Eu7UXEjMExr32cgEyQ7veBo8XN07DE
zd04ba1p9reYFfKfjgrLyzxs1CKWDq1AN20WCZVnjHZO2wRdVcaFvEFYZOu0yK7WIsDaixTrjyr+
Lj71Wb9Sau1m3Y2LML/4lZ4/0ApDqHWRdpNF5DUMfekLF8Eidx6KRQrOsYEFWrfIw4PxZvcN87Gh
ZY/FIiJDvjZf2krIrfrUmHkcLnpzzy6M4tlyO33q0fbSe7RI1BrS7tFWwwSwLRkPTssrcsxm56Dl
9Kr+a5v0P7KMkSVfLDR/sU2qhj8NyZ9f8GtI9vXfaD5wmZz/MCH7ME4ExQYQzintMGHv/2NCXtAo
jgFAiRXTMiD/Y0IWgG6dZebG1uUJd/mq//sf38f/E/2ofpm21J/++d8IOzxUyHrqP/8d4+QfJ2Qq
/yxbWA7Tu6+zT7KWZoDfeauwGrR96Sa0X8liPGmpwskPLuI2Wnb2gVVhPsAyQr+hUgctJ/uUdT4F
nk+tBwiB9sD5FwWIY3//IKw2fM5mbu+TXMSiGP51dKg+1Zyw5Pm/xFKQlvAVbzhsus+T3YKWhrGq
Vs1U5NTQpV7+0S8iVS877zkeqxTx7FPFaj8VrXIRt9BqDqTNk0O/CF/ppwbmfOphuD6cD1x7+Y8S
tQzox3xJ/bEHNy7FDcEPVa3r6/AnmariPtL6uyzvkMkRodPXeZHkBF6CF/xzFJMQb/kJdBTdju4x
SQ3U6D5QRcS+eJwsxZ0ejXczZlnsQdAkf7qFpl2rMoVO5fZFdOk1k5Txp2YYocaxogNFcTbjNIPU
wgMDvWro4ve5jsp97oRqA6UwfiWaA57R8gpvp5a9H9YjJ3+cDLoUmRjQ9zqcDcmQRzvIcN7RZpex
06uxBmBQFM5jEUeUldE6nbtkCNEBUPfNDn05Y8oJSlH5H2SgxpqtWuPqa4QdFhTER9dmmMljBzJm
kyoD3y7bIyBwcvRPDd7cz81iiT2g9i7Ur9GbS+tcd+vdQu6jKa72dIUpTiGh1679pMirtZid+lHm
Q3s0XA8dkb6fa4UBuF0R0cvvDQAWOgU7c3pPkHBxZ9hu/zXH77UiKdN6LN8qgDjxPJFPJwjsM3Y6
YUtv15Buctpg7st4EUbGBMHOcmoZiGHEoK8nCvoDRrN45cQkPfHf/qSPc8LB1M4yCTQIqT8pdsrF
CoxxPqwSMYPVbxg79mSK8mesLemht0oJIGBKqbYsnf69NnwOFUODNIQatfU1qyE9YkmL+IXPwWtM
jOF+blWUPksdXCoZLs3D7cBGkQXRjkaLhHy2Gz8Upj8Z+Qc/XRNreVzAv/9MARMCOeOenirgu45b
hBciDH5QGBWuadH2rwMOROYvw/wSeXwPWINBms+PQhHSHUpMi+vWMPpyTxXBgsJEp2Mj5qx7LIdH
BGwimrh3uL0pqJ+qhgKzbFi5JVINVuNqo+CurGVrhNs0xk6jua0JpJAOiGaxVueZcTJb37irdPyI
YyVuwMr2+aDbJCmIrJBURdnXy2nPUpLPvaMorcCAN4UB+QCuQFFK/aKxC3UoB+6sNSK/v03SuT2a
RVMQTGYAY604nDuK9oJBFtlO2qw9VtSEypOjiPiY/4+989pyG8my6K/MD0ALYeBe6cn0RqlMvWCl
UiV47/H1s0GppmWmVV39XPWg6lYpRRIEIm7ce84+cZcBRcl1vooQWO2x7LX3htfcQcOpSB6Kv4BF
ey+MbmWnbvLZxeq6iW3gS0UUN49GhyMVA7ezxm4cIrK2xEOtE1YtN6M+8+h5r0ybURPIhHAVD4FL
6iIMzb5LbpXOnzxNTkiAyW9lFOoQt8G9bechMFo8Rz6Ux3UcmfgQOX+6hxoX23pM7OVqF8OjqUg1
NpmpAckhoUSmNvh8Gct7mxTJDctTsuXQYB3RvmJNszxqzEA33ZVFnbqtRhQ7U8ZIVqVaPzuZFW+Q
tKUMjEPORl3rPNJj6S7KAZgBi1TDmkKZQsc/snzjDcQArqEwQdhuJth6IXvGt3PP2pgEFKjFrPWh
MzzQeMLwxm3QBOPOl7AA2txEANmQIBVESXWddSCPnTpbWoDy1bQ503QBbLvRJ/jQ8qp2myEQA0fK
RbkjKIyWycxYc20HKVdbqpgHlSLMe4uI/Oaaq8XgHI3tuA45Fl5GTNFu4sYdPvemBXYTZA0HEWlu
TRf7Gf6Pblc3bvbMacS9DduArnvA1/8cu9ZOWp2BN2DMbwRUFcYdgfkoPQn3YNLti0Nmw4NTLU62
irDtiRnpLi3pj/Zz6x4ZaiIzRDyXbJHWpSy6YdQ9YCIoTm7YqFfVcEsrVQ2XzHHyK1eUzWE0LEFi
h0XqdUs/A2v79IBbA01eZoiIQE2PypzD2iWuR0gBoRWv+7hBZ6Vdlsw0uBFeE2PEMqJbI+kcF0Km
6zBjUsEGEC6tEh/nxAnjVbjLaBldRzL134c5M6oVkX7NR8o/UvZmo48usT80B7immDtnMX7K2i4B
sFLOj6pXNM392EGCBDmKbJuqeV8Fg7ycacxe0jiHSJnaZsz9VoX3lt2JB4mdCFw6BK5pqJgTA+QM
P5RVCeoK/OVtiOI3IBmF1Z4dfXwNyS98hIHuNLA8xMiwFn2rKfUMnLxrT3iP7sjLaWLO50q07TPW
+qW4BY8gEvMZKEyaH4rRqaMPmrMABOe2sDt2osR045u5CDGL5KrLtp2wq82k+hEktznOn922t7d+
MnEMxsLukK+sOeHU9eCvgnDq9oOZPQ7jWO0jYF7Q8mnr8FWmG6LT0ju1dJKs3Dl1AX7FioSy9T99
5P/IUmFSQv6uPr56bZrXt7Br/mjbHyRX8utPfiuUbe+dJ11cFc7iKRAIm/6vneycK2LofnCj7G/e
iT/byfKdS6dSu/yYuXSnafL+aasQ7xBwebDYXboPAqfG3ymW6Vj/2EzmFfCOKM65vBjowh9LZU8h
7MYxVzLvSL+EBVJZwy1IVXIZ+n53db6V6d+X5f/fK0nT1LThbCXFz4aHlG1Oz6PglSSCrMwsP5aU
vVBFman//VfiNTyFUk1q7S7v5LvyP2gNf67LpDy0A41VvzNvmj5DuQNT5G+/EHo51MEWLweqg6/2
+xfqnVQgiZ9LPOPJlyRNvrAEfon593/zMvhzhcM3/st31Nrh3IQWobeM9r2t51IcNERrwuOL/otL
x73q4bZZnDtCLJ6O7y9daWa6CPlEvU8/d8SnjvZNupd1Hv/Fh1r+pp/cIS7Iy4WVqcTXecn3r8Rh
wjVaDypquIRC2B0m0mB8Esb0VPao+n9/BZeRyC8vpmzbdvCheCCTfvxYBk0ens2CdKqqcTdOQy5D
7FYERxnRq+kG2TrStVqJyW///q24RM9ZZP4R5PKLoQjLMFVamJeHsiJUgtBJRW1hQOGL+V+//4zL
zfbLZ8SlxarAtImn+sfPOHdxN2FQLw9GV9WHrCsn0ohM/+H3r/L/PMWu/d2r/OSycV0Pg19HzhfF
lXUh6/Gpz4b8lNf/3aX77pV+WpkGJOIFGjdukLQj13OMX0k+Sdf/weNl/vqhIAQtGlbCVLREfvDj
peNkYbkZvisCIGSBkqk3oB6VLYm1OptoU5soCr1a7Cp8YweTvGDOKXRqVUVSRF/B1loPZFXjLqFb
WBf58EZaBPLCmMEZI8MlSCf5co4cD2bRXwGZIESsxACNdL6ooIfwR8gTy7Zmgnaks5UFzqQi4rf2
5IfEIZPbQtb3sc/IEBmy0TqgWkfaP+XefqDE3CTOaAdrcnLpbCb56G5Ie9BHNHzYrRM4D6108ofW
iPXJRBj0hkne2wtojafeFrxKrIuLwW36eB062MEp3VPzU5wsER6065bQM/2KW61YaNLlrvCC8iaQ
xAK0lkY72qsleEV0KUK+SrXe3vbrcleBRgLVQJSIUZcGscR8ujlj4cpiWstOm0NoWGD6YUAOCUea
bg0CnXTZEKUMBzyhcJpQnxPXV1wIkls2bkYKsesRk03CifwQhL11MQYihhVRpE9kfEf7qlHlS4UN
4IPPZy9XziDKlzLT3cx76jE0hE7ptTRwUdGtRltj1DI4Az3RHbYuXKPJ7gwjaj/6XJqLMK7KG7uL
v5iC77SLbfkhc6MvYzP4DwRhFMdhWRrDpiFSJgV2t6tTk1QbbJJpeAsjYLyPx0gfWdHbNbyTaN9D
kVhRBpBiDNklP0HpcYmEppq7DlTp3cR2kH/BLyWuRRFzEbsUp4s0BtcFSsttnzaBPjGrIVMHzOk2
ibgIfkf6IzGJKCDxdzyCGuQjBU6UfPRmsOJZhVfcZ6jDaZe8Y+Kd59pO91GOxgfkWF96Gzv0++fQ
Lw1vK0VP9EjOnBayAYCgSwMy9geXHD0sXAkpw5AsT3zGaZu3rJym6cL3jQXOGNqBj7BeuX+s2lzc
Y9ri/E8GCzG9HTmYlzWNHNCTpNEh2B6BroyyxE5nQOmiZ4S5psG0wsDJnEm90WxxM0OEPTAIWJlW
OpThU5uTc7rv3Dx+JczF2DED7K9QYwsGmvA+9+TfjPcD8o/nuZ6TPUSBNsU1X8toF5fKmrckMDKL
qJtg4DA9JuITELHms5x5tjRUALFJB6t538NUe0FTYl04aMwO2bgQYurOUCfbXNz/eogMZGN8ExAQ
ko9VIInlWRKE6rGRmELiL9DZvEtf2OrEGxE7EWBBN6aGRKcww2URJBxJuyD19ki3h1Wn2PpoIKbr
0K1dsFEEbTBe75JNWI7hH3npWQszlmm+jbj6UovuuWymfq+Yj9agbbkR5sHNT6AJvjQ+50/SFM11
I4DQ1cEfbVc7m7BBVFnJA9bWT2TlRYgYbbntfHC6bIXO3TlBSeS8LVOk/VXf1sTPg1/eabfFYVs6
yQfOiPOF6Y27bCY6JZjHsl1n8P0wuEdxxMA+5aZmVeREBZNtkyPPv1EUlbvK4KlPFitaT3cS4Vo8
beea1S0bWsTpy75baj63zOJXhADujUv8MqOSxr1TfSuui2AQj+jU1AlNAa/GgvqxwzEDCXIqNn3O
x7caWiSIGivvps274a0xakwqQcOaE+rEvRM2bCxtopCwWCjrmvXDDg3nbo7GJdSlngDrVrmPHbRz
7/wiqS/FgF54da60Oq+u9qkJ1SyeYhYxQiA39sBLI2it4S/TFpRCDG/4gOiopcAzyNXlDiZHt47S
G1VCnA8HhUWxycobOBbU1YjDLkhV4GYaqhBCVCb0OkGNSFSiN2wyjq3b86o7hNFLm7jiD5PZ5Kpf
7hHLnMV1QiLANRq1YNdDW2CNo5IgmbC1ruPA2oGamLGs1nAS6TrtydtA+jzbxfto5ArNjp+jx3bq
tWYkhgsTOuQqNetzoFf+2JcBzgk7z0/+TMB807H2GAGrx+Dx0JP6yTX3im6nYguNbk7gFUhG85Mn
uhYwICoJ/Gg3btKkB9AeZDWFhbcHQW1ctXV0oyLVPxtx3NxMY9he+fH8ITLV8IFJHMhrWoR7PQvr
MHsRpsmwym5KTJK3afLiVHW2iVT4BatoAHczes/z/FT3ZnCQSHG3YUACTmuq8kZPjUT8PAV7FvdP
tOYIInLY9ACI6qMRhelTRdz4qc5ZcczMFY8AwcpiPfOVohRfFllbN+Vu5jvYcfYaVolNc419G8rn
tKSQZziq632O81eKsMRUcvYDT2dvcMwhD+WdjNHti8BMjjn2Mo8EVVws+dlfjFUUr3FaQmUD5nL2
IJ/9yGUm3zeZzE5DpbIT0EjSghdT7wkhSrfpvtqo/K+mqmmQI5LTwUxr1r/MGfz7ShKWtyFyPWRU
GvVZeCKvjOYCZFa/d0+678AR+3an0MVQi9cdYl+vdugloZxduX2S/VFa0EfQCDvH0XVKsQYdWzdU
NxbNumZkXZ8IjpuidVu37S1DQJizse7I5GjcIN62ZVjrzay6RfTZiOajm5gJOSpj+jDEasTvIfCm
LsW1jlalM/WnPEVfANnpk3a7A54WsO8TU2die8KdpG++YeHo7yzG6FdC5TD/oAPh3NNy2vOcSrUq
4oZuXeq2B1l17Xas/NcktJKtw3RxK82C7EGnEs/020ZEPQyMV2NQQ8vQklw1D/3NNY9r8BakjuhW
iSDBKnXA78WpYRzpo5ruzgky1jdts3wjG+3WnJYwTA/aS4li5QOj8cY/t3aBlex/X2CLpa79oY73
2DvdRTCGvgumwk8VNpTCQHeNmR4qNtCNLYf+qg06lBFuTZ1wDiKblEHci5ypK5YwazJaCUBrFSZA
cCR/dVD7RW62vJ+F7uBoazns/nTIdQIZ8AzwfupMPDHKuKgX3iARN685wdQ+LJfd76/ALydDvPsY
yXglRoj0OX7StzW6t7JgwDLco/q5IRwYKELOdpznYXFhMKj5qpT8YX74fWPilxB1pHzgXCwyGZbJ
oXJ/OjkR94zI3U5SFpSKtEBWCQJQmrwnJajOXlsDl1fShNSDljvcnredoZiFvQ8lIZkg4Qxa7Kn1
eo52Gxv29d9fD/XL8YT3ZwmpLJx2TFB/PpSXY1TArOlwe2aZPiG8yL4UpAmRidJC6snorVNso5Pi
QQrhtV/TDOcwm/COwQAhRudDUMrkJ1dWONYlJ88mKsEZplCyL7SMvMu8BviV2I23RR8VlditfAv5
CauyGjm4bjXTmwdFdMWrsvXcr8hsoONvCOdu8gUbsD+N6ZMZRfHH866Y56YHqwi0XvgX10L8YhBc
rgUVpWmCQmNi/NPNEXSDH7N7JYeW0AXUEU2xaknEAoykn6vIwQlD2bgCWiZ3Vu1Z+MLa0++/jl/O
2SC0kF1avBHJjPln+SWm4wFngYgOxDVFe8sIiosSIvxfLAO/dCx4FRoVknAnFDIYIH48knZR1wNE
L6IDs1biuwMWrry0gStINJpA+gq1mmIODyG5GM+//4Dy12u8KF+X/o8nhGIe/+NrT/CE+ho0MmSB
IfAPKfPVSwPV18esozQmssGabjzD8hYp+FOC2v6LUVoL2LpnuNIWRNQs623dgtfoXBCohHnsNBJD
oMyEgMdF3nwmQNFvj4YP9+prx+Uf3fNf6Z5R4LJV/Hs9x8Vr3vwYXYNYZvmRPxUd+p3FOk+/GYaK
9qRAVfFN9yxM+Y6mtkSeQZN46VT/S9XBzfOnzhkvMKs1Fnaei4UhJP5OYxrR9I8bIWsxHVwKLWEv
+479Mz+m8ls3jYPRvsgkILc1oHQBN1jglIEr2hhlW4FrweZCoZapwr8uQDhbSAlNA6Xb3DJFeUiL
yoQA08DzqwkhmEewZwfXZwKDzrcH/uFUEI2vk1DbrrPLavxrw3VrJlEIQ1M6TLN1g28s2LVNmtmX
va6atwS2BTleDgYiaThrHdrOLtWehxG1CoDkzdOD4c6zuISJGBFy5YkcewGN0Hjeo/pvzMt8FKkF
fd7EaAFqOWoOaUXBdxsbfvJQV7730qSzQmXGkHihBfdxeWHndYgAevKeDZbggpeY7Hk7eqkE1MW2
ka/URBrIkqOxYArslwpp8cbwiuFj1GsmpGiwdkU3WWwHIY9m3EuA2IUKYVm3hUHM25ylx7hLw492
Y1XPslHIm+Ewem+F576l43TtmtAPVxSM05Ff/KueTtVNZAH4oK8mCKNX3npER8ufUV5118V5CLQf
5vOmHUiKXCEagaeC1IMqmHSIaTUIqz8AFc5uOww/T2OY4RupJ8gWszPdQUGbTgxyFwV1hNAC04cR
0QyMo8/cD9ZdnBDYtu0LadyEWY6p2bLrQ1OMAhlymz+Gs4NkxO1QGGHjWUMFDtFvuK28oj0hPxhF
CknYrqS6KXTQbSCkEE5JpNOxjwTE69bCMhN1GvqGzLutsUzvBsMfd2qA2ZTqGILw5FfzR4jo5Y7h
ibGvCMg96lDOb8irnWPYiPJhNif/ujOq4rKA5AGibTamm7Gb7V4QC9rrVtpIJb79G52q7sMrw5Jl
iW/YxJLDkb73dF6f4pLeRX5CizqkxcZp/Sr2dri4EQIKdzBX/UDm5rw1Q+yCb+dl4p8V9S9WVKVt
yZr071fU9+1r+L2N5NsPfFtPGaaxaFLKo2qjZPkhCkzod6ZtSs8SqEq+AhX+NfgzmRUik6MK/HNh
dd6Z/KNMi2kguzJktp/kcL+Txy1OlO8PGGAcqHJNqrVz/JetftreMf9GwGnd6cojq2mGDj+U07TL
7MF7or5UGCwQWxJsEZQXDdLXz2Kizhnpad5OVc4mTlvxQoKyvI27jvDiSIz34TRZt6ArG5PDGVYH
30U4QYsUgDT6Lbhb94YzjTnrttczQXgPftZjUtFxXqa2GXoUFWbqGzdeRvDLqaAabbylt1K4X3Dl
T6CaBtsyx/4YYFlh/u07oxGTtOtW/UPZc5EfjLxwiDvg8dPbIIbRcMG11GBeES4RdOth3QpKgpeC
TAZ0L/Q8tfd1pjOCQtPo2l+iDit2E7Uectt/zDMZPs4tuhg+VLFJ5874NIRZ9OjGGupqmYXx3YiZ
uh2Jfpgt8sDDwu9ePXxcNBkz2ioRwN81cgS19gq6B87aG2eHdmHMSmhxgp4TMnWQGJh9dSEhD+cC
0787XtNX7I0judQkbiSJEbCZTKKbCSAJkniJrykt6exlhJV23zOYaCvwSgFW2BSUUV8l472dYia7
KjFE5nwLmSVl1v/jLfvPNLPMKal3/v2KcMFf070l0/erwjLc5Ie+rQqueMehlkfYW2SuPMl/1liu
985CTkvhBfXEZRzPY/ltTVDeO6ElNw9rgG1LFpZ/LQ02QBcIi6wkwFk4Gv0tMYD4aWnQQBqR7rrg
5znjCHk+GXw3/lW2Cmt39oNTT3kOz4SmwN0ggpldL2/3UYVisWc2ZAw4gypNR4RMTCLdir49gNag
MV2Jao87gvzT7y7j7df2x/dndOucS/hDW0Ty4VhOTWlLTUH608FvbKzJIvzEPjq9VRY3HlKyG6I+
qP4om8jwEh3x6UIbehvV/qoN8OMYZd+sMyR//mc3z8VdIyy3qrfl5MA7nEsjuMbrP7SUcI14yUJc
yjW4mHLeIScz3E1qMT8F22S5jbHRdmu4B0KF5402kxxgi0hJRRsRQcH2fh9OfYD4x8hizPdWWoF2
aOh7a6ehsYUxyzu5Na1dDGzxdqwh1+HBJTDbG1x1Syuhe+8VwJmGugK+Sk2XYuaD1vYpmzKT1F5Y
hQv7j9QDVm7EpG5iMSzrffjKJwJiCKuIWGNSLFxK3+VVQ3xoMGBj9Z+YThj7OprrE/0Cse861bxF
Zliz0oLMsePmQgTFqSzs5tHJo/FWeOO0dxo6uvDpeihqPdg/Z6YGS3FBXVdaTZd5EO6MKCbxIexE
cW9o78VUcbMyIlIWNnOShs/S90soj501XHE+Nu7wQQPhcMKp2Q5RP14GzvxgMge5qSd64OPsQa5v
BlsEOzcx9CeW0BhsfEi0oWWhv+qUGdn3xAuU932UqzXA7uzW6meHoGcgBskVwrxGvY8DrMSjMKKb
ea62SDUlE9t0eJywPa3yEBfuaJfWPk2zfFc6bZisRW3TxUSEu51xWh9GOGdbZ/aMlZpNohDMkvHQ
3A5rUQX2HVe9ugAkXoPdS81TIJR38uDmn0JhpsHGz830uSRn/bFwkG5WAxvQOoGx9lA10QwER46X
qjedz4ET2juc3xWhbnx6zGAtrZi+3sqIDL0V152Ay2rAgo+GJXxNuO1XStbjuuVOg5sdDPem0w/X
HtXihTU03RY7voe5Kky3rYFDnY6w4gO16j5ssxp/5CxhREchtzRh5f4O/lwzAVfT9jP4Tr02xpTq
2oUgb3mDeJVBTGgWyLQ/JNF0VxUgjg3gxPqgS42dtEWD+0JtPgO6wQ50lL0d1zDX1ERIYgvngyxQ
yb7uWA0oO1llDtMIryItyIQUvEmDNGDC2PjGozU2tDW1kbZHDx/ghVdacElGruOxd+a6YTiShpcB
Ks8LGBtcPd3581r3i5q7D3fpJC2C21xfv2FGH2wgqkP9OA9lfumlnsflm6vkijayD6Tf8xdG5PJ0
hW6FaZwTSL9fGmUgypCh3Dk59vC9kxT2MWnr9144zJ+cfh63/tDoo2fHQEbsCZV8KYzimpVweCG0
2iUGx7UnkyQOsls2SVQnuMmHnLSzoqmdj7nveN3GgmwCsw/wbn+N31IfR4FecZXht6AvDmU5u5zo
+4Ofnvr+WAR2YQE/SFHrx4i34S0VNrlfUSBvsFIOd3ZN/NkKNTxN/ilv0hvNg7EfGD3SESQR3EBZ
KiDvlKh2r22WgwtgpWkEhCfNnjgaVWQnq7bYjiTMX/mLy9BgUNRsnMV7GC0uRIdDVboRXaQ3ZsF/
t7lHvW29eBf72aqvBhmGt5EckvfQy/NHd3E7BhOg06wkD4rlmcXXapLkLUaLhUT3bJdEXm7fNtGU
Gs8At+bFD4e3Up5tls7ZchmUtV3v9OLErGcYrlMmhpfAhUrYL45NQW/ygPh3Q7qlwZBvcXaaZ5Nn
u/g9Q6+Pd87Q1w/g6bCDMoUN7yjM5YeCAfw99SfhDQ0tqFutdQnqi9SXdM1Yu/lYTCYBbBqaibWv
Fx8q85LkNay8ihhwMdKAd8kkXQL9rBD+g7tk1aElvTHGxd9q9ZBocGG2/RfWd+yiRjjsKsduPjLP
5yUCz2R2y9q8iycVH+tEjttqwFfL2jAe48Vru4Tx8As3Hes8D3mCy2w1mcXis5sRYpDviWGXuZtz
Kc42XmeSi6W3wd2LjY6KuEe5e9G6tn3+2g6GS2wB/QWE64oP2Qtni2TsLVYY0gZXk1JQjeoJn2Z5
jGkf3HpEm/Cq2ZusFuMxUXDqZjTKyxjC32q24D5Oro8XuUDQAo/DtowlOTUzNq6Zl+AQdHw9WYWz
17QS+IF5lDek3mCjJRdzuAakZq6l7OQmCyd8kTW/oDA0PhLbWd3VUo0X2iLVcN2Q0fCiLa9/6xcb
dkKTkly0YtwvdcmndLFrc5daag2DAhe3Pju6kc6El01ButyK7bS+UO5iELdUyMRLNLOjt91kwCjD
OOqp3VQbUQGfvjOf7Lht8221WM312XU+nR3ogV7c6HGzONPbs0vdDZ2B7pq7WEjPPvauN4HCL+Z2
Sji+rvDV0HF/Y5g6uZ9M+yEZfWsfn93xStcYafMmVFfN2T+/dOVu/CTHBtqGxcdpMdq3SHc2eND5
vvyzE99Qcf5RWcxBjcWoLxfLPlYR/KDOYuR3q0ZcNixnPEWL0T84e/6pu/D/MxZD1uw4MnllvvLS
GIRJWBN93jWDwfIU41p2OJy5BmYR/PMh2b/+kG+NoiLHKoQtRzjbdKcX3tx4Rs8tFBVGfguRjmHa
feANbNaWa12FVkE2SMEjdhnRsidvDFtnA2Q4AvtkZeSFoIbpN34MBQ9vbfXJ9Sqa8/VseCdHE7lI
gWnJegvXy0PHviD16oWu555Be4yabYBaC36PhDnAZaMxO7T8SEq+rMQMmWRgHYmBFS8QP8qT+oM8
o/16tWD+II7A0TrD/4hcAAToLUzAPq7ZCYB05NUhqbieG+jDoc/Wqqm/ilS5D+PCGCzOuEG9kAfd
OmGhDT1V7t3CTuOrOpyScc3SnmHHdkfibrzqHru487EieGBf2MwckEYkUHrIbgHZgsIAcVKNxcsI
Mk7IoZjZMiqHI1zE+fJWgmfKTm4ZeaDdnPKLl6M2WadmYB5LN05NVDm9sWpUZ5ubEW+7ai9sd5JY
mf5p9PxHUm8OYnS0//2x7vYP0jLgLL7m0ev3Rzv59Qe/He0c/Q6BJ3pqesXnfHd6698a6K75zlqG
KR6Hl4XbsQx9/9Xw4bcIM6JrLjh3Wd8d7rx3zjLsohtELXnWyP6Nvs9X4PoPRyhH64XFj2fBYYp4
bgx9d7ojxKOZs9KcDhbeX7JMlpQdkpsGdS2R96EslrGguM4YGO6G1q7QOTR1fdRuQS4EZ4ABhWBq
Gh6E75Y5eIjOltsSi/Sm9t5KwrtuBtueLjK8eBuSWUaxmjNOurhIIFXEgiV4tpe8VkM1wqDORmK5
IomImMo6Due9IWTxVDdTfZpi3PaCofPWIa7ovS8NRfs4dcJt7ZG5s6AQqocgYW57MNmk3Q0Zus7r
HOPVWSeioA4qaHsNK7OECADpzd9ghzxwjon+MIQI3obZiK5GfubZmgoCPcnR1ZfwIBYho9OY3QpG
acPWawVyWxiDdeu5QXpBVxtfX4F6pR8aYy/QsJB74WvWjbZH/Tn4CSeDgAgUap9gPWKEBP1nN5CP
MyRFXknMdp9a6r1bc5lBNlNGdBKnes54b5s7tj5IKu4ty4m30pEWp2H2stuWhj/JMnN2Z85pQdPN
rW9C39XkiXIQPaGgLaF/zv46GYhZZ85gtuvaza440BDBOTk2NhvyGOd4DR30g3Cc9rIr9DNGqPZB
ADMmcgzrGmWwEQflKoPNvs/rTj2NaSJ3VC3uPisDbGT97PtXQM8xJCkzWWdFPlNcY0Un38jFdmP7
1kkZg/mFiUm+1Zm4d/rbzEvzTTPoinAS81aTiVesm0Kqa4LJuxcxlcH7GnTWTd/EJJZk4OgXVZVF
CtPK4fCyV/mYnrwUrrZXxvmdZbb6KtHyQzRoskILM9lMSMd3OQeVB6bZ1dY2rOyAY2ZtAoAEMxHH
935HXdsZjbPxRz0cKa/3SazcLbOeYR2Ssrfx54KphdcXPrGXvrXr7Cz54g3DG5ZeY0eoNIjBsE3F
PTd5sGrw4hybecknIm5pKwhS2CRK6g1MiruCu20NevcCyDn2JpdIUyNsnpFqWCvCcY1dyE65siaX
d4mofx10INwETU0SCkLjWTtOcIQIt5j0y/JqohY6Oe5ijDTCiQp87Ncp8U3XqgcImnPbDihZJ7kv
KYJWHZPXDQYwP1mXdmdtoQCPsD1aa9UHkS6CvY2cORDvCfAaox1pDAMplZaYtY3CjUyZ0L0f7BEM
7noyPLd7kDKxhgcLNRcZFFaVhOJJaO6FrWnF0YVdm85d61J8fRj1TMpUJ1BF73IPUT1OLOK3XByi
12RXyA9snqAw0lgQElv7FHNbLQrDeoavnsfHoZDIdVOKdj5NzIaf7+vCqHtgFJEeHlpQ9+z2QYDT
8zpRZh+/JJzR5nyDhzd3sAFbqC+n0vaIfAWxysrWRUHwkiFpQi8eCvRRRN9l3J4Dlf52RLISEA8U
jXx8FwdrsEnZyN1tlak2CQ6kH+sXVFND++YkHpSwF66R1/WrtGtJkWxzhZ8x95MWWhHNYlBrZkFS
D9T2rqV1nHT2tDYrJeHqtjWVpDQwk/2zU/9HO7VC/vK7nfq6qNvwf9avdQEK+8e9+uuP/rlXW+8w
4S0068XM8JVT8Oderd9hTwJNbTKSXvAGdBr/bMTajMjZi11IBUryY/Ro/5zRqHf8UbhcaOgsU7DH
/50ZDQEwPw5pNMYuSRPWocLAlqUc6pMf7DFQruDcYKscecRIWwKg4mzo/aAkln2NXLftS3KvXZNm
0tGXExLHXOaobuBzANSRA87fHXywjOR5i0jhg5EWYqBd0eeZuTJD1XxmSXIvJz/Ux7JY1LZWimlA
dwJLoyQpIi1ttQxDUW0PKOM48pItfs5Zu/RCv3jhPIS83px96NcxgqLVkAv3UjCAec3pUFxniPXz
dZEHNqHCeIjKvWQHr7dNYiw/opi5ABCLpltZtd5TpwQvPJQmiweRbON9MCIwOQ+XalDMRz/JIPkr
2NE17gNCUU+FVRfuyfac5nPjmuIREi3KGAi4SLQ5e0ZoiydGVumoOtpwyIZXpadrPBcyqA+mUOLR
JJ/n1ZEIl4vC6A6qD9V79NTjba7Q99IWLICIZo24DmTF5y8d8KCxjf10XSGSQjzgxQ1EWgCFn+M6
4gpAIiCytEnLF3IsTGK0VM0f06MoLrLCsl6nYBFXdQFvwBID73ZIeTUT+tlj7FPU0OjE67WyvXG8
x8rNa7oJnoY0NvnsSA9RXnWDqa5t+LUXeeiwDwCivXR7H7T1EI1XsR/1R5pdyE8jJFuEWy7X0x59
tFLZmBn2hvua3/n6hXLCSGrQOb73JLvlGybcZLzlK22aZ2SY03g5lIs2ntBxVMAmocjRnZFJPkKB
HhoxJzsW6MsGw/fagkMbccI0eI/haKQ+mYHaIPzQcIJFiJwx6i+x9JgfqIi02qXZTBppP8xfQr/j
Sph97j1N6XAP2sjaTXlo63XqR/7TLJv4zumx9K/SsTLWpcjkY86O/EJPcLlrQXjtkpHW4I5qgr9p
9iW/OriwI94JNxHiYKTp9sD/d9qeu0HWMKhWnmodtfUmSx1x3nX6KqU0YrYXNNx8pJuHG79f9iVn
KNvPDjHSwdZsS3EdwgQbNg5ArR7rDvOKFWx3vDxJXObTKY89AugSmBAZ2gSL+w39gHdZlNT3h7Mj
yEB6odbToHjfEYDOmcEd7gVlBujQ84EML1pXXfN5pFgJtoxo+e765T6ZvLF86ZavyFWtOmZWV74A
l+Ivaysz2iMm87aOzqM9XURwtxr3CyMD/+l8C0eGw/Ul6+6iWB72eLlJfbvHNaE6LsmAyPN2DHgU
MjwRFzqMyViRtvaeINFy4dqiVApyussN0zkmGvbc5rfPjwRusGjPfs/Fm5C07ysGz0cEctULHJH6
UFmMSzc2lupHDd4U6xv+qlXZoA9fxRUegLR2eDhttC3bmR7tPg0toARDlPFxTEw0UTPyhVYoKXge
TJMbzEAVvG6Snuvj11o89rLlUyOPl+CmTHXEquIBu069y7my+QrbaOJvKEoBwAumMqHAnUND5jau
enB5BmcO1lPIIxs86s7BxsayM9PYu7Sq0dio/2XvPJbrVtJs/So37hwdcAkzuJON7clNT8pMEKR0
BO8TJvPp+wOrb/URVS1FzXtQJ0pVRxsukcj8/7W+NadUG7GCcL3O0tNY0VitSL/mpcAh0VeckHaY
sSq7mclAHJb2kuR0xjOFZYkSy/LwrkAP6gKbDSVtfgdhsXsqsMlvc8mUYRKT9SRxrXAHK3d5aBno
RAFiSP9SmHF3DAnaOVAtsp98hzGPVHWO95R7e/04ICJ0jwuq6JPDcvR6KVYDjxHaPCgqNtZTbGrd
npPGF8vOqasyRUOS46wy8QeMLkTSaJp5SmUWu69DZjM1W7FiTLHDYIAjMuKx9gPyVpOM0yyCOWc9
daPCmEFoJD1qlu/weClVFntrkODLakbpHE68EZXXWTdZE1pPBBlzPjkbiXg3hevI8a2yUTDme37e
JkDke1KgNs1SwehmI/2EyCl86TNh5VduO/bHEcNjt38f8y4UC5JPJdccUa7kn6PvWTdjNoUvAgkF
12mu0940W528x59XLHsIKsxv/UDCZpk663gMFXantgvCFwNqDlbQ9ykNTAwRmTC6GEoipmd3yll9
ownGl0Tn0DKsOxdYDmpbAiTQDnB7nXLZv79x1RS4L/RJF4vStuhT0q6ZWRuiLb3DTNfhxaIuVr/M
SaKKTwK4ADUed52lrGnG/pBK8Uq3KtzlI94/Kx3tCIT2dwC/UMNbwhQ2QYckdaPihBk4LDGDzFow
kZWsH1YsedCic0/T2kpvbZWqI9OPU81kTIwsITZJQwRW5DU6vKrqAYid7ccLZT3Co8p7nZd/5WZW
+kFUSgPGL5Fox1qKikdUg/UhLHZhruWdJPORKQbz1kzzJXK63vve1NVLk1j9OYyXEdu4CuaFdYjT
P9lucFpT4ePNADLuCVBGe8U3Jrizat+MeXcnZ48lNtt0FrJlYTrN1TCWyYrbTJ8zvxMlDY74awe5
xbCb7npAMx/10o9MP+cdAMZHCXo+SqlOQzq2V34e9lV8Z6ZuE4Wh/FRDs2jbodsbnh/e0b3a5JX/
ENsuG2HllXSAIYtUXnxCaVIxq65uJly8mBlMatUtAJktBR1dR/4gBarbzs2jtrEBqtMQBLnitkFk
uIWzL2oaJBs/03tzXOazgDhDFLY/q4mAd+Ko9spDA3IMGZY9idfjCt3z0xDNvqtvg0X65yEP+cxh
0zlm1N3lppqtZzAQzcUwvfo200Vw9u2Y0Wu5LErSoNnBzGmRzbQLtLjCH6/6ZTIvvpNQYBwMsbwi
282faXU/UyXvyusS+uA9ezgqvRLHIyijPtwHkzP9oOISvqUBScPDTO1fM8h2nQAHHfSq3ysjD4/m
1E1kTchqB1OQoBPXzVfj2pBfgj7N1YX75X3PZVDvNQJtvuOZuUuy+TkM85aQBr8/+PH8FZNeJLLc
f0u6RT2kQtU00Tt7T5B3vrGl6O8Hk9vqhbW3E0u1fMtH+8kA0L2xZniBRJHr+0ojYWzoQewbZbiH
OJzIfQszRD/d8NSFIyl5vcfKaDdUXXOROl5lNBXrkzltdwnrhvNY9daZwpZxFJDuTkU4utcN/V44
f6SpTATgPS4egWK0p4KdEeK0zZmxkEJWxR0Ay63PqhPZlHXLR0Cx5JvqfRIY3qnsHXWfwNNzaqc+
2uRJHIL1C0HCAikYSTgeBe1cpPfK+DLEC1v6tg8vOhf3Y1bZW4lo/qHo8+C6UaV8thfbgJLTgqk0
MOXQ2mDt+iankhi02LYJFUNOdcgz2XzOWb6zvBsxzDK+7eIJVC6kxtkxbkyvg2jrkaVdBC42ZKH2
eVNUGIh8/9Uoqs+L0VGFsvySpMO+H/aGz7DZKB9FIdjF8WDG0A4F3klsMxkJ7AJEV5yk8jTVJJ6n
ibuzpUV/vDXLdbayTirvnVcSM2BXxc2wfGZFvGN13bMSzMx6q/AG7SSd5yccTdYNM//KSmrgiBmZ
7R/NYXEOFZkLWxrMiodWWvN1OhpE0bUOvsKRiSTouXdSmA/TXJTECouyJ0fB7/SSP2SxtYwbKyeG
4ujrYSKqusAqB2+822p8jNvYmOo2SlIAEZsmceIDcAWDianPPFLPx/nFINYq4LMX2/STRyvd9i1C
sTztdj5m/ktG6DNuNDm/tF5QnrSniC3vVbHXWurdmJr8MfezvWeX5vOcLAFDHLema5wzAhzRkBZj
haQ2hK91nXTVTTrJ4ZORhuNV1QcXr6iHiI9X/EiCgfk5nAcav4jsYnkm7khlnwYAS+aJEO9Qng2a
IDaccgchKErqsZupsRqsnBI2bvFtTFeb1SzaHEQUWRN8ibuSST3O87mFhkWid4jt0aLReqCl0mgR
2aVrECY9GOYMI0mYo/MlSCu+uvZIHyQKssBJaLDGorrqzJ7/nfqbtramqCRoKbog/Y5GX7hLe+hM
rGRRPWy8yeXblHVtqc6mpSlH4Zl5Yi1a4lmeWZbTLG3/4BFZlUB/L3OzdcaNhVPJJjiTbfQHpRDZ
kWXWQvQ5xqDZ+m3VNM7ySbt6HD7DEtWkGwGlRLFQkyJHtHnBx/dvJYd/IVb6xcLFGSBbX/fwyNc5
iw+WqTn1rEbbMjmKhcrxJq6HJNuOoRXba90TaJOE5XrInCxNrmQb6xre9QAerZbWU2CO1g1lVlaV
vz+rf3FbQjzlwmTZ7lFHpAXx94oC6KGYyribrIprFukLX3/AsA1r0jWFLpJAmKrtWGkWR8aUtF9+
f/R3w8qHp8LhvfU/LMHB1nw4vIIoCnmRe6JKtkK51Sk6bkMXVDkPJFXCYBVN//ap8GPjZK3L79pF
Z32F6L61b12PjAa9wVmYpEe57qDbLgFKMgCwfQAWx0T7hxNe78fPJ7zyLQWlfts0fevj/ZrCJDMc
IyiPNQZ+3NZqGYco9QrIiT3OpA4/TgW7YBm618ot1EMnEcJC5KIC0Cz9Q4Xa9Q9ntNZ8fj4jBHAQ
6dHtYsfjM/zzLTREZ+iRdcOxzyEVbDwikR8kJamXgRLPsAkw1FNSsO3hu2v5QP5Wjko9N315sHo+
ydEwtOsejDv7+xN752l+PDGPUrS32j5QKX9QFPuT2RIL1KXH1ktYoRIF2BC7QwG99xdWRTDHHtu0
DNyTali2bhenGYrz5NrTw+hO4bBJJ7THJoRiIibe18UWoPGDkbGJQqnL8j1LsKaVMR7dTb/WeuoQ
B+zWqGKqJYUPcv4CAFB+/8emlDDL5WHUaxWgVi3i5DjDKzflerlb13GvsLsZW3oICgiQfssO6Pe3
w/7omET05dvgXuhQUUIM3Q8TUGoZXaYm30C1IJgD7QatzjkY161OvXD2TPzhtbKDyXisbU3xZKlS
TguZs35cQo+7lTgWuxOh8STnpct/5Wbxz8UvwWa/l4ccu10fdp9TpRlhyGfHZs1iijK/nUiam0DA
aFVxdGGDXNt6hSKPJGBD8P39Yv/XHPAHcwCt3ID383/uGV83Yzb8EjTxj7/1/7XAwX/wvthhSI0Z
lx2l3n82jEMMAnw8AEsFHqgsNP//XYR2/sO0EerSM4ayG9prRuJ/FaFtfpDhBs/LJjkIOd2/5cBy
PqiBrdX8h2+BOVDwJQO6+vN8w6poHmkR9yeB2IFSRW5YDyapxpdgygDBdHkgN6L1zbfB8OMn9jP9
SVV1fDb6jBhENGOwWnzrumEHcyhwjK46pBL4NhrPp6CtUJylLWlzjSnDyIJxfWvVxvhX3hNXsaRJ
+eJSGd61cFdYsOE3IlM3Xba17U9bNo39arPv54OsDH1Eu+I9jvW43Pztkf2LL/k6cf1tYuMOuJhA
XMFt4J5iwP35DuQI/FhAte0JeeJyB86WJGE1Yk2Qcr0uzvv3x/tQ9X8/HqY3vCJY7WjUf5g5qNeY
S1IU7Ql2CYyapHxbAZ0Rfor/wvr9j6bnD3PUeiSfNgdukoAoUAx7P1+ZZlMAVMwrISGjF7aR/PCF
E8YhcOLscWIpeAAvET/825dHoRTikcdgolS3Xv7fBAi5aUPvR7F4Gj00NBtjhaUPEJzFdlxErzb/
/tEEqnhm4cCF/PXhZiZhMGd1lZcny5xFcamp1O0XD7LxLbCip98f66Mveb2fNGs4iO+A+GP99/Ol
UaEs06ows1OXLiV7wBT997brYGbQ7adFqdLldkQCfj1TtzwSGipbQB+IA35/Hr8OIGGaAawxExeB
/4t1t7QGX1UjKsNupNi+RRw2bMnnjZ9Cb+3A/v5gv44hOl2rgpJ+GDhv+8OSrkdc7cjey0+tpfV9
E/TDVhq8waRlERmuhgyyq1+HRfCH4/6ri6Sih6AGopoPeufne13g78kSr81XxsaEkJOnSRV7njd1
Rjb276/xw7FcNCxYtEK8FzxejEQfjuVmxmxNaZhR0MbdSd3CLzat2aurhAr+8++Ptf7W32ab92Ph
8+dWgn9wf1lG5ZVE14re76SVnq1tg8LsXGbOZG1/fxwURb8eB4vuul5bh6v98/0bvXLovWbJTrEp
phwFHBrUjatqQK2TIx7TLKObvxBCkhEoSgdhhzo3vfz+HD6MnfVawUsz0a1rJaxwH8YOgt4i64Tk
HKYB16w1dawbtZFcYkfhAEsCJNCeo/4wn/+6C+EjyxTkeeyE+IZ+lEBNiYciMPazU0r25qc+96oz
q211g7gkPfROW5PIaDQLyYVqSfwonkc1nWavXr5DX+96VE5hdS7imnCO1VhMg4p/6Ny4//3d+Vfn
KXgwK5AuBGL/0ftcCCeetW8YR1rD3ptSo9tHU1dSniOmePbYwyHbhQBg+KTtNnNxMSdblRunjuPT
WDTuFaFy8Yk8IucmNLzB33tT2uRkwIX+n0gFv45amuGBg/Gb9GgQix+epBnWiMfLOTtVoakK0qaC
pUDvOsjd7+/Jr28iRkkeGTtXcrD9j9/GzLC5KcaQndhd6Hs4QWyB6AOLK4y84vH3x/o4nTM86ZwD
i+TrCBcEi+bPr4gKBjG4S8503vTFNgniae0NjVHJqwJOuk2idpnVlTUu/hejqkEONUIe/nQSYn0T
f54RAscxAbQKFgWczoevStm3hs2bER/9ce7VyS9tJlMZIlw5JWOr75GGmW+CDU6UZdQ1gRamsDAy
zIekQFcmsIZkis/hOKo7CTad8llH1THqSkneqE1d9FKmA/kEWWc/6NKJf0zExbwEqtQX4glo94cU
+B/9bimgmkPJm3qTCXeoZvtBjIX3SHPNPLIFta5TWBDj1mwzg+rOrO9VEjvjpsSkcFv1pnwtY2W+
aXZsF5z7Sm/CpY5/gAAV7bmuOpDb4Fbiox4obyOiS8d04/jU1WCTkz+6gWDmvkJHs76RC+E8z+QX
dJuFfTltQMJaf5STdKFnSfJvdgPwj0vi8Ga7gqkFyVEG+YzJuxkS8QM3UmATVsSyEQmvGUAOycJk
3BNl7B5m12QxBIlw+B74o72r887/AhOmDx6goq8tJRI5C+peIYdv294gdXlg7iSq0f+iydKhVR4m
F3/9uwPiaALKhEPCZTYPM/vg0ngKG0dd+M7AourUfPt+e2Nvlju7Ts371unS4tyAWUtPsZVAkbPN
Kr0UpDOOu06nOe6k99mKzN+rXmpmqMBajK9Q+xiRjblYZlSWlj6OWcu9UyLIhqg3zfTJhUb4aexN
WDV2YtZ3azjniiHndyCNpRciQJMtgT7ZW2+GM8CovoejFWraTBtwEOKR3CuEizVlvo1hc28rx87e
Sty0ewss/SvWBPbmvDTQ1+Ks0vdixhwRSTSadzQPlttMYW3f+q6VfS09ydREtsyLpUzygp11HFZr
dHowgqmniRzIbKsXiwWMVTV6X08lY8mvpL4ks0JaELP1UshEJvoBwsBsuEbpovEcoKjnXADOoXxG
ETkwwHbkIrWv6ZyY+PMCRq8o3OWujwnhOI4pOwZidYwnj4iANSLNVZfEKPNzEZS7UGPugBix3FJ3
6PYkC1vHZNYNUKxYIJFr+vsExMPJDPr6CsOdG5ERkUFsGsyVW6XP6A69o+OL+CmR/q6B4PPaeXVx
geZXRERY+rcQ9Q70a6FE1PFCQGVOyZXgtk3rVuRfKGIlitHZmsaiMarYdmSBgdiHC0oRUlDLIuKu
2i9hNt1mCdqD3Ar3aUp+AwkczRmtMQ49YyQ0qprDTVdxWWUR9BG9qZIkVgkebXCxSgr3S49P8UKS
2m2P3GgDV2HZTkCfUNXbzl502bMXe8TVDq19VQJ6g30polbWM/ipyowKba2hFqYHRcHVEBnThyFV
b4SJvrboLne5UTnoNIk5sPVknwwz+NxR76w3k9OWkVoCvmpja3+tHBCXTmBtJhuwjbfK9mgUTFN8
1dR+8lnC1tilrlrOaVkxAbvrGqmy1Y2XOQ6tnqG7xwY9nI1JFFutvevC71TQblyYo6SwrZNIMvxF
lAW8ZiCbIxq+KSZ1O3Hys9W4UMJiI/GvR1FyQk0JyBpBjK2fhUavssxlPCK6smna0f27ZaHkptvZ
W82Wvlk+9wTEPlO0nx9VQx8J+1dL5bedtLoUvnbW+FZ/7xYy+J6jrz6hslxOGIwqDsoq+tIn5kMg
5vmBnqHaOXocd+v3B1Rmg8omytquuhskRhKfN62EWYmPeGMXRFn3irVIESBFLGpvwHLuZ0xF9bxS
ofgi+Enow1hj6wPLAjE0y7x9qE38EfOEDahv7ep2MOWLX+pua2HOvHE7TYx7QpIi4DWPcNU9PliC
H9qh2Nd5Ie5ocQ57zx+TTzJP5itnXLYyi+dzPo8mgu5gDr+ibYFxK2p7yKKJefJUh316JnWAODl7
DoajngAU01irJVuE0rgvVe/vKtV/rgll25uVnL6Mbh38kO5CdodXW/aTXQn/04IkWh+gjBqRGmc4
jc3IeqymbdpqHd7QzvLukc2pyGmaNjJk5x/ZQYfHcLFsCYlu7P9qbaSe7Zyrcyedi1+55iWMe9Lj
qedfU+REQp7UPpFuZXhfxh0q3tiJHTb/eepSpuhpX2QG1QdZhmceavi4CPJ3+AiTAlMbk/tt0eZw
7xOfeFq6etgGTWdvA48hQL4H4XhxIg6zb5R7D/A/YbyZ+1wQBXmXyAGSZWzlpzjv7At3MNs6RPZ2
qLsOkxAM7LC+UGA3o7gK7bukK8URR5hzHSakG/atFo+x6KxtFcwN2Erd7kuKnK/jGi/MRNNF04Ax
NApk02ebIhbBIZ1qiIn1jJ0wGWLa/ubi3Ixm0Nwi62PZHzqNh1LHyOudQkHrknkJbLVEdPtFFB5F
nKZLrkiPCJBQo4M/IRtWf0m249fSmcd76RpLgGYPMUiEB5pvOiqqfnWziBt27DBnAK6wAbCac2kp
ydsl28ucV+Vd6wl5GyC0PjrdkIZRFgbHatH9CdqpscGcHlw1dDAu+Yh83U2m6q2ocdztijbsPrmJ
6PaelyPhFlUWR62PjZdMOWpJedm/+EP7teKnd33XYDkLhbYxnsV6ejWxsRGJaAzGKWlH1rIoMyFu
pbXYwtUcrxDGZOjKcXCLMdsVlf1tNsIWSkwbU0kOnWFXo+24YPls3nyrns60JHHIhXwDMe3ogxKk
x2DWlHeWOQ1veV8wZ3clXw0mgb5IIB+7fleIZ2mOtT988+htuRvTrZf0R2oQpyjRFqLkcGXNNkka
PxA31ZdFtPZNNovx2Uji6c3ts+BLArq03qy5nSRcmzoQfPZUVfrUh+uqPhqeq854dMNkV3nTJyVJ
+TCLqtsawUTaaN6tbte5sCJWUZjkbeVvZdlR1bC7mLAmJJWclVyObp2bF6C4JXE6M98M7I8KPdc4
QsRmckrXVmy3HK14DUzqSRrdStdumM6UTh5pXNoqWoRN/lO48BmxqA4xLnFyIZHQdGXL0NyHRcNz
46NwcMxWnludjd9a9karo67c1kbFXeiD7Gtsr0OZipJ5Sf3WrkFD9cvRMx3UCMJ2Xg27NX7Y4AKu
44DsP1HjhwAvYh0WdwmfrTpDqTGK/mvcwtLF9raaXLJnFsbxTsYeOaJF9+A5Lwk+XzrjTK9xGTOo
qhdT1OhpAwO3A0jZ3K816pRgD+jH2/Q1qSNE8lSbhcXJ1vehNlp1T1oMe2zCQFaZypK9FaWd1shF
aDmPKaxr5cE2XQwbH8L8l9QOOGjKvlFHi3VfQI6JispDwVCJyMom7DVi3AdJmNCnt42tHzOczXyx
rpSoDqO2XnXLD6fNGBxs1UEEqVR5gKO6PHaenUb2GCSXvJ5guKEc6SCR0LSd7HNGYXc3UM06ZzSP
kK5QHrCXiVyqth8PbSrNt0JaEE4dl68OC6EzIaXubggzZFqzHK5NuHzXhbUcCg9Rh8OCC7Do4gGD
WvAJmdYmdRfvKGgbRSbSKbYm7RZeHMIkloJ3izWYuC+RjwSSBI7eaHat0eiD5SE+qrrwa6+Mat+j
+qeDSu1AY5bL5+F+dIzXzHP3TQwW2xzDG3JJz5XRfZkrfTsW8ZlQlue2jy9MuRSMiJLByKB/IER8
scLwAUTLoWU1HdV5+RqaGSwqNBnoRsM3S5hDpPuVFUWewDMC9H5nNvbbElosrIyEST61T6XXyy0d
RZwzLa51H5FS4n2rprDd2BVVbZCF7AjAUI+ftKO/LVN28pC57Du/zOZIhSr5ZIJ60uS/BMXZ7Vs0
eErBDc6cg6V30Bk/L9MyHEeZIk98NoNpBCbR0XUfskfUPynCj7CI+m4aPxt2H+yWGTjHxB7mehzR
vOBEX19zZZ6Fk/mf0eLWmBA7L9gO6dyfss6jPDrn63bCD9Pl0MxYtQDKFO4GToW+lpMw+n1aLQ/I
68Pv5Hop42y0JQWdTREixD7Ykz07VzimhyHfwDBd7kq7X3/P7or8lfg5jFkqX/F/CYDWEEVBgWWY
qqaby42Zl1CzB1hdm4L10NF3Rt+4kaNEdjEYzco6pkG28YaZLWcRAhsf7fhLkBQxnWCPF5Cj0mJA
usdGxA7YSG2hBLMtShj247ZheqHOtPY0VDPGX0aUO7vY6NhjNCBU80wvNx3fuBfCIdTFcKGZk8Zs
gDbsPPMmN0Q27WSo2HaMPtPSPMD3qa11d4KbZPor1/YMyV0RBm8VGvp3X5zTYo6/JJVBkTvBlvdg
DULukJiyE8G1a741DWiji0yndcsbykZFqWiHT109sXQoDc88tJbTn1jb89M4qyAeN2zQsfSCZaFt
zf6KVO6vXomGKOtZ/m3ctL0TPencZKedavw6YBma/mQXMJWywYnPtCUpCsCYuwRIgq7eOzXvx5ta
19gpaAOn2HPo2RQlMXy+W31+/1fCoCJG1mPb3yC0O/hC6KPtFO3rUEn2YEtvUyWAm3w7a5Y9BptN
ej269h7DgpsJdk7gO5Dd/r1Q3JYAd+0FVO9YUDcuq6w1N1mWkj8TcopVOhdntKf1wavE8KnJJBeQ
5fwi84iG5IIKWmQljN/R5KnXhck5z0t/6kW93BUL611tpOZRF6O+LPCtZLSYXJdbUQtvBdu+biJr
IBJYDQ8s1djbj2Pp99upiGGyZ5qqCMVLJoPVDxGbEAUbuLTdqYjNqmL8m9q4DpukxXVoZAfwy1QU
A30V9v1Aul0ZSkoyEAzTTZ3oZi+LeXaR4EnzBuG/uGpyTYdMC4pXsS7O7+POyGq9n3KegKNl+VL2
pb5PJcLJzbSs7f4xJeHRwHBMUYRt1j1uJO5JOdJls/gjz2q5afyJ20aRMkL9rS92bdWHZi3F4QnR
F1/F8y3xgOCRYfvvPZcRIN1VKhtO6w+WufeYIPfehSnKAYB41PP9NtguqDU/VyZ/Bdd6f/Lr9f9t
JHfL8hYGrOX46jLxQzugIKHYAtE1P6cEDuXbQhbhAdGU9ZCSbXBt+dRZCbFlw28RJPlDI+W5mnJG
k6P50XwxmldKibVD5rA9PcNvtq6xqcXnCcfJa5yaqODho2AhTXmFkRbRm5xlfI6hdL0WdPdPIZJt
0KjDVJo4zcvYemBzwBXWCDlHMheTghUwfvdDWGf2NfuW/pMM19tbmWVxxvWlLxMGxYe5kOSXry+s
PRTpd2Qx7WsXZBwaGch0LqWKT5KSa7UZiY541QrJlElFTnb8vbDPCrJRgrdRDFOEAY2th2y/1XCW
CZKMg8Mw9fHZlDwdKWNe9oVeaTyqkIoFoR6yn+QuaTx0lZTAL201xV96oKsCVrm2rsrEtm5rx4vP
onQ4c8nOR2xrpsODib142NAWJUxgHQUz4Mxr0QpKCjA/p6gIJHvCORwZJb423xIzb19pRRoNXIGW
d7rpRbwF3e1BjWF+xF9YH8hENp40G4IfftxywaFcx2BvKkaeaGOiLECNsw5Q+mj4JH74gc+2L/DS
6a/AY58cscFYPg9NtnxdpoAu1MCCvKeU2ia7lGUFX8Y2J+p8mGrMFXKEyz4H39vJjX+gpIE4JRAE
bpKZL5Obzd1eCV+RXkrQ42kKu/hL7glRb4aeBEbEmRS4txgSGvWP8vP/Ch3+IHSwTbpRfytcb1/l
6/8Bc5ZJdfNa/fX//u/llfXfa/39J2P8P/7Sf5vtEDP4Jr0BXHUO7Yx/6hz8EH6ZKfDMCVbFK9nw
n1678D98OotroBD8VwfN2D9lDo7/Ho6G0V74rk95/N/y2n3o8XN4BjjLC5NkLfz5Hzt8tTlC+U4L
ffQTS2haYG59nSyJeq5Wt22SCPGHJv8vDRPkZBTzTUB9NE5c70NRn7pBCqbJU8dlyft705imyPP+
KEL8pcnHJa2aBWi9kHjtjw02KQbqriJdsLNiQyE3oLsvGuy3GaSLnWnMqH6Hft6iaDYehtlfnv82
Bu7+0aP4CdiG1uRD74I2P4hL1v9IMbm3H7uMo2K6VL48wt3AIrHMqd5jADSPk4vvcLHT/kwSaD8c
FH1O9L1UWdYqRmYgVGMee6QQRLxLw3btAioEy0NiYbUP9FzslV3w72IgwULolKvlbGlzPpQiHpgk
ZaDUj06q4sHJAyqBS6CPqSuYYX2vo2QD3ZasFHVY2wdYmBJLQaXtHMKJ6B1qiAKL9eShr7rp2QI/
sedZ7iTiyfPsDe1rAB6BiBWYjj9SInj3JFRNL+UI9WrIl5roFyRbfZzBK8bVXF+nIBq/pplqv6BW
4S/OC7T1gfl+R287fkC9XklMy1g5T9wq9FsJohBrNd+4zoH8Si7T9AcbWEJmPymonVt/adJb0en6
unFDUlP5GqzWxKy/b8oJTsvkQ7TLJSmcA17Ci3aW7MiaZd4i7OjPxWh396zX4rMe/eWAQac8dVJz
Oo6cXvAZTi9drr1Hno6902gzdrVNwXckBPebapCiJL7FGJpr9ZxKPHiwxXgyXVubR28OeYdmPmyO
xPHmwWE7klCqfsxjq57Nnr9CqO7wCVpAcI341D11CXrXkSLVp1zO9fXS4NqqqoA7AvXXzSncziRa
edAv8Z6W7W5o0anO9YSivCPNu/VI4hhpk0S53fTf3Jg/JgWiJpJUbYSmFJ8G9PljB7eI15m4OYVN
bSxPTcDDVX47Q1PJ2SEMTt3X4HUQprQDoSdSU0D2KV4dDCsuHkihKSjWpd0NqouVNJNMfxUmBJda
ymJflabJpGE1XzFvTC9x2OhL2E38lJOqQwuqbmMtXHE4G+1NDLM48oxO3BqJOVFx5Fo8Nw/p6aUo
8IuCoTil9fQX3XF1AHvs3iYuTyKewoDEYdJ1KraP5DlRnvqBgbR9pUopIhg2OcXahSUkLd44fvBw
jX2DYK8v9ZyqZ3smKYLKagEAriv21OLkd4KXSEDhg7pFasVexeDeDgnPEQY0t3odomXNnkbB19vr
QtlY8DRPwsWod8CZon7AxcGbmvjxuRyKLzNABxqJPQHkwQ823iy/MoPMo80QVzYwZPHVpPywkgHH
l8RmbG5sg9Aue03rcN3yqxv7E7VDv6UXLxiU65JoSXlQnm/Ifdy5pBnQILgN5SxuR2IHnupswA8p
vOarQVlpp322XPjtm69OJdRV7hgYOYK1AWDkrLsClLCvCUuTOsocZbBGgw3yfnEBEQ6noRmMh0W1
tdwupDhf5kANnyh9wnPCL0lPJOH+WKRJn5cyryJvNjMyldCfRwipiQFYMsQB5M/ymKpiJDYGw9dn
K0NpmpsKnykEmu5GenYS2GTevFMFpnfEQNaP7pfMWs3Lx8nRtXvMpDbq1cM2I2vt0Nuf58QZ3Qen
oBDQuYt6tgL2M423ZrxbYunRGWlvzzgUlExQBtJ9WCRT01jfjA19AskIO7tGcSfNgbxys3wwxHjj
Vm2FidAX95pNE0pYar+9SKghxzcUTGg7+bxEia3TE6aSZ1DA1g5U1LgbXfWWBXQk3Wn8XqR2dTLq
5BsShfSUapJkamtsrxvYVLtSTAul1UR+t7KhwxE0XC2Eh+3h9FnnRRfh1qLuH5W+SLZJS5qBq2nA
UVOdVNSzQ/JyrDYFVpKs7GqNfzvuTkgEVlbJQj3MTMSmygrIbFVZ/kha8o83jlhr94OrIrDZD6r2
s51dGeFVnibtZfDyee+lvLBdXllXmSI3Y0Shj+CGB2lbk3kyKeEfK59dTSthhDSzQezwGj491VZ+
SE2/jWyjMq9mkYXHMbEeUZ6HbKX84ZoULafc2dz7b0M7z14kutDA3QvLkSRfItiOdpuhxLBmGrYx
9RjiiiLC2MZTMocWFdYQFriI13DgePjmNPN4SETCN48PeLCfUj5zKdD2XV573QNaRWtjyWLYJ1QO
4FNhBN/8J3vn1SQ3kl7RX4QJAImEeS1f1dWWZLsXBDkk4U3CJvDrdVC9Iw2bs2Ssnjf0MhJFlgMS
n7n33MDXrz6SnhUian1V6ogkjDzLXgIjrLy1Cylkz7KQOZPn0tahgYjXHgYNKkSh7qnOGFv2Unjw
AJRtbiYOkXilstpuVzX31bWTt/UVe9V5W9mmfbR13W5EHHNXtVsaK7UqK65ApsnyVLuNxksvwHOl
7DD8tjyM+UYMRsUg2J0/17kpj/ZUzB9r7EsRnLbgoGcZHIs+nO6STIDygNtyysAlrjHTFFzuGQQO
Qu5ZjAnn3msdIhBxp/egLcdiZdb+ThlDgWOLlfUoBfDVQKTPnksojm9OI8RN3HiAoI0doMyKsVxx
n1sGz3LajWOSCIbazjBsIiMKHnM/svY5CJ6tK6r46A8aftgYOtdVUJFilI3GA2ID/8ZS83RaRKI5
W/IgZtXvNsU3J1I3OIy8c6Dhu68ddPBkU0tbsn6Ls+sadsyxjgs2MknsNlf5HIqXHnSZAzNzXKxw
sNyv4omt3jq1UvNbXRRFDku2dPXGxD19nCEnAqE2mn1PksDLmPcJC3PS2M5OF7V/FiJ1WUG3DnYL
5s0QA1+CwTQPY5y1yQqrLoM5g8ybnRfL4UuVWtW6y8elLqjVvdZdvnHVUFZbfyiSK0PjdSXgxUtJ
praL+NiIoTmTo1o56wbeG3SISiYHDYezJTK+kreTHSaHmdDTL3ZNb8yOEX8Uvw2N31IipangObSo
FFLZlmdiASWHMx57nyUi3qxxiVM0sWGxPuUU/l7mOeOGyQgfajap3APIL85eaNbhJpJLuxmTtalQ
Et/OSWI8GFVd83ETEe96IGz+JiLvYl1Q5MUbx9X1F133c72NJT+SNfN0nnqqwrfiSyU2vmZrar/W
qZf6G5sQd+rkgln/Sk+TvaUMdT9owHHtaikYy60NrnFD2Ex+RKdVnvNmng+O2aJFqbDQdU2K86Co
WZtsYtnycA+KyngoMQM+JraIbqOCSqOUbn0TzZd3EahnAd0yWYVKLYcywobvXUpNkgQe5UmglHXH
MVh+FbVbDRsDPRtPbTQ+brRYYAqoERvW9NMeE0L/GCcMNVaWMvySGXsz7aMCPhcAHT5/P4ybKOJZ
XlFsvTByJrxrWsrfwK1evE7nR9Yx5kpEDp6kQk/f/Qmbv57DCllMEjDwHNFgTDIEgAAcID9mcKt+
J4P7px7iYqYQiLFY8rzrIVh4ZBXcn+4AkEGdwoDDkHLYK9cqVc09K2rKewH/a+CHecXHuvhdSr7s
vpO/a2ispS37QYtFP4OtA4CaZKDlBe8U030lCNdNVXdwEip/OCu9vPVcrMlRx4BqcigIY+yueLuY
UnlRVUCpleLA7PU1CksuzBKkaSuG6aoca/Xc945zOyS2/jRSce9+3X1ZNMc/vVlANei6kXeTa/vu
zfqen3kDnLWDkSwyhpYp7FRzo5lWCra056rjUcQFZg1c8VlHNqLJc2rZpFef05q62WPj+RvJ56Xl
/PEbhNeJ8Ht5Ux7C+neNb9QrrhGsPGQCCLaJmCDDTev36jyPxrBvmj7ecDTP20mgg0ISQgWV1jSv
sDy4TZ0he0hHZ8nFc1E4hbL6ChfSu/fdqN4GnZqJx26I01WdNH4jmJXWzxcianmf4QVN9ZKv/O6t
SzJAsTCOzUErnmnAR6HQ4eKZcCGTt1sn5bgJYuF9R4U5HC5GScOyP/tp/TSWkdgmknLJkGO06eui
uh4a23kZ6rq8TmaRXZlmIV5tJ4v1dR3V5XDVxLHPCN7KNqbD1DVhgL0vOEoOUZDIW5PwwS00SerV
HCMRBSTrCy0mqB1U843qxw057v2j7fTGwxAh4DOYmCG2i0yJHd1xwFu3nLGug/y/xap17AmpPjJh
pWanWaYviTL+n4hN4Qpp0Hgh2lhqdV3O6r7M8ZHCI1rK9oyCPmA+T8Jm4n5w2AVsbR2SpwMo6Zz2
rFWGhfgVDfHwuIh7McdKO39tBNrBU5fPHiTPcIz4khKEIYZuO72VURbjWa5FmBsHIdIep4e0O6N1
Nnyg0n6sQsdiWSjq7Oi5cx4dIbImINyW/0NIQR9uzBbbzTpMMGgNK0nFfRWY5Fh4udA1T2Nq+sYE
cIJmIeYTRxDLgE5LOpJcU8qTQ2wSSEiRTzttHui+OWJ9p30yU1pNRupy3UrEX+siYMSuGxo3P3bq
L1PaEwOcQCLpB6orspy5ItlgdJu4dPvHLslfvYb+EWEb3JYxF8mmmRa9zfLdBRlCkNM8LyYZGRs4
jgF6WDw47jNBDjIubA49OMv5sUNt8VmjPvvsTBa1oZ3b9orbNtuJzm/u6ESBOikTtOBI0+/mZftU
oo57AmsqjqbmNOqW3o4US1Jn0dmMkAByzZYxH/udNUfFsYFFcE5Lb4kdS7z7QjT9o2khaWQmX32W
bcO+w6HDqi26501TzjwBuspqwa8yUFIqr29Y13ncwQ6nSReW/kb4HZ1R6DiwGyo5c4+0SBzAVVj8
YWfO6s8LNsQvZkSEdIcrmTjzAQiQOqlaMZWzUWmudLA8QuOC41JO3sJVtNUz/DaoUyNjFuDBwTmy
6uaUTF55dkna2Dc8QPelacMM8Mvh0SdMYdWN5Jn4ywQIAHd9U2TMh7yENtkfy/k7W8do3ib+XL9k
bnE3aK/+wv6RdtuUEQ4l8AsFBt+15fCPlsZSOC/vWjuLlstPSIZdV/nyG4gR58lyq+rlfDezbNyg
Xqhfgcr0O90UqbtKzZEs3iFhMrI0r4k2aeBj7ah7Apj5ZaqUUuTyLK7LhQ7ErGcCisxofSl6mesI
dqEMVvl0uTddzRErAz0wXbtchixPKCSiUpkH3RvTtRMx8RDtpO4vE59ScPkUI5G+rsXkREGmOeYl
uXbQ5BFx+K5/7kPIupfxgBEZfA2OorNl4MhXvwzy5sSfdhna/fUYx98JjpiuZ263cq2niGJkBAO1
9iOmV2atswdVOxrINmsK+hRKsr5id6mWiJgY0sjMgB/uu575RCaYVYY4M7dgBZD+ox2iM2a0YyI6
7BECgPplnMHgbtyW0HfWkS7krZ25i3XBNBsGX0OLNq1hIjg7mXqeYTDnK9mN6k/onEhzzW76VOK1
WoV2kx+NZbiCnI9jjY6ezegyqVlW5KCtvBK90pzwLxU2wx41c8QJi5e/zG8uD0m9GMjLKnYQNhrf
4BMt5bJn8PPlBcWSas1s93ZpIqnZASHJj5BYwgfylsszNJFso6Tjn5E5qOfKYobG+puZWr/UymMh
4lu8n5xbkdlxuBuYe+EaVa8E7JFnbCo4R6APdpCH+ApjiUXBLAU/SJYRN9HSPm1bl/IcaH9AwGNx
p5rlGG5hM6CbB9PBPsqj5s0a/joP0ekqwRD4MV6m3tQly1OABu3V8rkkFgf9116xiIutMLr1EKAj
/l2un8yhAeAkAvvIxwmX6delvPUDJqRRVmYPBZkDu0WWuHE9tHyXZ4PVMQJGfRLfehz5zJ2W6ABD
OrdeZMBZD8bAP6uAMkRNmf0R/fsAIZQllovdgJwtfvjYTa2P0A5aUA38kPjx0aDlZnkmjbY8S5si
FmpctY0pD1/adiSYnkB5ivMRxImNbuxxGimT64z5nFnlwEYKfMch59hztdDt8Mexpg059i8jQeCf
ztG3WXlFRJuxraT8bDlN6jVtTgYFRHOFVJripKPZKbixCTEXTEGrnJtiMofqFSQTA+qRmbFIQlqF
jsJZuAvUj+Hyloc9F8/lmNUe3waTI3Te5JM90dVPaAftYuknkLyfdAPUrGFo86n2qNoNAgUmBH4D
X6bJ8RYP3EcZkrQn0x1qejzBtWaY4YMemZfZuS6SY+lIdSJnlSHiclSKhfvSZCK7nX07WwieCzcU
+a5QAc+HmJEJ92TDdLrs2Pd6F0qT8vpv3qJd7njrKGwzbtwkoAlhe1x/aQsC4VeqnUmWg024SuoE
NpFXvg6D5FvD4CKOxBZwq4BdGZmAwHMth1E9U5WkzqrXLHsJqK4C6pZeJjfslTlkCc4ewCqFVJDT
QLZ4zw8++dl8ndmM1C//6+XGnIqUR4yB5vNP6C/GA15TIIlzp+9gqxB4FYPBwkvCDZ1QVUae5JAZ
JFe2U3sztFa829e1O9ORjd600232vXfmykVpQwN7GRQvUkLHpjMdlypg0oqWDJFyv2eQwCceMWyk
46EHJ4puKN7MyyamY6Cy7SXr1hV52f6pC7tqdan+/7uq/N2qEksgjc6/92RfJ3/GSfS5/GFV+faX
/rJk23+wLPt7QtP/rioD8w+H3UsgncUTKDH2/++u0vH/ALPAsgv1LZLCi3PvX5ZsxwIKDrXBw4VK
z+gT6/YfMLytd7Y55DOWEA6zBOyzmITf23YRNzBAzVvrquRBAk9gQLSvD41cakR26S6brHgqqnOa
gYIh9Z2UAZqHGIFVG9TALhMUvxaTvVTAtJepO08NK5IFsxHZi4OD0QJYAWTL7OX+9k3f/bwQXDrO
vzV/KFV5wz5frUl2LorL9x1pS9Ba2MzEM9AfP1wwnXJBUQBKMLmxF7jfr19Q+Mt04MeXdEyy9Bwy
ggCP8J3x53+zGxtJLmqjr6IrbKRn9CpGus4HwOj71GFEx1JJGepgNSbzohGMuF5Do/CcQ+CSvbuT
UWxVBM2xj1zNg7fAJNywJ8Kzc0HUgdcUoO5QIcXL8zK3rW7eO2FZXaWtBUMvQswzrKwsbNyVavA3
raXumbiRDcN3bbiAFxHcM2GyZvm5K+uqRXXr81KgVeE3QEQE2jBK2Oir0YWJvXb5RciX79q+34VE
U2AiYSMISJyLYBTg+RrBjgfkJhSeuQNT2figutfANyFGUDyDSrSWdw4bDXLGBVNiUR7i1vCAlaOe
YAgEYlrfRRdQprYTH46etOsXG87SzEPXVvEtEZ28owszc8L0oT81rJhn+G0GYwQb1HJ7ZVeOZ98Q
bwfrGnGgWz/bPIzjU9e0XH8RqrO1YXtyeJibkgeuyG39VF9cTMLu+ObeaI9TV+nq2NSsW9dDk/GX
QpeOepXXA++27jE8bIl+YWGqZ0UTZ5hpGi/ND9jBqimXWd8FJJJmpfyMqSh87Cc3eBx6ZNZUFoiR
Nypx72OX9ePabBVfEl4afgXX6br2OWbLWB+cGa3Xlu8RhJFMFqlNghGIraFk2vBhAhoOPNGWtnUF
OxKw4rz8JN4EUDRQScbvVwO0CxQBfiwwOrJi52EYr2M8RPeGbzK0TzU37zJh82mbCGPZtqhaqaJY
DwGZcb3R21R48bfsxmBUo+1fZsN6+sjUqbshgFl75DSFdCSz7FlupZ28nqbIfTQGDzjgUOd35MhE
n20SOQ54mBx/ndil97kkY/CpFoiEafi4ZOORidWATtRfx+nINw4JH2m6rV2YkaS6BI8GPpfu3sZz
SZbIAOduNTQelxdAQLe5RekrxQ6gvFGCdeqVwPA+OX48i03KFYlMvtD8donAsvN9Sie4pfxnkX7H
Q6kfkgIkSnrB6lYR10hL/dOvIXhaH9nz8/PkGa6OlUEQE5DVcQasOntV/cI3w82FoIybMqsriJit
iUnl+UIEQhrBjUBgCF9wYiOA3mfUEVeSbVa9CnXbHKIBEtouDW195wip8ILNoFREucBovarnVZCT
Qj60uNuCLVINvhcvWIasPeBh6LuZ3XzM5tkwHo2ehLRzRxprczdp9gREU0HC/zQX4xR8ShyzyB5C
kkcOzGxIj8RkLY4ziju4oRdES8MeGbKmOVL2B8EFXcy09hDmProJ4PPcPbVC6rG+XMgZ0Zd6B7eJ
+9gdlpuiaygcV3pkZMJhviCIe4MtOOiH2H3Wud/bt2lIcU8zZl0SdGCIxq4PV9ZfdJeYzOD7H7ww
atLXxmoYyKxkz9JOhH6XPTWcEFbMmpPkp9uqKEvXX+nICKGz5pFBallm8S8xOUtPGAj5zbu8ATCL
bl0/+X2osm/ETRBssHImKP3bAqeyfVvw/JlJRe6ZqRzD0kZauiLmyjSPsS1gs4HxBLxnJJHJWn2m
vk8i/6bEy/4shz5cV7P1wRsiDXmuqPpPCCOMLVPMGP1XDUGtj+KjyIMQzUOYoAlOhnFlCWsis8Ir
5MFo0ZIhn0iVkTxFsdO3O6eWbklsRD1hS8vxi9SQfR9brBVrUZivRglbr8Nxt8qmslslMYTLg5XZ
0Ze8Db1vGpIca8+mvO1yFxxPo6Zthn/23q286FWKodwWPKRAjrXiAWlx+Wo5cbGzS5I714R/IoxF
TXkXAAZdAyRSAqNcll8ndZR/stPWWwVm2yFo7fTKGDTZMw0jiqEY69shn4uzZBG77enk76FP1a9g
8uIPg5PfjZ6p032jWmenJqURV1flfkBK/iFq3fzTWDhttGsAD5KXRlWQZ2pGyB5kOzQ9eF3ViBse
KDLH3iCqjzx06udSFnW8See2JPPYrJ5ilEt8tTDtVr4rAY/jC9M3tcsyLUqGYhOFXvs9aZCK5sy7
D/ZMhunIxOpGRq3nbGLcExOrFcqBzaIxvlJtUe39XE0L+EhURy/W9i6S1n0aVvXeJPV00/AZn2lY
a8IC7ME9lmgBhu1UeP2N6pzwQ1DH7t5o52wn0YqvjdSY/d00ue6Ngfr4igN7OphlOR1HwwqOM9Jc
jI1Ns+4YL64h26bMI1r345AM81cTDPAV/vD5qikbMjJ+XaH8VMwhihP8DzFMzLoZevxYn6iqEMT7
0E7qrm4OWYnCwBwFDyHHoLln0VddYQ5sDr9+1XfyMwoxD2k2XpBFFubhE/zxVZ1wBo85kiuhaNFe
UIBwMNSdTY3x69d559e/vM7CdqBcBoFnvqd0wBtw+zaIwpOTLRWGZzac2QscWF5w5P/5i3mmyWKG
AhnJ4Luv0uIeNiKKwJO/EHRh7joQYd18fWGI/fqlfi5kkQoyKKQWN5eY5neFrMJQWRvadE8Cof9N
uXT5EjQyM+IOfC100N9cJf/wepAVQPVYCCeRxr1DEVh+xW2bk14x6zh8fHsEYRbniSHLlmqkvcCt
f/0Zl6/rx8qZD7dQFtAP8uO9L9anAo9Z0HTOiRka1dUbRp4DlSdwqRe1r4NATqyNYuC/TSPl8fHr
N/DzRepLYHeAF8A92DBtfrxIq9JRJgE07qnvk+YwjgwKtEXu9P/jVTxrAdeBsflpq5OH9liGUHhO
2Jeaw5Qw/PH8afxNI/JPn4VpiC8lizhuvHfXptsJW0mDz8LS3N+4CRMzBnr/j8tEAhJDUUq3s8hL
f/zGMlWQLcD6/QTCG5D2hcE5TAg7t1MI8L2r9TD/pqX7+fziTOc04WMBJeRlf3xJPHPhNAJzPBlV
6D5bjPJOszlQivQ5aVIlE1Qbp84C1/71z/bzyULMRiBQ8pnAGX+6IwKWAbhbpY2aEUJgSOTlVedi
H5hTZta/fql/+IhcHB4MGG51Wv53h6WHUomXKmzmbcuEpyDJYW47ZG8OF0y2dHB6uWp+/aL/9Pmg
VvlAMqWL+Pndiw5sAURMPvMpd8H4lUsme276BJSbS/Pz69d6T5rhmA6YTqD+d7zA83++02K/8U3O
k9PctIzoUquQmAWwtD9gXm8IA8xRmUGEZ2o2UteN1FrtzaBQxOwclnI0F5X8zGKCnHgGY1Sdc5nH
d37m1vlvvpafD0LWdMIjwUrYLsyy5T77WztfJnKEnYwczi4EL5SEDHUXx0gL29HhUksDyvrffDs/
37sBBifqShGgZPa9d4d9lDMvAQXMJe4b1LraF/QPHRqZr2C9eGTiyVmu9zSxblSfqxcGmwAuRRKA
Am1tle9V1EOcpUpi8se+Lt78+g3+03fCScm1YkF2Nd+rvE3c0RhnuOsL8MY3qSnTVysyxKnNRUnM
hzJ/N8b56dp0SaLjbmCUwyWK2O7HH0HhQKbon2bwnUtgADvRdDWpkstU13Tjv/50//RizI2EyYCG
o+b9U8CfoRxGKphOl2QKIimCM7tduhxp1vBMf/1iP/3UfDIfjpll4jbgOHt31xE5ZtVtaE4ngsxo
LCPQ2siHRUyX+OsXst+JCQgp57hcigfJh3OZi/34HeYiTrRLxgAVRBO3dyY9XL82/LbLPoV4XNur
Oh2YhDgRa6F4jAtNR+KJZqXy5TFYKZCmyRIOY4w0S+vWYlU5e2Q4mIbLKIuplyC+YokXGBX2t/0l
26Mrka4Vvzk8fv59AEMGIMt4roEpel8KJSXqWg/H5cmeUaaPZU/ODVL9fWSS5fHrL+2nC92V8MJc
x3NsRnri/eMNUY1NyB4Lo8YkXcS3Uz6/qvC9GpgIr7DI/3Z+uDy9/lYDOTzWIC5x6+NLkRhX3v1K
5VwISzXSOblKO99c1x5OjUOgw2Ug4notUx015xiBtbZ/c9LZ7y8Rh1cmodAVvLKNlJM0qR/OOicP
O6LPEsAkaIiLGdkfweNYJVAdCRsXQeh/QR6SOZuhaq32JogILCpFAwbW7ohMWGHunx7MvmCKOGfL
vEY13tJY9GTBry57l6Zw2xT9oJXced1klPxLYyIPARBhUhAzX1T3Mm3nR+iFPO4MHgb7qWus+jRg
um5X7Kv0nRyXcKU2zJj7ZQyOwlVySVTxEfGRvG0aYLZxwhb3I9OGm8btDOz2iXtXTZYx7ytSKJFc
dih7TQ/B6ZmxtFmuW0/2Aebwpj53GQY8IKL1jKRlUjMN9JycUEpYa9aoskfkYAFRKVe9SmTH7Nsc
EHmLOS0r7hni6IiOr63c+grBKWMobqCqwHFfL8NQ5JXx3TBp/tvDAFwd3YoR5R5ZeBgf3CGjKyrV
zJ/OIDbeik+8oUxegnypa1TNvRaXucRqUhLsi9s2gkq6mhpN+hK2Yv1Qa1jad9Df8+qcRWro7lsS
E4iUqD3u7soq6uyhmheEetN3ltpZJjznzLT9c+S6Vfbg1RYpQK3Jp0BIK+dvwi1757pR1jKKGnN+
ZgQD/EU+uvwsEb7NH2oLnNyWvCbnPCxSUSYaKHp3CT5MvXNrVC0b5iBMrro5ZhDuFxNgkrcsLpic
ofUFzW55VDrtjQ+6Snhplc08tbD/Q2NdxbloSXYeB9k9WAnBhpuMyyW+o19F92BNHgJOzJTOcRga
wFgbFqHGeq5LhAfukrMlZ/QZpxJvMzlc3ph4Zwe6yXh8S4wiOYXAQHjVzLT8um/nvc7pYVd2EjBl
jHD6Nh+tUsKz9hOwxtdl7Lv2DZEa+u6tDmBmT54PMghGDbFbMTdD0ocwKmQQ4iumbZX+HpAJcYfI
Sd+9jeAIruLNiBjTj5PaYJjDOA7xy7ZjfXi7rVybs8VcdpWjh6Poc4nxuGE4TwaOpa04OTDtZTZv
dw7HeIO1u90rf9npxrnkl7LbZWYu0rb/MiVYaHY6YQ7/tpoBXPo5lGIpJCKH2o6sYOdzYZGksQY0
w8C5Tml/ECQxgb88/jy3Z8gYM7vyztJjH7HKzESneKozs70qsKbMxHUabBryyeGLJeUeeFEa2FFy
35aKN2KZzE52dW63D+VsKf0Kwk4YSKs9mWUPfhUA05Y6xwKVpqWz7jEzTd98g03GNvWV7dxPVs0U
OJ6ojQX33+gVPI9ZA2DZjxlXcK04bHMy7uBOeE8U5iDbVxKaZC1WOQZadOphOBfJmiNcQk5oWqb1
Uy5GjP+IiXxGEikxHYVpakZtTMg7nwHZ3A/p+PbE/++e9Dd7Uuj7C/Dw3+9JP1TgI/4xRfFff/Uv
Y6f/B64P01uoj8uMgvrgrxBF8cfy2OJZzHP07U/+ylCUf9imtJg/CTKcbJC5/+frtIFeL8xrOmX6
cayL/8muVF6as78/wQNPYnmhZPB5HzSL72rVPrGzskGSftDsQ0Zc7ZkY12WZBPu4VPXOLZeJXxml
PjRJ/OecMyUaAyztmyGPfeQ1omczESbiyYVndle5dvmBkyt8DRxo0DVxBTWGt1keapZvBPTxHV0l
xlBtvIwHEE9pBDcQcXUK4V4wuDnDc4hvCCg2kFdA1TvRGuRqq9DEwvuYptEiqNCFcT0Pafm9LaD4
rbxgcnYZjdZtbKWQDeLQWQMoHYByKOr8JpzKYsVPUKYbQ8R2fAQOgoyhmtxr22jCmrFmKI49HRNp
wj6bKZ2Y5VbnanhBdeoFG1WE3TdexcIu75QB3sOeKTXnr0pi/uF8eovI02HpNuvM7apsCxNXHhKT
HQuoArP4nvCDHyRBDHck4C7P1jkJv86uxFGZkdzzVM8EuLD20O0Tc3b0iKOZPQQZSyesU/Ht2Ifl
R/QU1W3XNsijtdIRxCVgakgIYw8xcl7kVrg2LYV5nAWOf68z3pdya75ISCIh9g/kNHrlpNq7n+Hp
0QT5/l2YI+9Y6bkxrU0YEI23IV+r2nmgSVDWe2zGi/o2s1RwJ1sgiOeUWvfQ8v3tBirLMwoYtZ/j
eEmgCeydjgdO80SW1QfLUv69QQ7WTZoxFggmXx4KCwV9ETYkroGsPNKpipOBheSoe6+6zRoF7X8m
f3freql1clqyhxHS9s6GR5kEiGZgeyR8U+xo3NSXcS7US9NX9lNtTg5Fy6wkhqJI0mYbhb8lBbVz
Vz77pXtdI+iaJif4YDdJdK8J/Yy2gW6MYC0HdMVsuyD/54YkYyg2xs8+WVLrrLWCc10LL9r1kxmd
HJ2W6Ak9lIGogSE+7ZOwN842eTnjerS9Aj8aYTYoxwjB7o6xzJgSRGPdPzC2lNk5FpqALZ+10wp/
j/upJO37On6LkhGXXBn/LWTGvSTORHoyiZ9hcHgJo7kk00yXlBq1BNYYl+yaGGVXyO9jkGmDl6cn
4AZdu7+LKEkJvgmrxuhOnVuTiJMrRTqOXbfk4jD7logauHyeWWkZH1Btt9CoQlBvxXCVDF37FJO8
Ey4RPHm/pPGkb9E89ltQT1SYoDG9JcCHpicho5GMH3OJ9wmXoB9zifzpBFpFNUfjY9LZycYI4uqa
QEOFRbV7SClKWfiydGQ7CWF2lXENPWL3jdwDt7fxEUV4uK8axBDsEkVRr5GdgBFbQorcjLgig2k8
yUUl7+Ew8XjvV0Nv95uJucMVi+P0WPWm3ExBSfkIai1tw2PK5nsd+JU+0TT0W08nbI07cFPo0faj
4Rhf5cxJgwJjrULqKh8zG/ZSa0UGu3fTTvoD/MRo40Xj3u9S+WjB/1ylfd9TNPXV7eibDwhTiBzH
lrcyWkKoIkctuZQhEcq1G+3IuFm3qSyvzLJuv6WTd2POkHlUk40HPar8Q8mE7jalXVlPZAGQ5t4O
d1YfChRztHIj+tu94843ifKnfe7AXYvx3uzARKMSZsaztgB0rpOmqWqyrOYX4NgwOHPvdq6b627M
wLzZMYALklv3LNiaXeoa5nXTQDzB14v0rK2+BJy2+zKx/G0STuGOxBAy0UPZrivLVocZKAr6kME4
pcTOXk35YhdjfVcldruJqPPWmUdimQ3dbZUD1HkaUzUeQGN3n9K+6bgwRmMfNfp737j5Qs+ftl2D
enWw7PBVZBIrs17Cdt2U1TehXrYJBh9080EUQFBKpre7IGiWmi8iCRGJg3PyQxS0wF+8+x5t8x46
UbVJi5ZRknQKrgp39m6mVpUgYrI5Sbe+SrqHoFXhY6Akt6wsqGSrPr6ZA199gRJbZYSQJ9lzTeDX
zuqHBdaK669ou2BfzUP9Uo+h+RQ0Ecgj7KPrCkX0Tenb1RVG1OZQiMK/F/wBTkpt3LZ+9OgRZgK6
LSBpD2ibe4MB19Io97rMOkmdRucgK3x82aVURAsm6IeRCAIWV24yo9EoJnS5YNAG2xI3bGvjFT2T
biDcLLN4zP97r/YyEiUilOZ11KM06Y3HrjbbJ664EmdoP9ZXpmge4DNW93ruzBuB6GPjd3zTfc5l
4Iw7U9vtmlKdBSTZaNhhHOPYhF76TbRO8a0vUIO4sVjUHF04Sp6DLkGuWIDYuE9KbhDQWp+g2Q0P
MTD7r9rvo20dKNSpof1qBP33JCmjZ9d2Wc9OJY5CR35CXGksTNJsDSJpAFlI6NY8qfBT1Dh7LdLX
0O3/9FkM7OfK6QitRc4qkukZRWPABr2yN57XfAbamq0GYR7xhmTEv9v1NzaqA1mzRgXYSqSHwe7L
am3Pk7Od3dC6y4kM22btmN2XlntTRl15Luam34LaMqcVRIGkQ63djOiCrWK+iaYuJGIDXW8awxfY
LLIzlmazQGYpBkLUrBS2JR4vtQqWwzWTailmlL/unKZlc2uIbcwO5bOdZR8BA1cbwdDxNbY9FCeJ
731rrOahH6zvYaFWfpOQI2d4LyWRlaiesUrozPROwRTO59rs8T8K9VJFkCvnoD+NZRZydtb1dkBY
uvGjQRxSPRVHMdRHuTThWNg/JeOUnXOueej/7tJCtMHeTrt4XZvsvoe8PlWd/uDMcYvYhVF2PiA9
j9P5a0f9uQbsUH0IfUAfCSpVhNsFxtF8KoctvvKO9Mm22OmewVlj+H+Gkf1MCkD4YiopbkkMQe3i
y3tldVxX8s/CLqwjib7ttkZvfIWRp7rqlf3NK8Y1dcHXlhi9eNPzlgiobseDX4fEXzi1s01UTEAR
sv49FYv3YBlTRPM4pjuT6vEWyU4IsLg6AcHbVHmzT2LzJp5aZy29mkvU8qMN8RL2prFS60bU6Sed
1e5DyLJ8XzPTAZ1sl9UDsONqnbbGyhuIV3SjCteO9s+Gal1Q+/Njhxx2KTaVVd5WXhfhlAmu7Lr6
LpPooGy6vNgwb1HhgJBKVjloqjU9/iqti9cmZwYzt/rj2PZ3tdXddkZ5TbUGyQOFIfc9wY8w7IEe
Dz18Z7KuV9LP42EDg04yxUDCdy5xOZ7dQpWoukG3TR4uAxIK5zu7KbO3vd9/G7/fNH42jR9j7X/f
+F0nZfmtrbrPPypkL3/rL4UsxB5/MUGigxUW02smtf9q+gLvD5vlOzidiwiWtu//FLLBH6BuBLY/
+jp2dn/r+hwBAigATEWHhlmRf/k/6fossmt+HNyaAak2pg1latkRmvbS6v59TyRwmBQdsbVXpWlU
seqx6rjGBqtRCFrB0vU2cwSa64ljpNlBC7OgM2D2/6Z1jqmomJMSgeHUXqM+d4IKo286P+k5dxwI
kYzVN2NrfcFUFn0qKO3XJJHIpwFn0zU8gu4O2LAR7pIqJS+2ig0PYjl/uB5cHdR7g1zYA1VHeeWl
2AQKLe/zphNfjBFz+hUyRHC5jmt35yGFXvBJZGHvndtZEU7aE/vQY58pRP81vah27VYjiqQjWjJW
5wnP8Zy100Y0pljHnvgf6s5sOXIjy7a/cn8AZZgHs7b7AARiZASDY5L5AmMykxgcg2Mevr4XqFKX
Mkst3WvWL12mMiklksEIAO5+ztl77f51zJC9sxeDuTkLHrS1CVw45LFybR/AWRR2YLAwiFAStP6k
JXPtxwgfl6BJM3Q1pk2x4eCofLCpxQ6t0yU7fcq+5wxkwtRJV0xPnbJuoefaZXr6OOMduNrEtWZ7
vsQ4YxmPqH8nHBBdaXQN+6plhJ2mvE0g2H0OssWI2cyhQwg5gTJY96ZgwA6wQaFSW+HCfPFeU3Pr
PHgIEbWud7RD73k1497FIxm+cJ0HueLVm27WXXb0zlA2WSutfM2EoCXnNFH2MiDODxVD5+RhOw6f
gRz8up/Ko+1VOfBQZy0WipG8bZvxDwKveTx1fRcT7RvLJHRSe7mvy9hMVZJPkeUJDUxD1yAT0Ltx
PwOap1pwZyjdZlRnW3eOor0Jl/yFBgF2taVVlkcvJ1fV7+KRbZGQTTd/Thu3L5/gkcDNCnuaq5MS
jiAg2naHKG5W2wMeHEp78os4fbxxtmpirhx0XsvKvbBg9ddxVF0WKxrDSY1IIvSIX0W0dO8mkU2z
A7axENWYUbKCHzCrumBl9TqfZnPr+vmikLvcWjqUjiUasPK7Eny18ygmMAWWfoj75mzNbuYv4+I7
abVywesA5/AOG1d0pMWxLRlJPClKQs2pOX7Dy2zjZSK7eJhfyVwCT+mk0TYa5gdkVO2hxtbKIaXO
bupCUQ/SMsW2i2r96Ck0+qhI27BV2AhJQE+PJhqC7ehWAAjyeTmoNY+mbuf6kzfrX8sONn2txew+
SacEZpcNWxDxHcUfjtED7fhvDW3kY5Oa8alGkgYOvlBDQAQ7dJOcz2QPoFfy+SicIAulDOJa8Qil
xx1N1ljyg2LpBR8oRA1kZ75dq5ijzIa6mf4VTt9+jm9KC8o72hu5w9730KVKS0RwurLrrQg6f6Zd
+e2zEynpCqdsFF4HCiiykXIgPi406K3Dw7avyQYW7OIrJhJSVl0fytF6qI38XrjpzaJFDCR6FcDR
8pja3a5SW+9IkXbfkkjEhArmrDqHMWiGJraTwB3Mp7aud+48nTMYKdht+2nbyLwLh2gB8h2Zz7aB
XnuEiku2Qv6DSovNthztDXP+/iFl33ZrTQu8Dv8QTmoWwdQ9mxJqYFZMSAgJZ4erShtYhT4TFlND
OLY3jNxbstVKroe9o+EN75tM273b5O+LM3Pa11XvaLNcHvsGqeQUGdkl8boMb4wBRd9Jtbs4qe+G
rA0pjDbuUpWXCSDsW76uZqKPHMpMzi4nKXXzPtVr+1jJ9YynZfSyJ+m9OnXyoiotfWx9+ki6gqgG
p2U2lda5jw+YLGEUq8d+To2wZVm/62jeAWC1vYPIiAS3mzv0z+qWZQK0eKaMTtDS7PrCutJv9MGJ
Bl8aXXbJ9B4ieye6ncqF2qpV3SNltJJ7Y5q8czOpyNoVGjlZ8YqPVQ/QYt7OU7EtIWH5UyYdHzbq
PVBPVheq86hXsy08DINfjxSNxEzxTifsDnUUTEKj5Mu6x7wU9lYvluiBrNqzVOqGWqbLnvAzPFk4
wv1cGd7axXuxY6AsvQWyHQIPYKocLIw+bvG9HSo723l6BqYRstZF1+J6N7rNewlUMoQV2+7VTn+U
kUO1PQgkbGQwDyerHjloasZ970mO2MmzLXSsuDj01cqkPYBjzVa8r0Dd0dyaViDWtVQq7tVtjV2b
ZtP9xKUrfBIpQZ3Yi/tVRLH2kluuTW/V4VFTyJ8gzw8y6RAOtTgyFu221lDrJ2LFXJ90LyoGkFpJ
IObc3eVTvxySqtt3MjsOaSR2WMZIB/QUiUZVAeIr8mCh1UdnDD+uT+SG+W4qXC+cnYp7mQk+uEuK
1dXoNPUZbAoxAuMAWjqzkm9ysk16Xf3NlNbsCWP+pJkD6a/V2RsWNtbM80K96R4GBDB16hTvw1Tu
PXd+IRMoDwfeD4rxSgSkE6enYca/3RTa1gReoBOnbC2XCY8phvQI0HXP+O1kpVZMvrox+20fG69k
Gch7ZAOi9BVUuTJ0BSvTUBjlNVaGFtxNg+8Ym2ggAbDt54p4NU3T5LbsZX+jYxBG3q8ztepV+CGG
8kS3b92eoQ5UtkfHwbqMqqM/o9Ivb9VYDtPGnHMTPs68ZP19mSnuwWvFcpwG48mcVPlNaQYl3kcF
ovit5YxG6xsEcje+aVZYuNln9XDovPdCoZWTOCk14djdt1Z5HUtFYXKo3BVz0t+KKf2y4jm3PcHq
R1hVX9zWzB9pRBx1BdcDipUB4Gtef2V5NfejNkdv2aI1IQaY5mBAQg+zakh2Nh1Z33WlCAph8mbb
4XWNPgjhqirnGJvKs4QOBsy2dT/sHqZUj37btxIjf6tcZ35wRpjsondf6cZISrfCecY7SfsOwHtA
rm5GZw6Y+zSimqG4K3zDoOEymetDxAXLfBhBODwRPvNc8+vFjK7CIvsuG/FtVhXn3vPK4YvRDiQn
0HTBzUiXbgXqO5nUoASkjZkwDW1MnwS5/NQuS4XrlbIXOXV81uj2dSISAbQGHIK9V92jiqfJhkOy
vwPI5e4Xx66/KIu3r7p5eiQ4zdxqXgoFm5T69AYc3fdauHQVzHxb41XbMLzrn9JMO9ml4e0kQeUb
cnnSMJI2GwRT1U2nYxZOLJ25O3RtHYm9kULqtuqbTGsX+lztfFNQCO7HSptA7dTvZP5oQT/lKSAa
OWgPLJAtTqHeoMlmd2MCW76MEdSTiczm1Srla00j5YQ13doSHJA+q2NjzNjxc5d2iTkbD0ViaN+Y
pNvfzJQOc710sUfjH9Q3eqkQwYPY6h6L5YK0kgPwcHT6RcHxq25KQ7+NKFQMntuyAdEI1GBTcPII
EtiTcUI/XkOQcmoQx29FMcQPnsJBVDtz0AoKeACNtxxsffyOftHetVr9jel57ReIJcOedi3OhAq0
/GR5zGsAcTfm0cro1niMMTd5VWXY/vuvQ2d2dGAkgTJALDdWXkV+Q6ommRcV4MnPzA8JAdjV8r2B
ytxPmmw4lupIQ9m4ZElm4BGxm10ubfeUJgUeso6pgiBaZF6SbT7UzX2TDOZO1b71ecKhCTF8mBXR
E5KDws+JF4kU06CFJeWmpfftDlmEcncuQ6fO90vJvVeAavJRVWpBpZQySM0BuPhUs6Tg8sU9N0DU
ABa2iOTr6HU3ZN15W9XlYwZy8TRVwKAc1cMWkhan0U7nDU0HHFQTx0OMTVB5YmKHmWdUh6oy7z2c
BTuARO952T9hqYB2aENGLqhV9M7CSosJDipUt5EmvXRDWs1ZaaYBb7aiP6O4JIMvL4qnqWuZnmPG
hiegmAx6GsAlFcaABDWtr2cVsopieSpqiR0Gk06QVlH6XTTaRpuchTkQdzokY5+QKSiSkxs9OVp+
Uye9eWlMrwv6miGbpeOTTtqQPlcVJIrQuaQDPrc22S5MB54aM0s3udnH25rpWGiaHHj02rX8Wcly
krlYYOZRFFsgt/XFdqNvatvEG09M9g6E+XRXz/jgvNbW1mY1Jx9NereqzC7lNPcXXa2CoqrHYGmb
dWCuzhdCOY6K5hJpZVdG4AwD6mvPGW+Q/H6vqDlAlr3q7vIWS3vnaG1/Q6lLXy8T2CqWQ+SKIcSS
tMuTD8WtwdLbrQpZOZP7WjTXOjWgwiUskQkdPJTr6lZKSlycVMYOAOhOrywNqUJ2gi3EJpqpR1W4
T5iVDd9Il7fJ6d+jPoZZL7h/KuOu7840aZ+qYeno+ZbxV4W8OmyUYErSZQliw7mh9fziymrTeF61
E2yQNCFdSJi47H2lVIncMeVdNnJCU9pMDbp+gVEmYNVcRERCA9iYK4CugSkKATBsC1nE22U3qNGd
y2Q7u257aLiDv85N8sMQI/dINM70KPUW0rUJdg8sQvGaV1lRhWmqFRe2LQYQU2XkHPKqxtkAOy3v
Rjx1+0GZasIzbLHLUiVumClAigkqgeJXHzU8WihfKHRk/TT2bo7KJRkOnKzFwXOScmd6pbkl3C4+
jWpvb5uyf5wbEGx15d16ZJtdy1TRaKe1/WlJUvsIV7DZ6/m8csejeWuNZvNolnRh3UZ/o47PzvDW
KfJj9XZZ4gF7fxXfGMg1gh6S8hm9EMC5ZZp2BslmG2ILqu0AtnTbIWnbMAvkEFBi+CFnZBNjGiM2
A7Fm2nbkbfYQMLFTQRft8ZbKzAj1JI9ubTyie0LGv4F39PxCd3Bs5nxiHGzPZZ+XJM/PB7ILGFeP
wwXvFUeLNsGFKLyvcJbTTe06mP6KhBmetEqOQs2yGQU/vvVGtCQUWvbEkY/Kf2vqIHi6SQ8Q0GXb
BCzlgbPjwSlKbLp5MWxZrqyQFX3m0ltlmEMgyhJ5S0Hl3veZYu4oh+m6GFP2OgjPW3kzqjizXbMT
jVQMjEa8E0MC15cigx7ExMjvRREo6J38deRzcuZWBXKTp/tWmFrQNDLzsZGpp07U3bGtjI96gcGJ
B8df6wt9SS8aq3s4gcm5Zg2XsRJQXDwBPzfPx0DBUuTbhBVsBGbe02hm11TH2Saq4hzbznPleu2O
M3YdTJLbnxCibampu3ik55F3FvWMlcwrto4fhWsP11v3Y6kkNrLuPCPeQiQQIW8yMITW1Fq6QbAT
yAp/7BLeHlAMUBgBxlJWZUuN9gnN4hBiicXBZT6OPKlBv6Ls1L5jjbS0Bujm8G1wsm+pYx1cs76C
B5oOZOvpG8rIE0v0s4yGEirkFFJucScj8Qq6gZwengb1smi9viOvjlbKwsaL4AfLrnY/Z8rBZQq5
DLYIavrJHsXOUn6pTYXWyTiO7lZHYMTaea/P8cw7gncv7JHqyx2DuKEk7BQm/QsUFLoCGy1Kx2MC
HQ6IffmNuFHvLosVLqRr7eqRnjp2s+UJOf3VWTz4rVLT4dyo2661SMNoSHkNOCwrwJCcGc60kz0W
UfLD1epLu+gn4dpvhqYjiXrrNBJzOvcDFYKk1E3nsNTICWoLZBJZGWiZzDZLPXzIrhFBroivSa0k
Yb3qvlqpMNmqGA0uLv2SJfPiDVITUm6YOvisWl+zKrs2CQt00DIhnJhPmAQA9kTtKJzryRWIiSYZ
BwrzoZ4bvoidHLczzEBV1mHZTmWzSTrHH2v7JKGXNqoV2NlUcBgTeb+lk4P9Iu8tXyyaU7NDz3V/
g5y42ZmARj20HGQ3pHmN+o1VrSOhTmssolKSOsHQyam8e1RMu2i3hYvVb9sogqwuA31ldSIuiqew
qPU+3SKS0Grdh08E+0/SdwAtpN708A++tWJyRAcDm1FR0/+mNf6f7tnvflQrlr79j/UHv3O4YJ1L
uv/78x/b3/4c/6hWmv1Pfwg/yfZ3/Y9mvv/R9jnf+lum+vqV/6//8Z98/L/txiPu/etufNum/CVl
+nM//vP7fu/Hw55Q0ePTByeHc1Vh/asfD3sCGhM3L8Ks/5Jf/Utupf4DJAX6DE/HzWY7lvv/03in
yf9z3x1xjEVQtgbezzA8rCv8In/su9MSri1BSuChyGBgOzFEK3BFPBtkZ5BH0cH46WoLpjuwBDYi
DayPiVIJSjrhi/PTAu+VAym8KDrnwobY5GkzqlIR6ZBuUpgyRA2hdJeiWXRQomm/nKLUmXueDamH
BgSGs+dAbOO3ZJGbE6IDL58wbVCeyJTrFJRekxgEZGTo8+/x5TvQaWHXuOOIGnQlcH0yux2sDUdC
HBnFE/xc3vBrwsEjM0S+GR4ZLdgDwdRABDzMuEVZ8BOTM/U+n5lPNw9atPTK0eWUhbiCVq/zfYiN
2N6OnsPpVh2iOA2LPp5IlRKJYr0mqjczD4d21CWnqjNQXvsjZ9rxWusOmUBO7I4xA3wlcbeVmLX4
nihTG4E/eW0E8qFWYTVt6V1tyLsxrINmrl+JXsFzXqZGSBJ0ahU7AwA/y0e7wsoVkRJPMO7oEraJ
rsLW4hQSmB2pDrCKMv5WkGZyOzhzFVbQrOgSO3MtfXpG7svCZF9hVRynEL0xpGV72XT8aZVeg9nJ
6uHicGxsA6HGxj5Hlsc5XK82YxQNL01+h5c23zFvX/G0LjpebyubgbjJAavTqeFUUJu1JC1P6Nww
JJD5XZ9WgTJ70d1gz9MTm5l4UROyWh2yhQMD7gGpeML6oZRTdo+FYvKhFdUbku/IQoVmdugAOr5C
mmXjQaK6SZ2mPKTkTh7NKN/jNcjvkzwTd8OEDxqjI5G6pMoDfh9tDgDlYfLmR4fFDkmC57XfrJXc
VUDj20xUygcR20Wojl1xwjDVov4xaYQuac6JGGRYrWjJLp4q792GjpxTFDbZdYCl8BYPbL8cAmb1
gniMDaLLNOUI747vmtVSvWtaetUjXO9nQ88fM0XqrzacyzgAE/me6rb2bLs8VOZomFu2dPMQU97S
qJ7A9xnjjygi+HGhgxh6smLuPyRx90abL8wW9MRaMpq+kONpMBPrNhfobIxhMSiS4qjaNyiRD9AX
7DPQaO110nv3ojklDGt9JF8nE/DLTKJqenAZjy14lVtjtKq9MAqDLOF5uoAtYLYVS+tOykS7QEPM
XuoyyV65ovlumnrj1FdLvu/LUl7EYubvMu7siBl57BA2ZyxXpAEDhQ3uOvAECBMj6TqcKjpm0IpC
61wh1ODszo1x55E6C+6aR2KfT01EC99N02NJ8Xnb05i4GRoj/YKGHoCVMY/qWYohJWxL1I+96MeH
NLXlEURGGSoEM7zS1cyem8HuTp1VkYNEwzo7qouzkHJcJMUVw2p0kMs07rpFjTFleO4WYZ/1YQ1N
vUMJO3+ZMghoNCQPpZAFsMboDHcC1GSfqOTurGOsMj7oniSdT51pbRocTs3+e1+OaMRFme/VmDZ7
aVExaSTi7Jq0dLZ6oiIKnez6GwzX/qSSo7rNTcIo7dIc77KK0jMR7ryvmt64w5M5v/QEPL2Djxnu
+ECiW1JkyZtzZo2EybHY8Jx0ROdOGVBuM9sRe2nT9egr8SRT1PVcdp4WhagdzxHyO0DibrfAAEbv
EalGONmTCS6w6a5kQZQ6Hcp5jWAYEt+lnP5Y9IRRigosh1uZYoamwyP8v+GcRMVV0i+86JUev+gu
z/9iefUWdCn6c6hl6tlOBWmsZEZdFCZod/M09GwU7Qy+p9LynZdPt3ndS5jMPKh4g2Nzs9DoLQIS
Jjm44sE4yoqyAiv4Gg1nlOe+pl3jGCw1dD0B76A412tTe7BnhlwB+gpSomt7fgd8guxoVNCocOjM
sn2LsOobE0OGaxlBfJPAaVpX+teMsvmQtxbWPjNNH7Uma+9jBxEdxhsaWkBPcaXMon5qS9IHJ8tZ
CJSSyptEtMeOpo33eUpsKgO51rkpx3H+DsszmwMcIta+RD97VOJi2EWtNlyGrjGOAD5X2EJdP4+W
1V6nNUR0Bu29M9IpuWNnk6/2mjjqdqXzMeP0YODRtVBuvPg7HYhspcrRT+vkdqzc/jRPrbVxNAR2
SrVmnHpr3KmrCZJP1TYf3mRBnwo9FlAhGMcKAv3ErJ8RBXdhRW7TwbXWTFVrjVctTcwnrTfUX9y4
tO3QrOLimxHH7q5cw1n7NaZ1cEsFrurSHBIyXAmeghI46+xvdNS6/NKZqnebIcg9C40E2N5taRBX
SneOOkwGmSnoWecInpSh7L+4RN34+mecLAouZuXtmjIr49a9WdbkWdXo8973ejS6vrdG0+Zjpzwm
iWW/1mnF0vOZYUuriDxbFm1pU2IQcwuatAJBWBqXlDkqyxJQOfK/Z4JQ15BcB63fek+s2bm6pwBh
0pIqmCrHfRN4g7dqaryBH6jOCiK3B3fN4tXUybgZO89kGZz1K84lAgij8rxeQLALhrZbuj4Y5jJd
k070c4/m8hDrleE3SVldq1g3npw1HXhac4LrurJ2ymd4MNbMECOYDqsjJWKvMuSBmQZpw+QEvHdJ
QwSx1sll04+D96BZCAPKutUJt2+0R+szwLggO+4qPmON9WEi4XjNOsazVwWjikD9MwjZXjORa5U2
qWlPR6/T3RCzT/0jQVFPJPlMOzhak5UZQMmgzUlbLqO5RRCfy6uYZb0HiK7vJ6IYAiB6SjCOa2hz
pDXOF84C+uOEhnhepa/Oh1so/WuxZj5HQr4Qbe2ESubdGToQWt6f2nHuGN12r39GR2ddlkAsJE8a
7T4ZYzi2kfM52LfeU9mgMGvXHGqdQGqrYnubaSNxa5qUNGtudcTZdEsWW3HqP2OtGYA52cb4jLtG
kdBfDAjVFL7Nc6kSYwIQiYDsaM3KZr8rt8Oan023c94qqebsdaCOt5/5i5bqpK8c0EjfJmmEAwiJ
3L3MIibJgvQNRyNB5WDlsRasUtfr+JnoTaw86d6OWnF8HVpwMZRb93bTJP6Ir+BgqzMwGaCIPCe4
RLk5PIfW5pLQgRT6DtUc4Y0Oczz6WOsgGnXf+DCoefykiip/MnXOgCaiATRiUV3fStF5p0XYnFZi
KzqojkRLEkOBQ+9QsYPRMo4OKXrQZQPLJjtmHTILRmpa2nPE9Ko9tR/Z6cY/k9QFVmbkAsgAb6IB
ljgWnYYwOia4sMqMM03S+eLVNGI9kcZBF9dEtpfjEsYc/F8WutyZaT/Ga8B7T9I7xm6Nd2keC+Fo
X1PH1Olz5DlCZSQNvlOAFlgGnXBpB53rmBibeg2Vl8by1iQkkTjKnbvGzhNaaG/yNYq+rZnQVB3x
9KqhmIEgwAhRv34iL7II8yx+4rIY6N4REVCp9hsj53CDVh/SamqcW8t81VoGk9PQES5BCOZGCJde
YJHzwRQjs4CC9gAaKelj1yqPTK4NZnDuNonL+cjg4TaZTf3ZaOAFBe5UFYFqI0jWAF0EizKBMhO9
sVmqmRrcLCBOkM6Hetd4nRV9ovGIMKHw3J0XWc7tZCcikHaJ2Y3b701pnRB4WvQICM7eSyWajzSw
1XNS5OlmiEczWNyGbQ47wyGVDtybtlsCbM1opc1+9EltjC8lELOtJ7L51lJ5c5mbh+nSFdQJsulo
BqK0+EPVev3NcfPHLLBfnbTwEnWEF8zuDMd2qQ9/LgyxrMx52rvpAe0yZZ0yERnUEEpNvgEg8AdT
Let3yVmqZMuGAPrXL/6LR5mqFOGtqusrGMOwPwGRf6xKUXMxCVlketCmqnlfsgYQapont67wxP1f
v9QvDvL1pQCb8/+1+nX/3Q6NGsqGkMdLSZ1sCJ6RGSDXHFc//vp1PmMPfjI28ULYmrAZ6VgD7F9B
+qLC7tEIJz6QPD5vITisWufPwKa0uyK5xyc/eAmT8dks3qQTU1GPC5xdJUrW4prZWhn+9a/075d4
VduZmuMwm0C09Evt36udm3RUGVhHSdBU16wJI2PUiM4fa9FGjZPmfeoHrrNGQNjna/9Pd4aAfzZV
W310P/eCPvs7/2oU/W/qH+G74xb879Wc90n1/cf/ObT/ls742zf+buLT/sFtpGv4zT1bX+Wb/9VA
crR/wFLiCPY7uvT3LpKJU4/amLEKtx8S0LXB9C/gKaGtKq6fz77T7+2zfy4TdN5+a6f9ybLxm0Hv
j/c5OAY4RCbdJJPfC/THzwtHTXOxKZgbkSva0u+ekwpQvt6lYex6RZjq1stYDMMZd3qKWUW+5LGl
HNSRszgAP1QCS7KCes3izhuK8pr36jNSdvQOMkeoV5mkpNKroWetoeQ22V+2GX5wqhjnQqA1I8ZJ
w1g8Nm9g/872mJ+B+u04SEebrrEogEd8qfnQEw7WpB+92qeXAgRsUDsSR3pZ1Uyo6AWTcD/6AGtO
ladebQ1vndeMb9VE08QSTTibNDOaLv1oaUNsCiOeQxhSF8fAt5M6MpBx+eEJzo7agKQbLraZIl7D
/dzPy9XMkI0ye6WPpfhTkr5h50EjznnI6sQR2Ol75dgv9dxuqxy6GDmXxhei1PaoD20fmQOorDZa
0P1R4nfGixjyNwdD+lZFYqY24rx+Al1ByI4p8o9MlgphM122NXLqOqMgKLmP4fxzUnqMjfHeLSc7
AGwQHxCEv48RgbSr5yKOgdb3enVYcqAdytjywZAXTbj2UU96HaHT9Ggn8/0ozZfEEMd4yt+aOnur
FuvC5LGxgXK2ockbgmP5gfThauZcq9noUDlIZAKmOC5mz4bN2NwvdXqLzDHJl0s4HMLyoADEShiS
xcbMF3smmk86+5+McTMp3nqNsao6gxvsVob2+lrS5As4VV7HVr12+rgDDnlCZr/OjtSTdCoFYHXy
YeR8maWlZ0HaFj47a499mnkQbnB29vl5iTqY/Z2db1IPZSrq3NEfUjfbJJ653DSUotW8PDcm3oXE
mh4LTF3TXGJRTciQj6r0DRa2FyJoe3er5TTg4Wb23SARq52XdFK/ubVx643AEGy80zPjSzCgzb6e
hkfcgvs0ZcJOAbmPC66Rgug0EN3AnJa+qV3NSTii0gmQUBtHz+FOwDvTIdQr6Ei06nMZa++eMSLm
ROKHcjU/as7wWDf9oznlH4VKxaoyltr0xfRoRBy6REqFmeuAnxZbSQK4EshS1s9dK+0LAKmXqi4z
MkesC8JPZ9ut38f79JOJruNo2C905uY908EF3QcIQV2BZBgx1XeyZAZ8Hw13ANeqTT7BTJxr5Gaz
1w37GukYFaM1HNrCdg/ToCi3IplzBqOyuC0VOVP95MOxSBBk6EpuvHda+3UeGvtGc4WMuWuqtDY3
DUaTbOMV5N7RCB7fIgd7oc+IKl9xwXX5DJ7vuZgUGy2pifqS4Sjj4CS6mKX4iqAF69mUh1Niz8FC
sofs5obB0JQAd8A9zdh1auKjWxEObTv1BR/wtaTrHWLNe64ULV7HPVY49NbbVM7o8kCg8lRmSUhf
1Ee7lPly8extkRbIEecqumqd1eGq4vZfMv290pCptnUh/WRQkaHp2tZwKq7bzCPQL9yGdYTlZtJN
99ZUnX43EUnlz8J5cRT70lNdHaKh+VDG5mTa4rf9+b9dx3+dCxDhqzsru4VH37GcTwLVH7hNHIrM
PhvRwpgDug18nB35ptMlterzEmn23xw2fz3vra8GHIpWN8gWTmO/qP9JrO5Lm/yPPaKyalNqaMwA
7vi2wYL+h830T/anX888vJJhcM7jxUB/Qx/8eXcaHRITs0hWIFfEm7fGxq/LcaaNc4BSrq0O/JO6
/evX/DXV9/M1Xd2xDUjk699/fs3YKL3EbelSzIyLQ6sdHhn9gzk0kM0p1Dnr+81zcJUtC+Bfv7Tx
i6/C/HxtD1M/hzz4q7/i3qSIxyWb3XIP1p8hf1W415lkjnW5ODHcFESHTe9ji5BHjMNwzChrUX2U
a1OD/ppNBmK5nPp4BbUZgGa8QgkwTobMfNEUsXwD80CSTeFVV9kZt/m2gBI9FfGzaiUY9CbzguZC
ofNSeTuLAv81tvBEmy7Lw1+/0z+5hTjKqjocd40x1q+MKz1PiWnTzXKf6AjZKvWqessVF139N5+o
9WefqKkRh8XsDXPMr2RAb9Tcif/IverlACsBpMxaaoZqziJc2l62wTJ27mKNpMJhvjqdWkB4ZQ81
l/ijHliX16NKhjHW1/TpRFYDEIKxfwR7ejGaYZe4LPeWJLojjtFl15M+vcQW3u4i1omlSef01KsN
HBAxPU8N2z7VuHnsyPYMR4z+UJXSjyil51aKnKs4udUOGclHVC3Pbtxvl65l85bGPpmtfZKUCHER
KaPnmk6CvlWg98uVyREwW52f7bnK18YSc+BonLH++oL9yQpDPQRvgHBk59+BgPCMKrQFRrlfQCis
x4mJlQ3tJ9To0dj/9Wv9WuStTwFcC0CclDme9SuFrtFnAI70g/aWGO7NNj0W1d8tmJ9P0s/nXmj1
AO6YGMDWAtH381OeJjVdXFUt95U3yG2bIpIB20rxqr9jzZx3HTWU0CHVK/pljDxMKmV+VKboC43r
b4j5Sl8vmFi5eWbswaawyXqsTnIuzpoWfyz2aIQOYOQ9raXFzyxj9Mlxbm/y1A4HVz65Hf/axt17
YMaAfc/i3AJ/rguA5Mut3uiI9rxa3/UTskZVTz+A+Aof5Pl5mAQW0XgOXDvjgKqB6LU0CXMD9/Sg
dvdVqdPBMpa/43j+yRPLtQD7Cq2LmIFfR8+lLruJNPByr+UUCgM1eJB2PSd4HIRnxl0gmzluYex0
L4Vl09VrG/QlWnHbZdzLkWD+Y5f9doyW0e9srdowrnkZM2ngr3Bg7Az2BSuWjXzGwregZxsgREoA
dBzWRzY/q/r4vrSqzwj8YTI4HXo1b7ghQJpgm+eZgxiyk0TuaDTtPDnex5bd+1nD/WlKFj7yipDk
KWa2IWkS96q1PHuMRf8mfu9PHhL2jPV/muFRvek/31RjXCOXGgeCWN1ywxFn8p2RX8dUe+Zr8d9c
EXTm/Lhf7mEs7AbLGhY9SHe/7I61acwGfBUkY3pbhugQkbVF2TFip/I0rg85PJjRGX6iPmSZyjJO
gHF+tgUHQORwYPxLD6FqMdShZy+Fn+ZtRzPFRWWi3SiwBHIPm0nicdqfysrYGJLg02whE28+Fc66
GXObxYZ4YzTEKXXEi7HQ1e5LcnsqPeC4inY9c3EgWZfP8nIxJwMYB1/oNeJoA2EIMgmuSUZ9h6qn
Sw6TC2hqLYIi8tY2YyeqY9mPj2lHIemKGKFDTalnLSOGtJggXJOkK2N41IV2hTR+pGFY+xpmpLQU
82b9B4XAVbLD1xtS9sNWw1Idro9RO1mXyvlP9s5jOW4s3bqvcl8AinPgMU2kZyZNkqLRBCFRErw7
8Hj6u0BV6Vfxdpei4p/WpCfVqSRB4OAze689PNjh0kBYqcbzhL4oq6mWRJCcR2Tea6fi/60067lO
ULMXOKlO7BdfFas9nIK0Cll8jg16FpAvvDIy8zmJ+gsLY2x/pbUnO+Go9ckR0EiNiocHuG2zI03x
DohJwdS358bk6bCH9pxJ61PUDMUxldY1IUNr5vMTZJmBPFBgs0OtyiuWM9dZaz4DIfnd+9j+D483
tQ7yEnio3FHv0xeh6bMlMa18jxLhtWj6SyN47/W0Wai/k/VSf7212mXrSdSPVHpvz3wRtdtpQKxW
J3yszo112hbJxiN32mUx7DDNx5ii624BL6Wb9pnEHd3D28MIacabusjCV0JRvHOlAF7MIe9FsGne
qeA5ILzIuNY1zpiknR57g3JLKKPybRF3/hjiOCFB7RqdBxbq8SoCeeAnIWW2k3QPbc8JqvT2olxa
Uq/Lzn3XXUyrI48os8dNTArTuh7mqzwa4A/lrMHh5a2scnoFp0uGVdVeHLqDfRrb1z0vEZrM7sGA
KrZU863z5/v13wnb7xVayzH53ydsZ+RZJczEd/Ks5UN/yrO8D2J5MwFCX6bgP0drnvWB8oHEIGq/
n+IsU3ywOUkZV5N2y+G5/Dt/jNUM+4MQpo4ER1LkQCr9Z2ws413zwnuS7RBjasoYmOnW+0dKSTup
uzoktMQS+ACyjCThlgYm0JFI2iZ0KMYGZIxY5SWupuJ68TWvapesDr/wumQjnVjcJ206Txulj+lN
xAozXdkaIQqeo3YjRK1jW3QSM2hc1WvLBZ3L5NkzkemmuDGmyIquenBMJxEyflyVenaqECfdOqXh
7nLhRbvACZwdgyfcFWGuERXLsmA3x5E6YOC2z12ziGHnJtJ8owNNSZahq4Nt0e2nmGlT5zu5nvjs
GkLfgN2xS7RF4E3y+oVi0WQkpw3joRNf0nQuP+Pgcs9zagRvdW7Llg2O1YBre5sGo30zBKML18r2
MuEvOakHLErmPlW69jqwP/vuVLF3YySFeyiDXH0LRz2oSdes5G0cVd2SAqeoFc3hmKSOABLJ8iX3
jUT/logSM5FFzgjGUINZFvEt16EowqsGatYrQhZGJLIqwRzOdXGY4vq5R99EEO4SaUKB/zGq2vbe
89oRJ4g2qy9LVswz4s2UAaWFNQDZUALFp/B4rboFIGlwoCtdxCzkLS91OP4knBHmnh3aouGJZQri
367IvmRx2+69OW55L8Xx6yy67BQLdaPNoXVMVVsBH5vnqyrIer+wnGbrjG4DhAJ7CGfh1OmKP2qY
PmNQwvvIVer413KtQa1mZFeTdAJflbnNLzp6aKFl0J1kbGn7xBLRbqyD7AEKfPSUtjErMMR30Icm
er9NjoZD4tmCAYy90UgJB+EGxF1sdufO9OaGZElhpCuIZsE2mtlBZCF+an9oioj9oMHOlOSc4Tu8
pY6t3riAkosM2GSVRMVtbFtwxHBtnEJVgj4Bf7TSlZufq1ZLTrpmSKQa+YCFkAkfcmL60PAxQCFk
IzwIzS/1OJgV4ioLe0bGBKmsRL6fqxkuJdp85PJuIa9J/PDuwmCK/MHVoIXkeLCmfm0r6zrOvP6V
7NX0IBROvyHBX73umw46UhGNV/OMMXebeG3x0SuT4FnL7VA7YqKuea8VjvyKZbPpVpEYuktPJmCw
6adUvrQoItHeF3V3J7ui/qSgp/hUovJzqugUkSK006UhQcTdk+I7NCveTCXBOVNDYrmB3CeAJYUI
IpDGo9GL6KomR+oLvgxBhDS4x9B3FIouZtXup8QRzjm1IHwhnku9hxlDKTZLuABL+mfWZ2sUG+XW
jYr8M8BO7yPazi+aGKq1DUfvLDt7+mZVChpBI2VZbAI3KJ6TECW4n6kEATRCHvXSOjhxViAGqoMb
MIfEg8hKu6WGOEX6iLWoVXdIDD2USrHbbhBL1/7EomzjQpP1cTYg/ui7BndfFa9NzMqbeWgJwC6l
c7REQ1aTESUu1wF9VNl1HGsM+Rxf8yqx60lIvei9Zu3KWKQj+K82MDemo8SLnkYMQE1O1F4X1eR7
RR4nSEiq7BBORn3NeANqrVcay8s/NrmwTp48pXFSTys4MgYQB3SwhyAccQi72lB9QodJOIgJHnpf
C+I0YF9PzY3ZKO21tBx82Y1MeiQmE7dB6OGcSwzdU9jVzX6ruVH9yR6m4VudRcPLZBbybKCRoI4Z
Gnci9JT5oO8FRs3K2gtg7OjVgkIaAmJ4NCphKar7MG0qyltvwJOrYrKhUjBlhXM0q6ld90WBqBNS
F9vnGAxZyrFZSrPejSJ/QA/T7RrFcj1m3oLFTJEEA9RlKvCXA6GpxTh/nY1+zDe9tOt1aXSoKcuo
J+dLuMnNKCTrlSszq+2ixVM/VPHTrIXYUCb27ql4dqcUMcwqUoh/WxLVpya5CUZUgLqX2DcyIYlp
lhlsqDwTF1s64S3H4sjGPZ0PbMsfsRMUlxoq+KWTTaCvRJwEjwOZF88GRFsmsMgejxGk4Ee3sBfD
xsBj5cZVcSu6Mb+lF0X/FOYkesapCYSZhgQrFG5VUAgc27zy/DGfYgasXodv1KmRmzR5fp14gh/X
TrWtbMDgrBo2WDzq6LRX8IvsE0Ff9g0kBf1sWQX9kGKCe2+6yj4kcTo8ILl3YfH2mBiMWZuYcodd
vmu1ugShPAXXXllV98ABnEPIL/6Kh3o+DJOydmMLpmsM6vlTCiqxpF/R5n0oswlV/4TzDcTGpm6D
jiwli/Ooi+V8pbeQEqEj4lQbkts66whnqnXjJihhbHDIpqRfzsFiMNfPaizDkrxc0+FZ68rbkPyt
3XI9H1Q5yhNZrohPTc3ZJcTQ3qRp3+M70gcoKN4cfQ1aM97HIyaalapHIgst0U7HCdninZ4qWtXJ
8w697JpHYEgkM0ur3/M82RP8jlIxd3KwfDcDiCv6ykms4axEmI4YVdwNhsjRMSeG5y9TpE1kxQTO
1pl5gyEoOM+ONx4aXoysBvXhmqjSV1ECBmRZp5crq7Hq5xjn5SfBTuvQlFq1gwuvAZXrOWq4/ZY9
hpkZls+K09nGfZLeYlofPlWOM9BzSPtFB4Z1o8Pq3LTRcmgSGKPHu3kYrHmjlK6X98XkPZPORkJW
H7lRRRJS3UlfAF+LUFgO3kusBek9kPSmvrUVvoE99M4aJ7ttpxYxcLIWJ93GdofPVxaiXk0tFKoF
rcKVL/V5uld1uB49g8xmI7KdbeXZjh8R5xXQmQx3s9TBVbQqa3Lya7WI+ZlhwfVimkR2rZ4Ka6MG
ICQ4qO3FLcIoaUQhsyvDNBbdkVtWp212+gIJ0GcYgy/UvuMThI3iNelH/dED3/IAPas6EnX3UBfO
tMmNOj84dVP5TteDtC7Hi53NLxyA3804+py09ovTDd0XIpGoIEwFUqexuhfHo/WxHTe7rWW2Gcxc
O/HHARmtSIAvAHd/N2aLGVhb1Sk6VozTJFh1cbZXSG7uDGtgCInrOqpX9HVh+ODaTKHzWZ/vInRq
5HyVg5Vrq7e+4N8W6rctFHPZv22hyqL9XLwDTr195o8OCncLYgOG5GyRxJuu4GcTRasEMRhjoQF/
WCAMo1/6w+di0ncJwX8ipgIHOLKjn62UaX4wmN+i+oVLS8CKKf+J78U03k26mEkImyE++Bagxi4q
p78O1ipMgHpAMXfjVDx6+MJyvJZEM1i+VdvptHcIkCxw9YUEDi8hiOdQZ3iY4Vv62gSgTrB45Gw+
SISsx0M01xj60Abbr7PSAf0UsWuuzLyaTiUW3uwpns36VDaz+JoY4eitZJcCCIW47ExLEdQbu1iz
y49O2zr6oak9NjG47tVwVsjINhEceMomTKeAjuz0XKFl8sFwsieYtJPoJpQUpG6GeN2KWV9jRPvU
U8lzSkfYC/sRzfqUuPIbWyKcZhPZlQz2URVtsMfgXzTtKD5nJAkcUOI6e0116tCXeYJPLC7Gu77W
YPN1+rrUvaehGI1dpGUt7vSwXH4qMBRPo8VxAE0ARAZxjJEn8SssLAgp8ZHKgFFemSUo0cnDYAEq
2faz7IchjrIuwPi24i/PVRZzR+ulx9bRTObmtqmGxL4apGO9ckVQIzReEqiH2a7mQ6vMRjOvHBVC
WEyUXFUmCOhqp9wqyjb6qA9nsqgB+QJDRBMsRbGFZJL30h/MKGpBEiLDJpMDXkzVd84VDhmi4mZf
Ur3quGSiFLRiv/Igg+r9QeZQXXqEyV4S29DNaSndt7gAx6nWlY70sDd0eWkgst7iwdfGr1T1VfLd
A8fwfYLDODB1Khorl/cOcIMtB/6S61DRKj9XQ9YtwnyvPw3IFo9MtAlqcFQaRJjPu+QQY1A2NipL
7yis1UbEVI9BlA43zQSXRMRxwm2JQ3s9sesjpVXKo5uk5SYMxbyd4zjdpWV0I+NqvLR2Z8ZgBzId
bQOiZWaTLfttl7LcNw2utq8nbrDHyoK1MzMm65CPQoF1nJvPpV5lr3pbwzr20sbGUF0vDhg3cOEI
tIli99V48tgYsDxMA+UBPNZE7s2i+xQlZt8yOjatW40raNGEVeGnUJniKkzMfAtRTdv1BqRnh687
4z+qdnKW411RtnIx5FNVmjJw8DK6Q7dKdZFeLTAc/Kx4qKhy7eLQD4I2rA0SCqI2M0+2m8xHqjAW
BolAGd7xZlIGoC8B3aXLwms7YjKx7kz7xOaU7NgxDT5RE3hb8mF7ukrD3KR1Whw76VQfidS4huxr
3S139g1OLLFmIgC9q5bnOaGh5KXd+q5RWWj+K3po06jE91JO4qa00vA5rGK2u7VJfmWfZvsmwzk6
xXa4S5I+3RFmhuSlrpqv+kBcSGUr7z40NYxfhquf3NR5nHVxUzBO9R2oJ6d07i3kkDVdd9IMT1Zd
DtEqSccBBo6hv+TWhBkFoVGJgDATxsVmoo+gozG+a44Lo6LlamzTGSJ012avBAZ5wOPwHq21bqq9
ZW9i3lfGMEbgVfry1XSn8AGCBsPxMlXWF5AQ8a6Aeca/UWkHjEPEbRoVgyYomYcBgckxHeGWwY5O
NiSojsCxQ3c/WiyTB/ia7qqz8Y63Vii50bs2vpJexHx1MbllXJ+HZqzvuK0hqejTySME3rfSwENO
BkQcBW/tHF2Iu4zpzQyuq11Et17mxvs+KIuvDLi8dSYofVYVYQT2ZipNhvpCHgI7ubS5cg8gBMd1
yt19L7Wyylcs/HU8DkbgDy2GZMGcYhotMGWOU8MKJ0xqhQvE+FRm4bDKow4q4SBZ+5AmaL1Y7uCt
DVnNl5LpmU87OTxBpkAkayTlWc8qJh29M75qI3TSXjfa7yG0A9TN9bwps6ghWkU3nnWoYDezZBzV
j+58OxVWuZUZYEIdd/tVoA3iHkH6nPro3NN6W5ZNCCK4Fp8J3FBrE9bpJTG1soWLFMERTDptZaLa
/o7lXeyLvnBeDDoCbT1za21mjhw/aqceFHkYDeui5OR3B8YejtvbZx1Cts8TaSBFl/pHkpyqK3ew
omPpqYriDdd7WwsawcmLpm/xpNp7C1RU4td6EK0bMWV0ORIISDASACwlIvBZwRH1iSL5luegvND0
enSxenmGrZUgg6jViUTj4S5ztA3uFu9c97oVr2CQRcHBsLX0HAlZryXzkk8QqPWHpMmqs1O5MOoG
2WDgsSPvYnojo0IXS1E5BrHJ3NIc/D6KxY3qq/Qpx1zyFLqFuoWJEDxWacAifSRgNcJS+VEqc9pE
ogSwjUd6E0xtjRuqIJzW5LfFOYJWvz0U2dwDIHO6j+gvcejFZlOsNZwrvm2hC2K+Im5rbJpsaplv
HAuEQi2YhWG6spgdLiRsqRNNbRpcx3Z4NkfgBlbPlh/aGChCAGLzUcbSfmXLLDS/DIr4lpTDAcu4
8J6mGeS8MGde9G7BYG/VhE28xX1lnxzsyA8whlW40iyFXz8MGFSs3WE8dXWptngcAUP/Wxy/+ch/
VxwjrqNk/e/7hetvw/+cv43xa/mXDcOPj/2sj41lNUBGlGcQlIYa9//Vx4IqGNU7QiidepcNxM/6
2HD4EBhXRESItp0la+PnqkF+YEQkbRchu8OiGHnCO9Xu36l4rXeCCeF5fL1FKqWFnsZDlfXX8rim
eJqHsEhOCnzA9Nnk5U2umum0CF1wChY8wIMakmkf0+fl2qHUo8pSvmehiyGSSuxoKKevCnMO8ktR
Wf6YTP18NRa2861WmbOObcdWc70v2hAgJf1pNkzmPR6IGVD3gs7XeR9mmHhJ8ZkgblobYruTyLsR
sdY6d33Z9SBgK7uFD3lvFGBEEVT2rXghkwaF5woOKSZ2FZWClWnMUM4fXYcZU8/rEdVoOFvpGJ3o
k+vKvY90h8124rPDEVBBYGJA+U8KENsPDc4IuXExn2fiKa6ddu52RdW7eg5JNYdXG5P1xRxS1K+R
1qitU1fTraVnBcPIaUj4qD1p86eqwG/0Qxvwb3f6uwdQJxP47x/AL+pzk/61Pf3xoT8ePxZ5hOKg
OVnsH4JOk3/vDx7yW+dq0bTyKP0AG//sTpdH1gCWbLMEJHVz0UT+qZ8X/+RpA7X5V92FYM9Os4dm
nrKRV8XyXP/qd8mMTmMGGPUnePZeH7HUYrzEMW6YbMGLU+/E5oQzmezWCEPfMkhMl5mitUwXm2XO
mOXuIgnnxz8DFLdvsOLZp/FtONkuc0r9bWSpGwre4hx3z+Yy0VRvw81+mXN6rRtf68vsM30bg5Ic
p28qwkF9YJPGdbvMSwnkqreid3MGsqK4bZe5qvc2Yo2XaStw3eG4hGB3q3GZxop6CB47EWnkrrml
dyGdJ7+wQMcEzyS3cSUz3WW6a9fWfGForC5LIvsWmyFj1KAdN8jAYNdXtGXjYKR+b8txY0YmTqcY
Y/5DB6vys+Pk9Z6YiABv7swuvaaMvuVoiZ7qPO2QO5dJtTbCXt96kUP7ZdXRxRrtZNMLs+dlKYrx
pMKBMrtuPuLHIvWKDhAipklL5wujmh8KNEm+kOOXdByhnCFJ5S2s9fGpjgu2p0VlNZ/iYqYGr/kb
fszSJL92hz7aam00H1XOMb+KaLrXWe86SyAYQDw00vGt7jXJXsvCG1hLyRa4dApD2YJcQ3TvXgwl
9XxUdKdCkzFAT4TSqzYfpntKk26bsqXxW+boNy6QuP2Edens1GI4UZFMe/wfxmeOrPII8rC9t109
G6lDtHRTILrCuRBBXs6pCc4zE8htLR1tTZB5cae1wrhvJ7N9gQeefZ+wqT3ofRcvESfFTd5Y2rUR
O2S7MwrnWrErwTrkUfO4+bOhYtQwblWsC4olSBMpKZbC0jaaoUZWXE1zg82VQL+xHVGw93GN6H4K
8TwDaXgFAcxir1aSoaE2GwXuP6h5G5Py/g7xiGBN7dUtscj5vMpFCWiKV8WKVdFnlEju1VuiN7Km
6tpUCLO7QvDe0efOj5pw3I5S88ZNT/d5qmZi5rKwcvfUsNm3hCSpW1FhWYzTcL5Jcd9WiOsCDfW+
4earIGykt6oHGywrL6HuirwCh/Mrio4xg50VEVLJeslEe45lLp7UmIwn20vFJjKb7owVhMVkWdX9
ndLC+aUmX8bCtIi4pALQ/+Bhlb5xIYIwtwh3fe+wyhRNy5qK4UxqGS2G236GJiRl4bC1rImOi1pY
z3bTOilj80JjJe7aVMlJEhyoDxQZC1THK3jAuCspwRkzYbfNHzlGKhoLIA9FWAtE67m1ibVKnJ1I
4rmE98BAl63bBt1vfZOHeXijIlNf27VtfMpYcKLNgvf31BDuhH/V7aZ7ZthG6FdFpm3mREZ7Gryc
dCxGz6tcc4bA77Xa6rcFwIybJDAAFGtWkebXGg7fR0fy5l05dknalVnXASdJjAd6zsuv5EyIpUnM
x7MxO4SNgAqJ0zUFhPYY9g2uh0RaXsDMLhxJ7ZUJO5GkqAl7YsQNuNatxjuCgOSTQnPd+dgBVFVv
M7tENHGm6HHJ2VmhscJ8t6U1CHPPD4fJRiswiq4R9wEorcn+GDo5kp12kSHAeCaouzjOlQ4Y3G9d
sMrV2uz1dLhXyRi6r2bIwIYUBCcTg/UxR79ZOxu3gnm41bquTb5OzBlluoPErBQvLqrLf+uA39QB
WN90or//eyH+NJU5IS6/VuF/fOZnFc6U2jLYG+OGE0TU8l7+swyQkv9EpQ0WCZn3r3of6wNz66UM
wM1pEzL9y5BafECp6Sz357I0cpEC/YMi/H0NTqieWGoCaxEVk9uwCOx+sWAEHbg2jODDdZd/DVnW
RtmXX67Gf/BCcLF+VXuK91+wiE9/+QI1GllejXyBm9gr3s6rzvsc99exhwrm699/1ZuY9xdlqXCl
i5UX3pVByUW1866hmJisZhbBoOfEIoqV2XKu6XRG04peJ62tT83bYxQRHtSKnfjxnJWImHnqhCHq
MP9a1vCAQxJFzQih1A7wjNhhbOi+xZhb4/zU/ZgJi2U+nP2YFQM1muCgkXT/MNXtlrwD69hA7blN
cCtAUE4g8kGBXebR7ttoWu9trG6roTdA0llZDtPonoiDsFdYzIreKdf8EDnCZJtXIxtM/ahkFX+c
xqy7yoKaZIm5n7Jhi34qM+ALtQgdKTfma1gd1vAJNgKdDqgQiMitrnzSmU3jht1qNYOP9SLtfhAE
sRYbow8D+NiM6pJ2DBZRSvxHJvi/p8ZvTg3uquVJ+u+nxvW3/vPXv/YOPz7y56EhOTRovdFj04cg
x/uldV9cJ3/usnDbCsdwHMarqKkhtv3sFgxOEBZQLscE26+3RuIfHBM8Q++eY0QQy9fg5SbmHcnt
u+c4as2xL1RlnJ2gcR6nwbQYckqNXfycifUUIRZej1V5xGhfy1Upa1jXMwhuAp6zXac39QmHbac/
W9GcImHOFFIhcOKEVVQ1xQYP1oSAyOyf2zRX6zacqEKqSaeK612K6KpN4DfaUdHvumGSl85oypei
D/qbWXmECLlasYztZ4Uov4ZVso3BTO8dlUBBVGlP0hGilJ3t8SOuqogyGOcLWblrbTLGW3OaHHsb
jfDU9ljr5249pon4knQQTFZQWNOvNSiRmzi0+hykVD7eBAHj0RWJT/zueZWjkU6AljuHclImGxGJ
AWLHG57/ajRWpR87N5yAl1n1dAi1ggc2z6cRGBw/IG6agIzHFa//3LjTIeLeeWYSXuYk7W/qDDRD
gjx/Tdo7M7mgKdErDsrZ515W1H5ilnOINKIFhOd2pJtpphrb6myk+se2IsFvriCsibKt94G04g4J
tw57dwdiIQ23jsJ9jPkvyRXhZGmB985w5ryQPpNb7WA2skTGXIU1dHm8em5REPGJ0yqjRKsyszEu
fUpSt2J6AfbCignyxILam16woc1RHlQJONRbiiU3XHXot+3QtwjyCFhvTNqWYbpsBt9qWoPDkcm+
054auh4iBGthO+VeNIMMrnQFgHZdm02/3DjOvJ8BpID6GrEOAoDFft0f27brKnEtpzxpDfJkmqYn
KHOVDvrQyOeQPaQ+v1CSTYX62g51m4O3ZNaTBXdvT/G/B95vDzxOn78/8Ib/OX5Tzbfp10pJpyDn
Y38ceo7xAfuJ7aBAY2P+lvf0Z6XkWB8Q6Bl4uATTi1+xlSYzyeVscplj6u/Gle4Hj3+OYxA7sSkF
s5R/cAQyAv3rEYicAIejtdgrXd3BQfquvNBrVRCyZKm912sgnwpl0CuGpUqvImA3V+wV6/4+tBoY
kSKOukMfF+1dVGl9vkuBrqa+InUuX8H+AVAUdAYhH7Ae9WoMOYwCMwZG0AgowBgjQ49lx4zi6TpM
JWAbVMXBw6gX1rNd9J8zpKYh/9RDXwfWPW6T+a5R3gOCUwDJBdi4VWlnAVG2kjkGG8n53HFeYwpk
QX9pwIejgGnFs5cyxYGbF+uXohjSY6NYyWLehB5X8cHBZlVCZMV4nY8lrF1Nyksw6xoRQ5r3vdEV
1PaqNPAU9FggD2HPMbIChwYMsye7YR4az8cRnUCE5UKlM9A+5URf+Pvj9dcaPg25gF4SeJG7o8z1
CKHLu8MMktknpYoPNtaAblinucMcnXu599Qncx36ReYS4ZqD9bSrnjBb3QMriGRwj3gRWYHW8e0S
dueK5IoJl1zr+UOMhpC+1lNQ7eOY1d3QGDPUarfL13oVai9dZ1j3aNU5GuzOkCflNp7YDZbMHqc0
g5vdh518VrmLbjgdIYpB+4nGG7fKtO9zNHj+aNSY76Ix+qplDT51msDd28/XLD8Vd/YSnMr/HnSI
zsWqYAfsOzZCwq1QXbFDpNgTflDNZIRxkVFhtpsCJSqgzzbWT6GL/jVadW2aDieC56NoH2Qynfe0
6crYRpYDBduYDUDDCe8TPOK4D2ezPPTKbHUwkn23beNQf64w/NtbWU0uuQUErqLpyrkXCM84Jl3T
rPl2/PlNY8UIVy3rnl119qg0I7uP0N4+11XUnFxSIx6SuYdsZOjKJiq6No5oOsMrGBLRUzJVJLp7
k3WlVfyxsfwBw0Y5iNWPeBDsVgxsrBn31w5uIsBJq2ahTwKVvQThIPMqhmnnmsQ1ZplufB9sEnlg
QOZ5uZJkGPN60FE7br1EtNF1mpX8W1hliO0mhxtpqkkZgV6vV6WTbFpEqpcg96ZzPA8p/qY0Xs+t
CM65nceEioWDu5OLOUhlkfGYdW66y11iZdGyLZERYxvn7i6VorlvS/PZajO4+pZ44lU5Jf7U18tW
nNCJecPO/ZyHwdz6DVyebezOhD05qHcAF0GCCqjS0Jq5CmB7Vt6SfpjfNZoB/XWa8lsrNuWxC9l4
sH8MNzlE5iXSo93o8CCOYPbSDEnCYPhDZhkf0YaIlZVPEMUCRRrTgER/ZTYoMwq9iLmpECNui7Yf
N3rZEsGAMWz2u6HRdnVlNGd0jyhoXSO9YrJj3bIjJ6wl6qEDCqfB84c0lPhJV/PMU+bVcbceRuE8
9+jlzwEu0ddJJck3WNsHNfGnn6uFeQtCZiCHoSQKZUoMu/AFn/k8Ywtl458o4nDCMq9pc0g4wD0h
o00X9cSMaWkxfwRcKJju1NF1b1TqOIuqfITHOO30mi3UBggkgZsqrAR82Wmm1Oixk8HmLxrSRQqL
QFIOCrnqskGse9uerga893fRODdPHr+/caDAGpNDlZdOs7bnUB07iHewY21GXengprAsCot5jag7
rHqRU0rfKSrlq0yPHmzIwUyHM5QDusqTK7yByAQBu+BlSHRyZwy7IvDS68ddJMLCH6YcQImoN9jd
dFwftXNdTp32AC6Mw7/To3nrDWNChEORtcgw3VlRu6HKcZAtrDGOzndIKzmVGqzvL28nC6bf4Ls3
5jj4S55QHeEK3pDlKapsDq0RKfOjGnCD2RquEQTmpCCw2eYNo0q72I0hxzMjNN3kcRj0C/JYvggt
xLgudKSvZBun83kQA3vnaNC84prX9nRN8kQ5rctybjfYPuazcqX1b9wmd37cTr8vl2z5u3Lphcrh
XbG0fOjPYgkCE0MbF3z6TwbTH2Mlx/vAsEk3adN+SBzpCv9sGJe5EitXNk+OXJZMDKN+rpf+f9I2
l7nRL6MY0138mA5sN3ZOED7ewzZkb9e9ECGvHxe+NL1FaN0Y6PSv5wxP7C+X5j+MmJbW8/13MdPE
4c8oHsz44mj7ZcRE0YQFypXFwTEGLDT9JK8TDrnHiStwgpTsbf7++9455JbfDYKIjugUYSlF6bs6
kHehji5E8H25TNE/iSoP6P9med2OpnHAcAuM0yBJ/YFEHP3h77/8fRHKl1OF2iZFKErmZQX/l1+2
1kRDNQaqesbP+zXPcvbamezd0yRnYtWC2XsMdPG7X/k/XGKLq4UFmO7//1LcWgZaanAdGNK5HG9T
Mn6/YhOOYSvGarwNxfSPv9CW3KR8HWtTZinvxw2J0AjCoKjdR1pQXjl0kMwYWlSvrqF9MnBGv/z9
ZV3ajr/eRI7FWnTpIjwu7v8hK0yNZFwRjP2+KzFRsxkIGp13NSqklTuYRe5PmB6u3awwDw7GqUvd
W8VjUVXOQHhmOhcodhrnQtwofB7VWx2xgEulJEdvfJ509zd3geX8h5+XJSHPPtZPuqb329wCEGSY
5G23txy0tg9aTrrkVRNmrE/DcuFj16EcjryRpwxxfGvJB57B6aIRWbIHvmTbxxjZwQFgpfU5NBrF
cNYmInyF26W8ymdXXo8kTkXHXuhZvoFzLq9zwsBywtusWYLnbPDXayommWLSZ3fLEkpea8rR1KYD
XnpVadN4kS3r0iD2gmw1q760vri84SfsbPPYb9y01pMrZVjjrc0pYa9jl7SWfSJ67YnMSS+41Io3
7oGo1toA99lMGtHUOvl48ht36UiMDSipZARG6/XmHXik4VSAdKJ9sRKaEtpMgsCXg0Chi2Kf1Dfj
rQYO+tZLa+X62F2qly7RSQ5QwjjYPQYBf+z76sXNjf5WYPDFIl8ToOZDel4WQsr67CoxXkgQZd+a
90H1YrAqu2jw3B+sFhpaPMfWZws4SHHAtjG+AMJCIYLQHCkurM3x0pmK35S6G5kf3AJSz4s4eCSl
KVXrDgnc56zjOrpzz3VTpnzoPP5os1t7j0M9W59tzR4vcch6qoatbmwJCGhdfPxaBOWpD8bLj3s1
SkJyDSIjHtgPpiMil6SkbTEtfll96qtm1wx9Nvv/y955LEeOZFn0V+YHUAYttgEEQlKrZG5gTAUt
HYDD8fVzkFU1U9ltU9O97123FZkkIxDuT9x7rjaoMgPyleT1qey1nqmzaxJItB/hxL5lQMZe/Y7z
NELO6S37Wtk8Jxg57I9W+N17lnZ8+NEVXwM1BK9dVResyJt8Iy+UYAlsEPeXgYU1q7CuXe5pcTpJ
iWbykvLp7t7J9wHRnbY0h/HMnI49LamSJ1LY8w4d5/a3Sjtg00iXffz5+tvLiJlm8u19VnpeBDsG
+UDfBPrtz68ZE9yMNbN/zo01O2r8rQ+ZN86RTIMgnnrBA4wmm0ppLGV3FKJIkgs0db0LZyEn0nkW
P3i0dJSQNMksYCYSx5Br3o69Kzpn59eluTyhl9dRwSVoAOe4Yv6/hSpu6mSy7/STNEZvXiijtSY7
C0EA7EHpcK6iPtVU8th1jUNieus4xOpm05hczTVQ7+yh5LdZaf2M30us+b0E+iqZs80qO4iGuaeg
4oUHC8aXxMYZ5Z5eUkA7pNbD833urCTbyD24qJtAxQGQ7n6zDUirJ3rKL6xbx8f6TOjjMQnUchlR
1j+7oN3JZ03IszA1dWs7pRsKlrWfhG72UZcpF1DYYpDSlo2PMuuZeY6MOj6Pdok7ILMELQk5o8tl
9rT5aPtgvneTjux+p7fsI4Yp/dYLjk16Le/c5Jl72+lNsIHHbHVlJVzzhi+MAhBQp+h9u3X8FsC4
kZHQpjSPeLgD0hjGpYkCexZ0R56XvFqNGBvGEfYLwUMaesf+ozE8ElgrRDjHHkfXzBdaPHSDPvNI
qZK46szg/+w4l5dHrjmeZTMBPXN0tYRbekNVwMPt3h1awdctmbLY0jWAODrzvDzSciavW2zHbWcb
3bsizaYiDFV+LC1L5sJxOTBbsySMQS/eCuyua0jva50SXeSH3LOsk98FegZ3PWkirtH22XXqPWDf
JhL8GWlsWLXvgEleEWCuojM+14Omrac1syf/ZNUD3OfQ6AQi58HYCCQswL4QjeS4+6GhJwi65Cq1
Lr0fRJGdUj949rKsf63G4UPVy3b658YrUUVTVBBbcIupmnPe6Yz8jB/Q/DxpbAFDbKCEIATSe8I3
U6Kdm+XJQTIE0kP2xP5mhseguh38OKDLvFsmcwH0ZJuvdeZ3UbsIpAAzWIoIv2CPl7OynXlXW0lz
23ia/aUyLL6+48YaXhxAOcmXwJf5sENLk7TxSpxzRfxbOQFlFqV2ZXw88dLV5AitNKiflOfjOrYb
wNqZpRPlPeYIe4jXxICWiPd28alFutHxr5aEK14aM29rHwTDHjqMzWFhV+mAFkkothaFf6stimuh
Jvot0ipXfCOGOmBBgayVxn/loaETXB5FqvtbQNr2KNGdM3jIWuMWiSRnae+anOkF1sPXGfDowR3h
fwjJW0NGWcA5WE8Am5E7g0jKyVFImfvhedgtVhqQogh7izFGyXk/zMNRZTPn4OykhHwjJvOvAVOl
sPBbfnLBZQISABj0fWfx411H9tXBU9zjLXTQg5Ws9sdK1z2FP49AL5uSYU9eyfboS73K7kfZ+HBH
O2lf5TQxYaycdd4Noya+NRZ0Q6YqA0+ECRvyg1XDci9yh3O6piUeItUjId8yyDwqBjY+QA9//lpG
A+no0GcFlUSiaVxfHibPS18Nw3FW03I/ztS+NdL1vbFW4K8ZzaB1xjNQ2ygkSCS2Qn0I2ndpMlK6
M52Z3zqvO/5WOa/8yIb+2Xu0+66C544G027hGGTpNgqRvj57XpgutnueSoFngYAh9ZRorfPuZgYH
qxrw5MtuWJjVYXAhhXgy0meJApOAUb1yr/Zq+YJzEb1W1Wr6uZsy7cc49MEhm2Sw7PidqXJyzQte
zQWjKsisgZu8D0bj2Rp6rqeUqUYZD55dEme45Nsr2pOtAZUH8VQ4dT6RHvXAUfWUbO9ogdvjY51q
nrhK8DZqRk/XMJqrPugR1iYiKSufFdmroSkkhbxOlJZPrpVr09PsLrg5wlxmaeY/VqUfAJvcRGuA
xv20V3msSlIJjZfCp1pOD4scIcgblBtEjCDB0W3CY5OqzqNREoAkWSwfauY7cueZmX4u7SG7tepx
DnMtA2+KOCdasMmdq2Ltbnj7+8fW52Qp50z7tGhBftZG7OazyLh6lF8fU9Ml0mghz7KapMPf0btR
oycMSLzgYiuRhD2rrdTnSLcg98aGnkK/hLK1G5alP7Uzirh0rIzHxuaIwagEs6NgwrIzSiqS0a3L
H2ys8b3MbQIqAkHGbuxhOPIJlCSWNj8aSBukwd8Fiy1PPNcUBlOv3wVjp98xKJujGamWK1R9XCan
31MbJ0+LO+Fu5hKNmDzJ/WLbADBH+4ZYm+aBd5t7uVmqMzdffbDRtZEmAOjMr909TL6bqbSR6fFS
3emqS1868J/vQ2tat+1MyFVopbAB8ZgcKtZ0kTvfW7XxSOXX7HHP6z9QMTln6/c5ZY0lHd9v40k7
8Y9asX7HHMgbYk98hGPHsWQW1ZNetRTa2tyFGjew2CnCRjhBMp0TgvuK03Bkkzj1JgkIFqFMN6Ks
eEjrjNMmdweeyHXeEv4SFG/iXpWyYBhL2f3/tOL2P3ZRsO9oOBwGCwwhwav/2p1C4y8Cbrzu2CGe
oujHFwizfyt8/75d+6fuB/4zYDlmGbT9No3brz8nSLJxKtqRbC1cxeAnPM947iEfVCwgjC2Wbmtd
fh6Hf/9z/6n15+duCyXXpTO16RR//bm05BWem6U7LkXlfoxaPRxrsVRLLL2M86utG/XoutkWKoZw
K//dDfF/8lKZ2/zao/LTt1UWjleXX2LTBv910AHEgOmJ4bZH4q9pQCD6m89IM4kF9pj+wuLFnbfT
u4G2ZKu8YbpyuP98Af6z4Px/JnYW2i0ehv9b0fH2XYz/9ZoPad7kvwg7/vjOP8d23m+eydMDPdlw
TFbe/KN/jO188zeXVZVvI5HYFB8mM7U/x3bgn3jYdc8HE/7r2A67BgtJHgePQQnjKFTm/8aSk/ng
Pz5jFpNBn7WeZxjowf7xGUuVLaumSDOoyd50AUrj0NeYnbhYXNwRyCWqnpL92COl607VKaV+vhCE
rBvyWGZcu/sEIGI8sGl7Cny+hk4keIW0Uh3wdKQ7Kye//NIuTh+jvhxLqJyZc4I17pECX0zJikIA
n+0u8J2KVV3puNEcqDJyuno59ol9bvyS4cqg0oEWy09fMB3SUczOxitxi0+BlK+wM8AE2mgsX9Zx
XkP+JAV8QYP8YBfTQypb4zy29CMAAoXcj7hV580m3D86qs+vfIvRRYPu4dFstYc86QoRZcgNjoPV
tzerVM1uEZb+trLQvRSWrp6TTtGMDyLbBNeAmYN1+8urphR7s3bzCAFpFcNAxueXsSB4SjPHiU1r
6UJq8RyjZ29c8H2+tGXr7FJ/nG98W3HfVYQxYQ2L0rlFBCNye3wq0YPco5wgzwsgHspflzlBzIqB
v7jytZWrLwnQEc/23uxmQghVX0X8ziVSlBEPbgsLw9Q8j6vAepvKsjsaeXb1KNsPxpTdpcweRkjS
ul1FHhJhaOzSprNNV/s6asPG/mvwJ/suwc5JDQdKNuOLLVQBiDpfjb02ozmzC2VxuQv21YF0puvq
m8ex0N8hKyH14W/Zl8n4mjRKPwdyeFGlInCFeLvPm93nbGQdPlzlZxFU2C0axonIZkkfhd1YDbCk
trrxixpWdoPqiFe5zjyMmK2LbE+496UFEUzLvPk9GRLzgfq12DuEC1/J+vg+mmD0gUWuLpldeXq/
0mufFyYMRMFaIWjl5VoBmmSi6ibR1GjJg2GNn6ASNaGDGvqUoXNOL3LUq/lhCRi0fQzEOoH/6Cew
UbPx4Nadc4HnZz2V+M0jxMjT1RGid8ORLfnIUKMebiZT/ywJiL8lvU/bm1L/zoDxM9DNVoQEGven
ubBZL+fEMJMNTs5tPSj/HSPl9LxqdOwFVzm+4KTaEjSnqcawNzlFnLgtkvaK6LDPWbq2OqqBKe/2
QuuxL5abg52229w73khEwqZ3x+G0wn7HUXjt+oD06AWdwcPcmfesvd9XEbyzmaaLtoL94Ol1dwzc
vAtYa2b9cADibB50Sr83J/Gf06T7rpsTEdyolbr9YPvEbVYzNM6sAnsFOGVD1LsmQGPODv6FFKO+
yG5J5LmggJOnxWhqwcNsZ0s4pTRSNyIQa3rwE/joaLi69xop+fQ4jMrjVwJ1pU3J/UyaAnV32d2o
2ZojQaUcT3pwULZFvYqJuX8wV5MSFUAVEmwU5cWltMht2+eCjdhuoT4m18dK9p7VZqcM5/y+77Zt
tKdpkdG5/ps91MrZjesFd5V2TEeRHcgAY/rDyCR2EoWDX1cybja6AAEF5afFsQAuFL28+NgY7GZE
Lp4oY9r5wkawNBTOQ9bWJbu7kmBGdF0hc08bY2bdQ4Gz1giqVHeYIQiHs1GnN3J2JK9Asa7PPSOO
kzP6w82ij9qrTKNsqkA1l2nENJH0uzxt/f2iWXVcdBdiMT8RPuBG7SDM07Im697hqy5EQLc3RmX1
+c4hLY0mvO1NmpAtd+tUUhRyUg39gxUM1jP81ix0XcbvmQM6M1Tdqg4JXYYXBlVZvhNnzO558eTF
sY1tIDx/pj8pYBBNGTEWXjDEpkN3sKzzbbWm6geBCeSu074hWUhZTuMqBTqfiK/wesBHeRkmgMxt
DEgQOrirWlVh2ybDNa+mzxtpN5ZjNR+bFePPrkpa6JdjJ6Ub4vodv5oNt83ew75zteskiOfUeEpZ
kh0trcZFp295GI1fHDABo8OBOSTY42B8CPx949EaGg1jLBMx3ElXnkEIY5mdXGkve1Yx+sUdpb7j
xvaxuuomycZGgNnQy/eLWT0m7grBWqRkpnWB8NnMk/yRq6kFRQanA5m/HaJ3qaLAMvtTD+kWwDLh
n5G+WPeDQZRpu5gqdPiI3mRdmhM5t/hhWTFGxUsYRI6ZG2c6yySWU39Z6rpHX8lk12mHBQpiJ/dF
VXVXgILpbkW+fBrW4AsU0fqUOsO3Pkin/VTKL3WNT183lLGfJq4bY8hO/iDS4yQrC8iwfzsTYzoK
Iu+s2kQxNM3OA+EaNanP4jZVxeOkC+1BZsU96Qz+mWgL6nu9usXIsMaLW2JyYTDvEJ4+Czd2VoF1
vAxSvOrzNIaDvagXu1RqJyde18d+ylP3DCVAEaYuWBcieADpsTPzhdYWn5BKwfsQvqHv3cZfcbwk
Qbc+1bkeaJ/QBi2K2FbPX6PcgTjOtK9B/km4aVXZe280DHXsjfSpLFGCROu8UsrQFtm3c2kMPFZs
vAicL4p2pxtD/V21xuIQgb72dyYKnCzqmOW9Wd20vNWtvpzpsAw6rEYcQKrJEfaSR6oJuq75rLul
5OivyABe5mw8qlpfsXhyYvql5n4ARoHY3k4F25SArbxjevWjv075udZJ9WaJuscNKGP2RAxMzUk7
iBFlhlB+H0tcNsz9QFYhUuB4LXuLFwiy+xIjN0hfbZV0oKbpk4EcQamFyreluKz2HOmrM+1kOwHb
5nZb5cbEsMhun+psjzK8A41gqimAVlXMeuyILTLPVxmhu8KbQGWx5juzF2vSaPXFPJ30TKFAz0rt
pPW9S+GHoLfcIWMO7gxHc0eS1dY+j5HzkB7jByup5NbkRuRX6u/CKUi8WAq9ePCzAUxlUEgQgq7K
w5bEoAPsuSUefN09ktO2zLu+XGYdV+7gbaASNb5VmCKiBPzHtSYVkngd3vxPBGrYsSucgwWbjFg6
whPVzm+kxfeTRSlaaz6muSaJiczBGViLVt/aymUYRwXUV2FN7NHJzm39LUmyAhcPQ4swnSy/jDuF
Fp/HZdSZMMOQ4/Be9xYvEmk9xhfbAyClWCnWO97RBExqqRPyCR+a9BRaU8XAkBTREV461iM3I3AE
/xp5LGXGcsXJbjpHduhA6pGRnOecXIaohCVavvMgqmEq98JpKsCO7rAPeNPOJNb2c8TyUX1bEj/7
zMw9f8FA5F0SO2vcMFezh3aW0ixKUiMNboiMIZRSeZ/G2hJvKqExdFPHjiGBEhW8OPppMNVKmHxR
uO9WZ88yZKMzYLX2OAcqM7ipCqW+mxqQ1LHPjQ/O0/ycS83YE7HifppxKMK7HGovibU+z/xo1Anf
TqFfxKoZrcfJaK2940rAFsor96WdBwckLNPeYcV2Wb1Z3ipBmJDwys0GLRdgpxD72rLLPlQvlx56
T2uTytgiC+sY9e57aOBh3TLSswiZhMueubE56943vBXLtRM5GweyXZ6AV3pOyHle/IDtIp6DRq8+
pQYRiBG+tYBonTQ5g+rXz3qX9LHH83rB/OE+WOsoQ7b57YmpHD8AgQ2LBLvbK/iZ1P6QPhwnmcLW
IyeYo7luYul2zqGoNOKgdWrxLqjkM9tBK9b0YQ9mrEA0TnJjUdTzbQF498IhAT6vzviweDM8VUal
iLWhJ2Za3+3LuoB5YRt1G5YznMuWWDwqBru4dDk1SlXrPQUUQJWsdJ0V7BCDq7yf3B8zaLJvmNky
P+yqYLmZTXOxYjnYbfyf/v9fU+xgsfi7/v+WYXv2X9FH2Y6/tP8m/T/f+Ef7H7i/od/ADY451mF1
vxk2/jSD6Vg+ttGOTk4FSpbN8vFn+x/g5dC3/p6Zmo78g6HBn6od5zcKZh1cg27+Tob+d9p/2/t1
xESYmrdFMSJgMZEJ2T8hFH8dMSE76YS7eOZ1ZZmWrgeOTTUmWzFGRyZuNHbt+65mS7CbfULdd9ja
1neNLCQjpEA5irnTrpgUJk4JrY5Tui/ofau4aVNCUwZrOvu99CKy/zhH6a+euE67sG1S7UK6yIbY
qt0nkiYWRtmgbOH9F9rB6Pp2V29jfldgyODfM2ITViBZvnNigYzEp8nvDWXFSSGfZzcuO7Mz0knk
bH3yILnQF0IGPF7HjZdmHHuBPtVnzRV6lXs27IQUbkoslgvfJscge7RA0VfPQxEOVqNucIGBfB4x
Ssw6AAYkf30ltH1SFIRr6et6wDSb7prUPGDtaN4CNRd70W1CU8oQwsfvBvrbPdNcktbN0Yorr+Zj
Csn2aNVsT4yai5hXyo7Gxg+OSkz5o8emCba7sR670kS93KqNa9Rxm43F3aACPexFuTLIztE9MhTa
2XpnwZZxrIj7ztlJjKe7GRDnucy9m8xgQsKS8THQ623c4R2Cejp2Nv6JhAzpnQpaenZm1pGZ6AcN
plboZOqVrHWEjuP2RxATG43giwjKmNJw4LZnyj99qQVgomWpz11j5JeOjU1ogTZrVy/WchS5Dmjq
CDi3tssZOO16xz0GSXAeFWxrvzQ7buxEe1VW3u5YtTvwhqAvWdOyxKYNsBblvDqZiEqfofli5zf8
OQKcCVp1MRifCE1FYtHtqGFntnN8Fh+TC+cM0ts+MIrP3dLZl16DxtQkdWg6Vh9NYpA7q0oPVCbe
jtCSPqqwFpdF/9wK99Vf1mthSm+XwqeKtSbX98iCsoPX1R+rU3wu+tE+FLQj7OglUdFBoZ17M/hu
E4cdjXPgRDwTz6i/6et4JPwhfQDG3MZTimTUxC1EmDeFo28wkxIVncfonBDBGJ+VvRrcpuKyaOWX
VdFxcJR3+yKHfuI0RDWsa+OzVOVZAAjQR17a2ceMbDtgBWoJWV/2EUXtJ02MdVR6SxKxa5spgFR/
MHzewZYoxdhFoR8nVvEyEMV3g1amji3/SxoI/bykXh86nas945+EVovW3I68Ks8f67n0w0YgOS6I
TzvAMx+eIRr4EbLE8nGluYmEWG9QoVcxUDjJZp2LeS1RsDqm7u2bBa72aGo6BO1hpWkp6z385QwI
OXHVcPKKHeW5ezJMJnh56tOAmelpdGbzIjSdKAyoLy+0pryKfmJFpl14oZsGMnIk0x/dIT+B4lJ/
gbuu70bNoBWc+zUeGSKRoAD4D6ZV81RqliLnedLPxiikQ+UJkDCUGvUaza1E6F0T4sLADrkxYdD8
qtPV03BiBK5GrENeHdrSvSVQ8Es+u1CUGr86zT0u9QkpRuStvJ7dKpyjl1VEuln6jyWhJlpk65w3
zAUF+PiEg/Q0NbN79qHf7qCWPrpIm/ZSt9p9FlDxrLJyIxuJy87sg6+A0x5zaH+JMZFQ2RCoU+TG
QeXa99peVVwN4N5G75pLvl54zYG1HqMtwMWxl2pDyO6xi9S2K8o8y98Zdv7Rt9DFGPA9idZcjt4m
jqgIZGKfSm/GokXtTdT/0UBIe6in7nCjTC+eavMj6LdNI0nEND3CeUrMLA1rL9hPSqP+NYrDYvff
Z4FZzVvBDDtDYR30Ckog5L4yLiqTgZ/q2FqNJX60oPaPbPHv2sr87LriWqR2cRLO8upLAREtp5Mg
2MMFwZ83z0Ewv1UY+iKkdt8BUIPbSvIxlGn1bBrTxbPH4bbzzXPeDni6WmaDlUculT7cVxlyi8Si
JCLo+scwTDpEQkLEnHVqD7YNcCKhHtz3DBSu+GmHg70MPkw1MHAV3ZawKLMVYgplq2NbNcZldYsp
nk3Vx6NPFbf4/MRmm8rgN7gXELIKg0sIuQDTNgnvszTSKqYPoKmsnaeurDNkR8y7VC9O6QCZACYn
SYLjBNU643phmum+V+XySSbTdPSU962dTIYlaZXFkzmSqdIsWpw2ZDZ79RzcMQi5J+MTJohtb7+4
vOl6dq0jKq+wJsygWIkRdPN46XPkcK5dnYxMe5uCrtj18CMtKIKchdN08ud14KzJyRxNEvfI+Zuf
s9mWh1TjlINE7zCAw7oNhQ+I6Go5cepJKzarjpGh3RmH1Cve5Jw7p1Xzn9UoLgKF3a7T0h+W1nnn
qqnoErxqJdXINWKn9ciNt2v97DNHoSvlJl85VWMw4qTn+Ao0xxdUGdtgGdyigKTka33QHBdyg0le
X0ZYL/KVPSj5lczNXFFUu56nr/bvkHAERKN7mVluHzIEHo6wjj2U5RlRf4dx5sWaZGPBvVHM6+Ex
OKLl9Calau1kDmrFTJxHy8aCMby3M5nFzXmwZuEFYdFuy088RRVrcuKbu4H5/39wS/+aIH4TUv9d
eX1XVh9MRX8trX//pj9La/s3CLy0dpgKMSk7AVX3/5TWG1XJZb+Cy8pEM81/+qO0/kk726TqVOXb
wu2PstqyyFtxyECheDe37/v3SGcOOv2/bm4NCA5bpktg8BsY1j9J1AfuUCJwjf5sjxo8EbvifprH
GNGF/+BkTdaenABj8I7p8gqFbHAn7SXD2A+d7KfOaNGGbkXZWAd5ctAmaDfPE3udi4/6rrgfSZH/
jF7Ce3dWtzlnnDuXURZmFGy6nB5+a302F0xBzOcgK85Fcy26XsNAnXXtDS1otx5qxcdYYklL18zs
gAvIIXifUfz4R/jDKXKhXtH2y2Xy75XpeJHXsjYqNofR3nI3FHiQdn7+MY8QwqefsPB2aDEZd1s6
y3Uku2NMY40W1t4sUTnT4VrmviVvq4yuyIv9vlq7W/wtLBizRQweBhlV2MlxFK41oKWBRanVuMxs
BxwsIMiAXRKy1Dq59U3I4JJalteTKZCqJ9mHCaFRlPLzzCDXyAg5/SplJeS6LzOyvPRdCSwXAlvD
wUMg9DSsGpEoExumHWR1reaU4bJAqOmvvW1EMHvsNWQ4njbMkMG9ZLBx/GJq1+LbmiglHFBJdaoc
bIItYEjPtOf0YJZLMtziVNzCp6FC6qBvd2ugWTs524w9RNacMk2bDykmcWoUl7GbJXSUdIgjH4xK
OrEbdOoD0G+5B+JbhazKMix6Ar0sWtQrjFLr0BJkfWrbcTqUzdwT1du0eALmajvYFwjqWRnXdUMu
s5uld44ZNBArqyVy4clAnmQoWrhpexRrkDwMtazfkkYbSSpJKn+3oji5qwr3pWzr9MFKe3EvGd4/
0BDM7zjSl4iMnuQ8dNnywPPQxmpu81cK4OSexF8FprTTzBDV2QzZy0wiaCMemb9l8pp1i3UkFVe7
I55wq2AGjXm9N1jXxE2qg1Zo+UqJSev02vU+cqakcl9612ieICCXpAclWbqEtKDWQhbc4C0hkcnr
qaG0ZXk8ipoBdzOeJDlkB1mV6SsKZOsSrABedwbTt2c7MGgmmXkBV5rALP0wpM1QEwM8OKW0bZp9
abbrTmFGvh9yog4G6TwXvReJYrIt6LuLdzXQ/qQQphC4MfCf5rspTc0L+HsibW0WI2OheK/BCAwP
WeU2r4NYmsOceN0Xib7a6AlYQV7sn3mn6z2mSTtUbCRuVlUtD4krsnNDTfKc4nr8NFlrXW/OMfNr
0Q76RVsbj3u8t7yzrJYgtovu+xz0yRFfRb8HNYy1LfEKYtH96ZPuFtWbKtf8zZJjvuHH/fKth7AI
OptPGJF2wwHNs7kPPDnGeedeZAupGStwdQBpTJBE0DhnuYgATy0ZRd2O79XI0eDCXB2QiTtmHvl9
kxTLedG6ZQiB/1s8xSjBMxKeWEyhyopsrVf7Vk5EWiQYJ3ldRgC4FSNXTachFhLjdNBEYHPNVxu5
1R0L55d8HZ6KTvO+LQ44dcrNjdPlSGg6oCNWWsOhsC81IvMr6q1u5xYiibw8PQW28G6UHNCXtZN4
WmEIR86gt1/dCfJTJ9f2nlJv/dLLlvxWA6gBs3PZgYtO7Zc0I0ba7bHM0Ur3iuyVIL1hnDO9jw4Y
MzC9YVLWeriW9OhhsWApzLv0g5ox/15JhIJi7q+sQ+U2Al0itmEAeLMkZxHlmf5ukVJdzYWtml26
zMFH+iM+cUBnbo2eGm9oDQ29sO63D2XB9jjsRoO8780aMIu82TZfOVrSrJbFcjQ3C0IrbcG6KJXW
0zwm/pdS1oihpnxCZukDFUeVQZC6rSU+eOjG+cDG3l4CF/8oRbnBOTfpgDBSo0FxO/kZmwFpw+0K
DONZGax+vDRgtM5oXEaG5VSEy+TZCa84kRqdMvyrRkjELdkT2HKl04ajvnwlirB5NOhKTqmWiJB/
FJ97kQgc311wGMnAvmrj5jXG3PPVbgfnR6vZ3/KuN6+GNwtAwz1cLrS0+54Qez7kMHoBRvs3gVWW
10wnWGRXrF8z3ex3/aaPs5flpdWHJwhdjBdYbYX0/UTM0MvGOXKcg56vwUNvDC3DYxOIsY0z+5hq
2W1VzmlMR5DQ+wwGCE6HNp8tVszn/WtB6/3Ym0gNs75qn1MPB6qRDd1ZFrSyA+q26sZpAcI5oplv
2kZPjwSIKTT1tTseMKy1Dzy5NYrIQN7nqmUbt9DZYvw3Ksoe239NXXQt/IYqMoFXs5hiOERn5tT3
daI5ZKcrIqMB3oW60JeIRVl+1YbU27lN0x7GaZkie1rGd0DOKHV90r1nr/w8CuNL0XclDlNzvc5o
7aG0CZnd235P3yLaMlpq9B0AUMQPA+LgfkIv8FToLnHjtkTMlrIGQdPvI9rUkicKaHHr6t54kAGT
FCWglM9pYRn7Yg1wQ9gmUy1tyLSTnC4kN2Wh08gvAzqSz0RfTTFO6/JbjeB2r1YcExx7nzO/+j6U
uTjhnvAAFZVl1Dv8r4S98U45TIvmfGQXW1R2NOeGGSO0Nq5rpxVfg8InXKfKtANeekjUIqkeirGy
zhha8xhaTH/COtPtp74KjpbdbiFkVF4aDfmhNLP5ktctcshqYQI0Guz6dYV1GzrMvLc80XwdHZmH
/O7P+ZQa4aQy9yhnC6Gxc7PaOEcaJKFI7QIzbg3na693DxMharuG6Qzql/XAEY08ytI+EdsMuj2j
DcuJxNu5FVuEUm9vvW548HTk3qIn7aUmqAGGc6RnzaOvjVjx4brE8Hb8HZ5pc+fmjUlGFn6StUrj
xK5urFrTHgOxyEPlTsHRVgVrOqt+wFF9rzAnx2Ots8NrNbjRlQItMRkRPM+K1WLXRuMKQtFGLLBz
ssk4NLOFiFnzrDttXEzUGpr3jAUoP65F0gLcNb73iYtnXxXErdbEaZk5e485KTPuA2t6kAy6v+a1
6tGd8/i1Qju64IIeXOJYuYyB+M/OllkTdNNpqXH1gUSk881X/1yP6qHKnc+k0738Z1XxL60qbAQV
f9tLkTPYNr9Yi3//lj86KYPwFGyXhCsSXm+xDPhfjSKOQxYYFjpUqLY++wj2B38uKdzfTMxhfB++
WP13RsufSwpjQ9bZ0Fn+5Nn9O0sKy9x0rn8x/LJ52BTGjunoJskqrET4738x/JZiWks5Bfl9UQZW
EYQM9pmeDWnp3gVJZ9sPttsPgshUvWHemQQsmCm4czcsk7mVyy0TYs5wj+yFzRtTsq3kJNqoRg7D
vFJnS8tkp5ub8piujS7vx6rXv9V6J3UGXILclXAwMoQjJktOBAotwwZ/PrTBf7N3Ht1xI2kW/Stz
Zo86ACLgFrNJn8xk0lOiNjiUg3cBF8Cvn4tU1bRa1V09ve+dypCpdBGfee8+CbohbtKbIi2t7wLD
SLXi6+1/NhYpsAb+eONlsllVVQRQoPPyR8j+4R6p1rwRBEiSe5VURCYKt+9pcBQnzJzXAEtmIY0X
zzQ++xCw8GWQIgOAwyNfYkiOCcjqs2a/evT4kn0a097esg1gJ6BKN35Unp+BzK/0hFhqDoNNbY+F
2oqaZ4y8Y+78bQsydINBCSIXPSIpWax8o9H9nMC6fkFSFacXx9bGpk1q7y7hRB8JltCMT3N34hDG
bITpLNAB63KzS6Ynz+kwaPFOTB/DiePAoGbr8QeE0RPbJ8SJjKXpuSb++sfEDePTPGr9EWYHV7Qr
tXmMSjGQ7Zy1cCSslDANr6N1YTIo6g+TorqMyAKgovAGkorb0sQQ55BSwNBr9u98QkR75lpL1F46
J4SzeTpu502KDE9t3Nyb3lAJNO49z8Q213Y2FHoT5LHeJGYvtq1JSUROT/zdU8zN44g0dHSXRIBH
wt04Cw+jr2LvoZkl1qoyRnplTx11msvOiSCIkIO8sR4MJxi35VBgjpEeU1KlHPcryiA0EHxpLkwJ
ZrZTsCVjplsTQtldUxr1mQCMdLo1y9706hsbl6hfc/yWrc/ALC2YfYHwh7Eqs4aRwVwmlkR/AeAW
WanPzHrVF608g/9gHbOKS+YQ4LssKeSmYBomHvo24r2arcF7wmmTjBvP0EH9igfJaxieEjkyxRSF
K2Uyi1mz2VmAGTbyR+6jUOFbqokmKhqCBwmR9jKPW3wiZGuAM9uuQ19TAhp+ch7KLj65YTm+20Xs
Uti2IwtBrD3TUUfku7KXsEvFOsM148PEeLg6sPvMrVVnUYyuxzkyuoOJtmBXRklyn2i87RRfA3SR
Cs4s3+zQ90I8pVPSbSCoYV+rw3oYzjPY6WZjG1Ksq5h3c1MPSx6PWRoKtRU9S3SPdTMB18El5t3q
uWD80DrmXmWEbscR4lA+cdKAUeNRnOeGl1wMZsoDrLIwp8uxTFchj/DHjzZA6H3H1D66kWaLR5DA
+IegN74Yc1DynSJqCSqdk07OpatEy0KiiYtuF/VT9VETFCuR2vTx80x1xjQ6rFW551+iTAF8T7wq
J9H0JJtAI0ZwmBqvE1g47j43Y3uJig7FUVS1+k74w4vTYy8SKKDmpyGzh/owZrEFnSWc9MavDesk
2ta8nYmteZDlyPcxlEFabNOI08zpsZ5kU5PuZy38m9QgOJFEB0Prs7ZGjPeiLREkYrTb+37YbnMr
CinFea+qXUT3tbFnKR4M6LvDTvRxvnGD1D4BHQm2wk+NYGskNWNvRJ3WM1TkZGOK3OZ9zmSUflaN
l74D8TFehMqHN2rbQW1VJSXfNakHwDGz2BYW3emRDaxcQzBP2y2hOpE68T8gkbWMmi7Hsd16Qt/i
z5g+ZGs4cPMn4BQ1K6spRwjFWpCcGVZYBLy6KkLQPrBKNRrF4iWEd00kY+UUvaR4r3viX8BUP1tT
JF6ByH2QfISBcbaabQlSEvvg+qP34DqJtSGEfdp0dtwcvaD0THBNnb3NDQfNTKVH/ViGrbzkhY1e
nQlFYd2OqkI/3rFI2PtNJT42nf4YEZYXrDoX8fTGShi64NE1O4xypNr0t8AFQVpMVvuIrSilr+b+
ih4sjVuOpZLMp3k6FMLrPJjedHcoW5qWU+Mi/cz6j/Tj/zWbBuJv/aX146nq/6H04/cf/GM+TVEl
gaI7PpRdh5HmT1XVIv1wJXgNptbYQxbaxR9VFfoOiaP0J0TwH0WV/RskEobTIDnwWln80L9h/LDF
UjT9XFQF/ArbBFCM/QSRyRWQ8VNRFSAewz3fGCcpreGB+g+LMjvKY5HP2darScQ1sXc9itwd9sTL
oG8cpuAIkhdbbFaNzxM3IEcN3z2r6Xx0GObgrNBIlOuyslJIZ2VMemj0GNXiILNu4BhChCll+Tr2
2f1oy46tWUQLSXu2IoRcA7uUBDAVyLQRTvPdbWRuP3Ul8Pa6tpcc3gg13zi0zxRDMStQoFATk+ev
pkG14YsXvjDfRc1EGNjewxRM3WNauc6+GUl3XYm0Lx6TdO5v0Bw0p8ljHr/SAP339ELJJs2B9k8g
8I5FRAptms7djVRIiru2F2uyz2YX/65pXpRr2Ho1IsPcDFoT9eTpRsSkQYHIn/F2bs1ahgy3Guds
Kv/AKf5Ym8Saiy6wbsl8O5WhLjapZlqI7wMie5wR+Nv44a4z62LNB6bakgyNSDvKcBIz2Gayhm4P
Wflpxoe/8xzDo+JkXBcSMb7qpVfvtE1M8EGXwmLW1+pom+XzU4OzYDNO8WvATPNlLBz3qCU2idKq
CA9om4AeWFThpVYTaP28ihMVrBsjtszTUIZifoLjlxFDkoyVb3zJcm0htq3y3ph3PSs4io+S9ME1
G3mJ3pJII6yb3H+PwDt8InAD8F2IWYXGuzM0476wW0gknkNCQ1GCc6eW8e50UXaPhteZHSWmgUxu
5c+tGLC2Jc4ZpSDYKwvQ6tbIZiNbobgoMEj3MrsYE8WhsTEKDe1qz4W17Oaq31d12Y/NHb9o2ePV
P7Z6Xlh2y45v2fepH7u/oK2SZRWoukql40MIinZf/iBCMxYGnbDDeIhAeC/nWnV039PCcB+vQHdj
uNLdwf/nGA3sCAGOvTN/B8FnP7jwY1JOUOJZ0oKMtxZ6PLw//YDYEVbpdMXLI6LCPpot1HnKYYRN
Rt9C+0DfabzGV0S9fcXVY4rVt3DpGGWWQfPVmaOGe5qtyGPJUISgRM9hwZyipnwNfwDx08m21gU3
9d08jC7ciis+v6eQJKm7K8ubaeHr4yAxtky7ge6jCiAa9oriZz5DYmuyAPoxp4pPTQy1P4/g9zcL
yd9dmP7dAN0f9zWgf/4CFBxm62wLtL9bvSQCJEs2gAu46JWaicAAr1nCAxhbECSAHw4q4pIuEC85
A37tETkAFpYVS9QBBwY92c2ItMknwJtFVEF6jS2wlgSD2Gy7R9Cx5X2z5Bt4jSQZbHDugnSInsNr
CsI1EKFZshH+M2D4/wwYhECi+FcDhudvZfmtbb99+3nG8PtP/X4b+hZmRzyG7GL5KP7fpjYwf+NM
QoFo+yA6CE1lkPHHptb9zfWpr31pX2GuyyX5+1Uo5G9ckMvkAVegL7BQ/jtXofR+YV1Ln00tt6A0
LQF7H9LW388XvEnh7B6d8migcrbw4nhhlA5bMvJGSJoFHHouKM8ez509TeuiZUFgtWSWelHoHZpC
JqvQCdlAsSa1cDhJ91lnZrZ1E7PcRBF69fWoqGwxpX3kvAKcPQlHvOOSsI52bebrPnBG6C0RJobQ
+9qXdXccRBvtHYIINsgWm7XF6A1NGCu/CczaygsYcbJY1O3OiYlFzDFJcjDSakiWZ++laotjz8G4
MxN317eAc8xuMNdDmkR3lsJ2Xk4JepqYwBRs/RI7PkOZ6mNs9c3eHoz5ph3ygHue3dpnWq8a42RR
k8FXUJffVsjzX2DI+2QBzeZjPyp7U+beAxPH4NZMmRX7RRR9wnfOSkNkA2TLfmAW2eBGT021V5zE
hzGB/MGm6aGqK1ZtIEZ2ZPIRsUUE113pBTdRiQe00tm94Yd48UMIrtY0+tuc7nTVZ43zhE8NsUoj
zbU5S0mmuG6PfTsbh9CYrRuZxcZN3paIrEkfRG6dzmzyMEI1buzF28Y3lmzesX8mxRTnJIv8cxQW
zh55S4HalAhvc27nh3qw21uPxG1MsPazqwv9Zcp6d9uOLMFCL2sf5gx6JlEf+D1BiW3YhrF3SVLv
cw+mvC6nTwSOt3urFumhH9CMUvyFr4OfVDsOQPcrbXw23faTnd5GDhOgnBsiXmv0aVt/0Y4nse8f
sGqoHQSSZDOZS9qfgwuH6gEb46Rw/ahy/B6NU7CbF6HeugmLcsv3hrnYNLaIndL6halv+kLDPr0b
LvJidEyOeQsydjj5xqLJYdoVr5Igrrd15LcrdDM4wOYMx4/plnfCGqpbrOgvMdu+bmUI2Rz8vsoe
dNVANWd8c2cz5j3JJnFRxeeSziWxjMI79AamqJ1CvIpvjoub9USvxxu6n11a2jRCs15otrL21zaZ
4GibKrs4TD2mlHIOyPkmZ9QkVNZGXiiQK9jQGyJ2shZMCG3Pxb1hOIfAYbIX92Vzq1z7vcobLzw3
ItfxiZXLBzdR3mPBHiA08Ccf26SXob3PESIy0BjwswZfMGE1yTYKp5nLUrf3bY+H8EtQwlo5kzaL
QqDrXxw22At1PVb9FhndM37jdBuo3tpGeRncjJVnF6sgbPMJkpJbP9a4T1J4FdMQob2lmHmx81Fm
euNAiO0AnoA8h5LUOn5rMOQDFXzHQcnrXgxAgYkWXdwgVRSaQEERra1N9FWXZvIK7wN1BnRqTCOT
9VBSSoZfSZ0gVot914oTjhtRGoTq9dUTn1wH4QL63xG3irTwXw8LKMLsgvQzya+TcfDLwUSPUuWj
sar8ngTbH2iuUMe0yCNRNiCSoMZl5BHwSTEnK0JY1rGPLPFt3JedJ7/iv+yyPeZDxhHe1HjYdklT
pWKzGMduSyfjIdlkLKM2bUJUYQZaQP7J2RebY53sOftot7uMqcsKRzUjhCJCfrgakqCs7oDq2JUL
ka+JRXci1c8x4ZQObBQ87UWEB5bunV6soI4c+UfMuulKObzGa9cKp2cIlPaJun3xVrD7ZYtbBOOe
KCv3tgxkc8wSDElSOyH+Ywzva7uHmN9bdrwvvcHfV4TI3pd2fp7RPuBFtZyKEC0nPoVIFHfV2Ml4
xVbPW8YMbDOxEfdMPFLXXnD/e8co0+W7SplpRW6yVVEljB3BfeYTxtl069otUmDgbsbKNcryAs6H
kNrBcy+d2wxvThra08oWwQllDpDlRrHW0TLad6qb29U898iKi3aevjRT85k7Sl0WxuJu9Ja5zZBQ
L9pmYz5FsxXuwNr5L8j82wfJ7IDLocyPORzDu6rzYbkY2LMHOC5fZlrW+ym0Nq3nRghW0vBA+Ij5
MfOsZANYyn8bWFtXsMHs+pA6jT55szffSodVd9QQOVaPU/opRrh1Q5DwcIELt+uMUq40pqF03YmY
cXw6EIecTuF8zwwpBe8W7Ftg5i+zV3XHCSLu3lIlWnvCFRnsWghB55ZB3UijcueRB5NulLb9UyI4
4gP2Bpsa8f5q5PGfdCCdlY3NfRUhTr5nWISKdF6Sv9Ig2kMWB1/YZgOFKMndHI2z/ChEA39mcIL6
ffDt7pZex/o29Ha1czqmUgSOW5C3G/GB0N0a12IVbfDTRTvAdbifyy6/ZJjCX3u+h7e96tS941jB
me1nCWCYyEs44cmeRnG44PiHeYCD4kDw66fGl8l5YtP3ISQQ+BKGVsAvaV0qATjcrOZRzleFMC+t
Zpy4Tvjm3zupp/eB7ap33ysxBrhY/fXcPSg0tQWOB989FkEbMKKO55NF7/p5bKNmVevCRJZbmUeM
hB9CtgX4X9E0ECsJv4tgjC2YdOVTd0P9KUPS1iDn3RLFNp2E0cLr4vYHFGSQyC6tWML8s7oXAjE7
H5l91LYrCWYtYOMKmVC7tJIYW9Zz4LMZxyvRwQTyAdiuzMy1In6bSUSu8PlSQ6HfVCEcRVv71BQy
TsFomSkngVIZ8AIU1FPsPQnY7UCDgEAkUfzcugTUP/ynvv9/1ffs1eAC/3PWyes30Ghl93fV/Y+f
+b2696zfqKqBcAItsYl2FZTxv2sxCXlg38CKEOjldWrFI/1t1rXMoEiu/Ftf8LdhF8tIfNhkxdIE
ONL7tyr8vx912cHyZQtYR8Jf8Ug5Rg768/7Qt9iEJZXvHHwfBVIRx4QlRo34gcr5p7SepUv4aaAm
fdcSPEf2pKT48Er80kWE/dDYgvv60Kdlaa2w/jJaZvT/aUGz3xeuJ4753CDQhLBd/2hN/+ljL+/X
nx4czZVvojqFivgrqAiWa64FoLBDJIOKIZFqAW9q2L3Q67PHFLXOexQUNbu4MhEb7ovkmzaYAmxd
5YpNriyUbwDs9t3g52sBGhTQGgdt66clYLocCXo3KdgSUUS4ROuFj4Wbj5ufPlT3P16q/yr74r4i
CKP9n//+h08Ck1zAoIOBpO3+8gqaCusrKQ/BoZm1vdVk3ewKo5DHxBunl0aYiAqtzBNbA8QX/gVd
v40BEFanQoe57pIAsCzW0HtYpZxiw5zsgwD6+kBvdGRbmcFXGa3nIuk7LKtzB72gKJP9Xz8HWtk/
vQ8+aB5WbT4i419X1a0UQE+9McBYC1JPmZzhbDmm/eJO/etHov398yP5pnCYCvswt395sRzkOXjb
eKQBI9dhwmiw71y/uVGdaB5MBw/RXz/e8iX59eMdYEVEHw0vGWoB//2nebFtASVFY8bjRYl64ESh
+uihjf31o/yD1482nH2/5zMOEPKXVX+gOC4oRP2DsseEuXP6vRZBcsha//mvH2gRNfz6fBybgRmR
G5wLfzoU0siyg5HP4MGerfw4ey2zpYDPzLQwa6eCFRWqLxdESdVlj9MAarIGFbORKcAEeo35VDhO
86AmFx6ZO5BkDWCTmnhAvHmI8ppQGCiI+4TP5ssQIW1ei9mUlKwp+NGVjHgQ7GoEQ/vIblrbbT+M
7pwc/vpJ/mCT/9275i8jfl5O2/MZmDgLWO2ndy20gcYAvtCHEeXWqogqtokRmjyWYdmuylqkRqL6
TtqBsRS/zHQnLz3A9cX4YtXdLqsVdpssGSHwlWLTsE39YKFuuDjBJCHYFMUHBoRbZY32kxUUDXf2
mFtrhaT32TazYBfPSYkCPdYvcVQyJ4iSaY9I3GJa94njLDu4neMA8rEdtF8VDDM3iA9FHRIDQbV8
YIULwNFJim1sS2vfisp/RoCXHlMDsGJJsCvy5yj8ErMuYTCTRUdZz8NdnVtjsxpmT54LH3rmECJy
o5WXoJnRDbi9W+XrzkIFnaFZf4V/sc4b9g5srI07asDp64TEG/9L3G2xcYq9E8oU+qeLfm7Oandj
eLNEyC/MZxYlxQfsm9l3ko0rnEBmwIwoUDGqzbGi067KWH/0fMYZXmGrAzzy/JhOqT6TluHeudBT
NuQkL+HnRTLe9ew7PmM5cd7Npt2yrU/XcZh9MzLDvzWY1SLiSqKt4amboiB2Ax9uw4AjOOrBKC/k
noYrW5djB61SGSsDlxgBHOfl9dxUecqYGIAycgwkqFYh3pyYFA+pYxQYWVGc2UpPL0aeER9D7ux8
sSDFQhtcpq4m98s6LUaxt6vAP1Ixi3eFYvkeaEBbHjuzp97zWvGcyR0mAz4RQw5UvRHivWpUtcti
29iIWmMqWqQALyWu13WVoWYDYk3wj66iwzj1uzgWD3YINYCzbTh2eTWtJkN3/op04a9UgMVGIeV5
mFR+m4QOmR7jQLsa5Yg0QrgClMjks5vgPW0262YkJcRWHT0BOLsNI/dTrCfzEHed+Rha87RNlfsB
ixqqhbLcjNB010bqBq8dgCMQHMo6e7ofcSBkwaoaZtKOTWArfdoYjKXNkCmcEXNEoUawiqsMsNIn
A4fGPkP2vZ4YXL0ZMJX5y+hwh2YIgnK25PUos8Glx2XkbbiGMB9Gvltu0jFJNn3k2nvVtsbJmasK
ABflvyIv5R16hvnQJ63H/H+i+1+ZdlrfzdXCg7Rai4XWZMljDMHyYInEPHgVXxfXoNrPsL3a2DPh
TrFoY/aF77CLw4VxXn5Rg4w+pjgOv7peO30UgxpvCt8fYH8GWL5xnZ4RNtb7htZ8Da10OPYW3y9j
ypAN5xM7c1yKXmsdyyTw5mZjNW6xLUyw0NqY9YsczHLHdDk+giyqtzKv4B5NfchcEISl5TblOSHd
APsePBNc1fhUyh7LIFOk5iaoYXW6VT/tDZeRVNOa2S5Mh+n70KmxuphTlG/CmqKABAiT5BObvhNN
6iaJuDmsOVw6377emsNob3nG6sZz2beNINA3UFAntmlm+2EORnln80W9TInZQFkNkR4h9KyGbxYR
CAiFzBnJSqq+xJ6OiBxKvNc46cpzyaz32TCpL/IKni0pTVQnAyUfG3toOBF7oU2YM+xd9RahNhpk
zGMeyeYjYNhsk5nzCG2WutBw6mmfZ1DQR2J/djW669eqa/Njg8Lj62zEJu5E2KOp4kk2NeWXm1fh
zUxQ0GGaRH0R8RzeeO2CtEYkD3JEOCBOUTYwmxp45lhv7hYf+Mbphb1tOjLY4c1Gd7NXh6D95MzP
2EHefohcd/H9ga8es54orGGAEBsyLmQwwzoMkViWOltWr86dxcGwnktw1zVE24OZuvk68PrwhlrF
QZvjBuACcnUzuHxeLRFP36mBh9dkUJzrlQ33asKvsqK2AUKHfmqPBcU5daoyHiceIL5Cmldz6IEG
dxAQfRpDEuRBcIElRynFn7Kof1Qm0HK14MtN38GCiC/VG5pq36Y28BvqRXFytInynEPBUr0gbmhh
o8dQ0sG6u+shT+NdtXDUq5I5cLg4V7oOSFYG1JYBzb0KS0RuWRwNe3XlsvPye9kXYGdNfGbGDrsd
vQ9rT10ilgeFYm6UwNZ8Dpgk15ysEE8Wd5GML3q0dTEfr9f7f+Cc/wrO6WDp/6kS2rx37//1Q9tx
eS++/c9/v/4jLuePH/qjY3V+s6XLv7Kpn5e9E+Xs7x2rjxfQgxkmA4/mc0kh/L+OVQS/0ZASLWiC
oHWpHpHD/rGTgvSBdtZf6knfttmM/Dsdq2f9aSfFwwtaVpd1mcNadynHfyrc/MGtKsg1Fj0rCev4
eStUqGbg8LWbGkzggjVr+GkqwWYyJYriF866aC3xlp+SOOovooJbwQkgdo4XWuFWkXR4H09RzSS0
zJ+rEkgCJnH/2ITdc8gtvIximndT1NBpNooX+AWLVvlqd66+r4uRe2awDfXVCUtwnjGFv5y0816a
2PjW2m6dd1FT9a2W7uG1cyvjW6Y9/cKFV+hvLPICLyWBRI6XuPK2CuKAH+n0BJmvJjVvCMvnUUhg
F6vI6OWl72zL4pSujGdDOmwcmKENW1INEIVSuK7aIgGf4QHUvFhK5xswTD4cupw5b0sHy8tS2fbB
0mOE8dHq1zgSUZGgLkb/5Y+47KwGQR5O48+ymMsTF0a9cvxZbhwls48qbdmfWKGkzONIzEMxvto2
ygaWCMy+JcAOFAdFfY+dyPSA2cXyiJbNeOPY5gpvNcWu2casvDAy4DOGG/AKrgiakeeC097OasaU
ptOQ7JYwiAgwoZrs7LsmEeRiGKi9nxVzwfe+lvGMg2Cs32Qk/TNdp/WsxyXpwOawgzAPmuo5yBjV
rCab1jZKOi7TvHb49Z3I6UYURKRLKwQOJa9rceQLKIhsluge7ZUfB9DXDdXANR/LvjpBScM+dP1j
DsB0Xoc144FV09P5rae44GccMWXeuS7pvUG3AbF3uiJ8TZGfJeurMLEbJA0R4HbkbZF2CBSpMvDI
aI2CVwpKVo0KrDfLIJYROPodnkbRD8l+9CqEFpgwUTrihH2vdd60ewn7MFkp3c6noETGAoEW3LMd
EYRIFu7ME7palliGwEzqMjjyN0ga+QuMDKijrRehCEFDS3ALjju8QVE44MxxWPimG197+Ex8r3Lt
SzjkY7hru9AERVEPYN2jKu2+wopjio6PDuWCXn4tE1Eo+HmaotDEajG0EB0N4rVXhOXy6zW54MRw
M1uYV7ONCGetRs2/mRuGP9JllKGptofVjCnjzY16IlOMmicR9rZ570OaABvPI7peD+5tMFyu4pz9
5Kq5wqXTMQpfR5WRAIOyjC2YHO1h3lOoyneTOtz/EcDimsAzGwTHUNUcrQCipY58iNI+2GZi0REn
IlHtNnR7sgsaO+H3RyLnaU1UfucY3+UHuRgZX69/Sz+nyz/kE6b9Nat8/rJO7fIpI2ndugQKggbO
pZbJe+uOvM/ZAuN46saMIVSVL28poqnlNUkns710kGdwobXVaSJNtL0E05Id4wcRcQRGRfOdVQYf
CBpJAOdwiamx00YdZAHBcJcQDfB9nh0+kalrLJ8py8YFFjmGX+yrfljkq1ahycGpM73WXtaNmy6g
PGlnd3xk3KzvB5Iq3wSfNLII4OT5fE7LwloFMoCk6NOR1I4/oS8llWXV2uhw+qKMxBpwAOJ70wtP
1/wH3kxk+YJi6zGNJ5QqOeiNt072bbjzUvJiBj7FpDb7xW7GN7E2h8ihdu/aL6khYBDC/Q9eAcXr
J981irVnKz7YtkIsukJZZ5xd5gQ8uyIjuHWuUIOvuxHG2MYJSqyBvGTDfNC0+ofRCrwvDXxgsbXK
yhdbGY7oY+02k8coSuVRXLN5piXPRMFNPLs96xgesBjvRsuRWzzLNt1kJ0YIJKweGPHL+ij0YjLO
/TheK26Mh9Kqy8d8QOW7IvUSfKJHO/cSXKk/lNPfpFeIm5BsikMK6uZr7njzqx/12tvh+07PjXKT
bwJP2DNojOlYFyXeV0aKa8RXLzj91Cu9fbspST2ssP/5FLIWu3kcCDlxWkTgADgrd6ZfTNuSaMZv
yN8h1AjM3SffGTHFDqk3QdycQ/GGV7XFCk/huCY92KJRVdlt4eAcd8ZxqSB1R+GXhLN3dqIGMR8c
SMcJYrkFrk5Fqqdmuik77V8YQj1aBVq/LaNKBHg4PlrrnF8Rs3S/8ZH5LtNSlo7zlUS7MGnHhU6b
LZzaclCcJpBryyvE1irLjyIa8Qx2V8jt0CfiXJMPYr+EtahexzhXTyyH72NnaB4nm13oGLXE78I/
eCrBz63wgnb+XbNgdkHZ0dUQBfAxskdNSIv/PKPU+NAvgF5A2xVLx7GsAr4fdV4fBqWXL/540HVA
OHpt37ctuVpuUcdENywsYCIoMZqHTWc+tHFVbbWNtjlf+MGERSowWwNwnS1pmyXMkjAeP4WskvK1
JRcIsXkFEsMmAE5sWDLfUmRXa1+b3bNdZv5bYqM05SqE/9IvlOOCdvI4uIT6rEeRftJc7yec7v2l
WyDJym9ua6bTHas5XbsgAcLuTHhquhkYSj5NgSFPk06th8xyu+8DbulP0xXLzGYRRDOWCHDNHQSg
Y5Rn5bpu1Eewh+FDHFvhJltIz5SC+jx0FrEtKNHYs2LlbYVxp1SHquOKi2bF/i3vRn1uyOzZAo2x
H9KkG96QaoSbCHn4fVAHDpE4I57M7AqlNh2vvrBOz27NsLFLML2m8SBZ9W082RM2UeRIDaSrb+q2
KD8xgZZrp6pfwr4mjsNUrx1X4jZeaNloVN4sgEgppOqzMTny4zhGwLW9bFLIgFoLWRLOnTaihRMM
H257T6HFYOSTeXa3ik2L9tqrao0vJO4kzxAMpR1LkW+immUdl59xcRf6N5nV52IkZ8fOrQ9hKqFg
5S4Ub5smnRESvbfOc5jIA58DG41MzFKPmyII5w19LMwdlyt8h5rZ1CvbrsWDH0n33g9U91Qp2XPR
l2R2EFHUrbNZw4OBck4EprOq++jFXQjoJTgD7MVQ0SOGGruAmPanJMWvzL4XfrqNq2UDaxcTQG1q
Y9V3LqvgqY3j+2JRjWQLid1cmOxTC50dFjEHFGiDW06g4ZBo7MmbrggeRGdCdi/7mH+0ZX0Sxdw8
xg7qmvW08OD7Kxo+Xijx/cKLTxKXRi50j2ztsU9nTHDNK2Eez8Br3McMTAqmIY4F3CHSQ/Qy1AGi
41Yjcm5aceMu6HoNKnslgxi4cu/yPnQoTFE/FGYwY2TqXbCZCwh/uDLx6wWPL6+kfILwUD57Rb4n
v8d/rcnLWg047J/CtPIAoTVhyoDFGg9+2iYb3K6oO0JMSFpZj3G4JO6oFJTXPEXtqZLoMlZXjKte
0JDjlRLJz+hb78qO9DhvvqYLUJJRJ2jJK2UyXoCTtec1h0AFQCivOMoFTJkviMr5SqtkQuxukwVh
mSJ6gLPt97djbdmbcAJhj94XwdeCv8wWEOYMaVS8cL9lt12ZswNfF5BB79OOUPU2c6rHntQq9zGH
k7GkAQRqReYuZUE5ys+ZZZvRLsD5zBfIpBZke5zdRVyyBKLrM8D9djv1WQBOtPXDh5Yy4BZOEUD5
chIRoeEDIIxZMLzFBfMWYeB7nMMRoEERxbsm6ydo7Y5zaUoQ5wzKGgO3l9PfiCrvTtpqyKUuE31v
OV37HI/FTTM2p9qf9aYJ7OaugF3yhVRWZiVdo26QoYZ7FfmvFGrjjpHMZvCUfGBklWNaGbIMNJYm
QeEG6Mto7ZJgxiA8SlWna3YFVboqbHd+7IVZf9ZZAXKcIy8nV7JE9CxQIaGzQo+U9coovkyLTMkI
ECwZjPfRLtWJ03/2u5qB9FQibFI/ZE6FweF2BApOdJPwHiv0UPVVGVVeVVKiNN+7MahvNaLhVeLz
WThmYwLgdk6njMjGNPYeA1s65oek4E/Q9FRWhvdVDZFkiVAmggWM3PiB7LIKpKDyI+8+suvmntvv
2BXcoOO/2Gn8uvda4kHZsELVYaMs5a9LQkhwiOUi6lpPKXkcl3gtJ4nt53ny2q+Bsv7lRu/XlRRW
NGHhvGB3bCJhcX5ZfOUxSm/HbKtDicTt3MWU7pAI0UMZHTolu+q/xLkp5SUa/F4cFfvUcFqTlhEX
t6mTkhVj8MXeMuuU6q5QS66mASX4RuGhfgUeHRAlXlEAyrkMKduKJZ0sMkVAQy+7+cl2DYJmENXA
6u17ysw6dd4rZxi7pxafa7ubO8sa23W5JNh8mukniH7yNQ1bFJJJl4iIXgR0BYtPT7Awzaf2Kx+Z
8rs/D+WTwDMPjuKak8gys34zSevShM8T7rScnSYNFsO+h9lo+3YXpDQO+2vMzsT/qO5kVRMQpmLL
1dvW8qu3ay9cuI11+Wl8c//n1fCvy0cWj44rmdT8L3tnshy3rqXrd6k5TxDsObiDyk5pdZZlWdv2
hCFbNnsSBFvw6e8HyeceK71Lin3HNahTIUs7mQRBYOFff4MOxQacMc2839CQkgqZboPdHn1QX06a
ZOmRKgilPn2G1P7HRrr5oN/7ZU8XIueHMgB9jnM6uyLFCQ7X/fZYZfRgACfqek9LhufzlLvW5yZi
J20XDiEQld5q4/95dRq6EWRkMo5iFxfLl7cpLS1CfKXboyokbNOZ6OS8y/WtaEz6G6ZQwSYYQg4B
1lxzbHt9jAUkjZN7R+Ht2EQOidCFP3QyyHPh4/OfKKyBhOTTpzmF/4dq2rlrip5jM+QHbn7ydHvx
K3pINSMHvyYNK3gHi3hu0f4vvPkWvBnw/H97dn/Am3/l/fcWdP2Fph9A0vxX/+bbB//CPN3x4df8
P3fhX/hm7PyLMC2k+5RmhqPwu/os/JfNrEe2xm8c0Ec+8D+MHA9TMxBGXg7mCNf6B/Kzl4s4tsMc
T30aP3AscdEJTvO8QFazcqT9eEHxro5PIdO+aNRx1RpkZ1DAib8N0N8sIH93wdCB++rhhwRThxt7
sYBw19KRtX/hQlLciYkW0RqPEEYIrzumuN6/sWC93DSebzD0AsYrBkCOnFMeQxEQp+KE3kXYZsFD
EXMB13jF9j5Y1+u39nLReLoUj5pnjUEKTgynydAqm8F7S+FdlDV5wnlY0GQeVl5glNxElGNldB+W
hbimb77cvn7pv7lLZhIKxyiywRpOw6PmDtdy21LeRe+ANjQRFSDS/MZQmFN2oNcvdrI+Pd0oMxC1
Iggobs2nkPiCvTERDLmHWVXAhXBUAUqbC5sNYRpCcKPGLWR2jsQCKEyrbOo/E8RMtOSCg+PWJizk
H5FVzBcih8uE3SNeCSAunSyY6KeSsUoT7+I5hfkJtrKtMj/7/7yWcTvE7NATTJyTCYXxDtGeWntI
LgmmHT3CPMn1WW6fAq1fH2jzLvxnD3y+LXY/Oh2hjd3GacGTD5Lkwnb0LqYk+/kMgzm19cbT/HPq
wAakhWLGEC8m45n++wtpTxw4B6fyLtYSOLCIJraWKCD9RKwleOHrdyReil2fbwmTczhlIKNUcydP
CiNhMa2WcC8KJ2cnQxgI2p1YwI5P2F1EyPmDF2heUlhktyTPu+9SvMbfKC7+ZgaD3bHs2eZV9aAy
vbzpxKGMSYLSu1iQfp672DZYmy6JoRZZPTO0i6k2ytJhm9fraGK4zcsL5pqfsYKo4+uD8ndPwPPw
gYYNjTTLPplRJZ7sS11imf0UJE7La948Qf+eVPH+n1+K+jNCZczW8kcJjfGZalXYuRe5z/DGTz0P
/FdY6iMDBr9+sZdLPcs3ZC7KOBP3zuX+mL4yG1CAdNI6T8gFX2E2A4c3bkXs+xMEDPUkemMuG3n4
b2+MuSR0NUxwgoDZbMxqXj5XWa6w5vDHPreJATqjFwAK26t+uQ2wVrjN+4Tn6vrrckPYinOHeUa8
r5cBvNpq4IGBK3XHtWP7e1pBEPlSk+vVoeuQEGtOLK2AGfX6INGbfPmd2fhRidFbJGbApQ16Gt3Z
REvhLbXrnfeVXR9wPV8PbR7gNyz6ckTmUeslJdq4UC1IbSF1sMdANfgAr4gGEvgt3xEYhLU38dPh
ESuq4XGBP44ZY7aadOHOYuW1VSGmjS9mEE1iSryHLotIqQ0A9e2C/0xBpH0XAngqgCKHdodTdF8G
It8uAJPcc1UwgAR6F/oGyril9pgX0V1ckSRsszjpxFFgxElQXpjB1ajjLCi3lcoTF+e63MU+o+m4
RsRIY66ob7oOttzGmzyIMPj30RnLME3ePKd8k/KxnlnJGgfnM5gsjcS0Jg5ZCVLdScYZHsui6r6E
knDE81qYohwk8cZyBot+DkGc+VehYx5ZuGI2XOKxPSf3+Mcx94YyeCjh1mMCD8L3oEXcPz6X2ME0
+Q+1Lp3vck2cI43C7lYFBNCCa3dbXA1RVtOGQFg/4wqD0l7TAbQAWC+8hV4NMb/W1l08RjTJk3uN
g9dZ4rr9o+oh5VutI+6gezA+MYj4LbDveu/AVHyUscdzqoOZltyi+seyTh1DBOQsuvYJ0GikFTIE
qfkrJELuO4LM+ZS60OIO7rIgq9bmEPK0yzXs1KgpgsqlN5epwhwEYOnrMGRmexlIIzlGeg3PM1OY
WEgXbtKuji9tGiW3Zas5OVa2ZWG101Tiuss7Zg3AHsnUQcloQr2ROOi3NMG3cK4IpZZmvbQwsOnP
em+C3OfQfe62UCCNOx+2k49Bm/H+tXaq8WdaI3GdWbVJtvZx30U0TyLFjoaB6ZE+6Y1E4zKXJ9xL
7nvQWw64A6RidA70vUXEXjQgTF4OOItQdAyNT4tUImC6WjG4Trcir/2HqSVKO8jG2OE0pGKMJ7VQ
H1N3dY7rCkq8c9LA+9pMU3MXrbm+qjqCwTpYbwKXmkpEB6ij6jyv2gnc2rQ5+2pZaMSu7biz+yS4
q6o1nzeIZUFpsP7Q1xFU8Ivay1qQrDImJcDv8eYmShNIc9V3JQRrcM1MSuBlI8BgTmIEhOfDh0H2
GNcVyVj/aH01/Iy8FfWXE47XceCP8NZoTBPJV7IybdeKhWu2JbjbYGn5Gbai6g/IzoLvC7yhXQ+D
/BIbIZUeONeGSMxGCaIL++hsasf2GlG2mBHy9dnX1CWmAmmPvMIHCjSq0ckF7j9hdxb1c/CFfHTD
ypbr14C4znMMucltXGZv/QpQVe4RPK5gKhOPMUr8aQvdqvla0Pkads0ErguGHp6ZYhS8Yul6PO1V
be07asANIp76gPRkMAtTQp6bndyOZW+9a8pOvitU1h+0P+ofCdzYfWblFtYRbf05LyccaDQ2/Bgn
lZui63MwePWA6wTvR75auwSzo+04KXGoiRAqVGRdGy4ly7+bwPIrFTKnnQkQbgHATdyiv1FwR9LW
PHk5X1LpQj52BR7CTT5BxEwSLkRUSrIDPSenDZBtW+EQvVtbTWxk3Y6fJEQGuZ2a/jCSlbltMvt7
Ffbt57jKHeSbYjn0FqEJY8X3iLG6+cCutGIrxvJ+GXjdvJGpzRMNU6e4bDGxubGHUd7gy8qktgIq
sgedwBiwIBf2m77nxLBvoXgVF8GSUGBDuKDxzWo7PKbKZkFqVxgIZKIwZVEYx3QZR9ru0Ujg1N54
PuNwjY0zdjjY+a5EcuBBnQhvuYEYZ22fMu0HYh8jAGQ/gTXgeHBLVGU+TSyyPyvzgSWI1ZjCTLas
tgvnqL7Hh5OM7VXcTdLj1R8zvzt6i4c3qi9K+UVKpq3JW6JNXeJF/8Uhr4V6LkMDKaCftYbZ3cv6
Kxllkfyp5eQhWQoHsG5IEvum8OYfdUSgx9YvLf8vDLLidyqL+yN0VBSqzZLmpHWKIvvWT8NDIX2C
r7w8xSKWJlr/uSKz0/qYr/gPHyMnI2JPEb4dVNhYZPPcHQvgv4OOjNQtTutwQ0TP/Ik82/o2SOVP
p1o/L3Cd30PDHRD+VmEFPQ/JqUfr7jEdsvRxzfP5YzqGPDneeOxSCXaIoZSHM0bSWW78RKo+PMey
iBScZa6wFelBEYnvQqc1HzGxsi+8rtVXXY8VXrAuOX5ldTmSHctTwFeItKJ7yA1Ls0fiVV0tAK3v
4UBU7zt6frd1HnVbHGuJcJysak8InPutjYPpYggkyRd+4uTBpo/cfEs+cLaZx3WmsdxVLBdxQmJK
HXnnep6+JdKaP85DWn4Q42hfKWIEv5ZzUJI3QxOEvdKYmnWg+Nexp/MraLDuuRXPGN1lU9o/ODnm
vWCayEuBvi8QHyHS9jCCVlAKdX4gygDZ+SIcB0tY3CbJz6sa9y4oJT3RBnsTmWd4COtx/TBgLku2
UDp/GauhIy+x7738fMmXxd8iwLMCWiy4mV4HC2LVszgb+yOnXOuyCNf2k50rUlos8k+aDSlzdnkc
mTzXMzv8TzF1/dUo5XQGM0RfAKPV1U7GGcTLVnC8yFjcznBkFvlWUllY23QKpw+pM82ISYsEDiFC
fPWlXAYXqXflXy65wzJK3ytGT4dj4bxzajUmaPha52oI9eoT7tOJaB9VoceCKOYfrROMySG2yEhJ
Zeq987wOEmYVwIsYw/y2r0X3CSfY/j6C5LGflhWJdkHoWonIiJghOqeEeRYh7O05zOlArtkjbF32
ocFGhZNYU17tPIbqZlo5p2D9ESp6m0n+3rHhf9lqtq78fIA4nbude4gsV9GbkY1/6PoQ24PWyeP+
bGTu/sRxbflLRu7wnbzz8HEOMMk62DIY+21fCR8CeluFapNEKBYw1eqgqWWrJjljkD/9bElv+qLG
imfN++HcxTm4hYuLBQ7Ky04jTlQ08dmd31vVXOwdO0iGXZwap4FVLwtdsjbE8A3MPbooRwxrLS+c
PmeBbqFOpWvxHvpHaG8S+FPvm7giEAupkfUhs1yeGqC68JAt4Mw93i8QTBPv+QT7v1joG1iosA3S
8T9LE/+7euhLsMBn9ue7x//zX8//xS8YFA3Pv2IctoMY/bVNs4iT2zMMitkp/lw2FE6Oo+iZfnM2
Rc3osknbUEAj3wVC5ej0CwX1+ZUPiBi50Hs8CIP/CAU1ssjfzo3m6wgobuDmAuQd5PXk3Iihpa7r
0fZ+ZPYqi5+V4bDYO1xHrI78raFw9H1Rweo79NqtWMV77fvfF1xumkvRwpd3DtIiqJGQ0AgvB5yB
EgItka2gNv6kbFwt9RZCT7AGG+I208naQlXpvGlLCgyhK7u8GHvnPXJCyWuV4i8wE0Ix0m6qijHl
BOFxoMFsex2Bic4wJMEnm7TXwo/VtoLXhmdVMxW9zHGxJ3vnLYToFLThYBq7gMMR/4cDLMF6L0/V
BHQJmPCr/0P280Rmd032DaoS5blueRWn0KEsEqzzpv7ZBSrXdx6SUr6ak42K+2nEnC6ffptbN3+2
oZwTHClARIo6MSRywgfOwIft5Vcy7K667VX6SOvJL68k2355vnoj1SEuSEFOwlod5hnJyCQhRCMp
3IukGVvYsi0f2qXX6AHCkU37HHZmb2f7NUnXkeC4hUexHzjZrvcZ6ilr2Qdr2QXXK47z/FmNuz3c
BztlzY7fAMdO4D5gCzMHsb2ByBTTFnBe3lOSlRQA1Ek/7NnSwUcfylJ7W5O1vN68PnqQo3+f7VzI
hdHvcYwQEYMXnQBOuqq7eKWQfESm6wh3L6ukJMPLsXnDFzcsvPdz3/rGTC3wK2vYSpGG022Z+81b
2skT6Mt8EzQyiJXpJCPWPFXLCnw/7Xgpgsepp+N3jQSjGAjUrS3SUM8hI67ky71+76dXxFmIUoRZ
w6Shv3LaW/O7IncaK5APMELcUR8THRXzvVgpOJ1tkKSI4d+44uloC6ByBKi0BQKa139gjQomSpQy
mg+wiEc+fVjyfr0hISCYblOHvoveJXGQct+j5ucfFTwG9X4Zstp/A/Y8nWAssD5OqWYBDn0hToXR
M3y6aY5T92tmY/h6obMs198jTH541P9slB16StytSxskZLKdvp6lR9CFK8jXg4gXwjaRlXmueYFC
/YiMDUjqDeTPyCd/g8pDx+eNeWoV+ywGLOIv3x34QWsbzVp9VQ1TKtsrusS84mLMNM81UR2ueZss
xwQ33oaln6X6DWT1qbvz4hsEsLcNJwL+Zsitn7y92kuzSsiwwaMNRVSzZ9rj39hDaIkxec0ztd5M
KlOsT/TXCx76qgFGpjOLHhHvIJEFDckO8/Pg1AVlLcoe39JesG1pCLYuixNnFZOkjQ9gv6M8syKM
CUU5wGoIZ39ibhEp1ML1yhIiOTK8pNhuyUcMx1R/F7NaUI9Cu26KfbSAgw2QEqaOEO+2tODEEZ3B
gU7DQ3fCZNj2IEA8s0Dm3nSHolDx8VIqfF9JW7dtXsw+rPDp2oCTr11xKKLBVtg7OmKI5TYpsNzB
qJ9zDuMfpYVyp3NnWjghXWQNXovn/3DC0fXxSEjgRMRJ/Y+pPRKfkVn2qr+0WefW6pjKIZnbXbwO
cMkJzB7MjvD6JV9izexheGbHwDfMO8oGaBEvp1wRVmi9+2j+EqcByt/9mOOcfUUT2Cmta7u3+QYG
RBg7bCE5Y/AgAGzNt3n9a5y+1DaIMni+zyrDuwYr4+XXsATxAZTj7vdqROCpd52W5qkwGxI9v3Et
c0u/z3GbWivyBKZmlHIYnZ/McQefmhJ+k/O4iBRv7h+OrjAhf0e8IxtpCvbGQlLpYGRC/tObZFMk
vTewHdbQP1ZtNOC9iouy/76Q+s1EZPCj6TZxrJwp+vqlxOkOAaWH1gjtRHphVKOn7ZiibQUaQqd+
7CvPxzkrB3T9VJGA0RnP9TRJ5fslXhO7vmxz1QT23p+ycr0v+lDydtYVFR4zDmpi/AFzUFr722wy
rkVEnahIH8fZ85igr3/pPx4M5hzGwpZerKCbd1qhCcKGQF/t5nujB8W3INOpLH5OQlv+57atA1aP
pJ7aNyffU7v+xYwwDhE0LWg7O7R5Thf6xDLuD8TSfmOpEkCDSLlyjolhJDM8Q4VbOX11ZN8vwwed
VekC5qaUYoGorcWZ7vJ6nVk06EWswzds+Ir44DaBoy/8Wnt9tHtjlKLTZ8sXDHG74TWJjdbs9Nn6
6SxVPar2G67tdLc3RYRs4IbgZbO6/VqQY+Q5JI66Sc7b1DcY5VqQurTZVWLss/V3JmBd/AyeF8E8
8coVVZjwsEh4riiRb1Mu+Qsa4s99GgP/bacaFQQ6XlBEnk4DxZlzBS6xRAahlU5MzWlBp+WCjl6q
6EOSyWH5smpzJtp0y5owFvh0umxp9kqXqjg4XufzfnfZDC1SBl5R/wjmURBL7JLcuN7w+sf+Z2JR
mJpqpbsC5CaLGPaiwBbrM71eWTT7EWrxer8iK53uJtVRkfQF/zLjYV+Y/YT8lJZn5mTLzKU51ANq
bQsMX3nRk4jPQFZvF0WWHjTeX42/wY6PhOhNgKE2f5IjZq4DrKOWbPgwzGHN7qe7paCm7GGzsgkX
acylrZxoGwADdzZXs1Itg2s3xqnwSxfl/nRM6C/kV5XXRPpsFoi6L7LO0uM5CTzY6G+XCLKU3uGy
RVUTTX1mdp7nJR8/X4CZI07Dpr5rvUaW5fHXDfjFAP9zg4G42SVtO7EYUN9umH5Y95pFrKpD26r3
+MaiD9nnodR1sSVhmgbKr8/oZEc3zEUDn2dbphwu4RuEwD5jMJIPwKUXNqbiHINf7il9HlXc9+hs
IXSTI38wz6Tan0MsG9laRYZdLz1Ki+Q5ANEkYFikDgEJdyz0Zrq0xHNjr1wile33GBcW9W0zkOwZ
HgoKMaaLxMGOd2pqYgBdrCNVxTNzF/wHftIaEEl4GNKhjMDwvIX6r6uxQScKfKHxAoWUhVEkHyPS
chgTDCMxAXkHm3lCVkYmhzmMFmIxm5lGZGhuoohlsFx1bjI16b61lHnuoTOxCuzV6k7cDE6/Zv4q
RL/8lEbAT9N53FNyFLuW5AZehbFwI36y0oFwXMN8NzWE5u75x3kszHeBwo2fGpKskFdQQxRgprhr
EFBQBpHL1yvAQ81BNCGnLL/u4SL4n+He8sM2dnXI1yqIhuMeu4kS6OdINhLDuaI745MqzrTesRgW
AMpDSmwbU9RgBdOdjBr+FyjPVENhMbA2cBY2JZs357znWunVLB4ZSquHonOVeaXx/uFDSezAOg1D
XQ7CAPBSuFRSeUnI4R6QS/b6OC02WNnVREuLD+wUSk+qPg6XZla7BMMOO1nGq/CPS1ShIdsV9h26
75w0SUEv3KxMWYVP1wHQ9YA9Qirdw1Dq1LN3zG06eOlky/XG13oxZVgfOSaiu4Z82lAoQN+5DnwI
0Rg22CZrhQNQ4ebvW5HlIKOAD+YJ0xPB7PKAIXo/We/yHpoPHSHVIXHcLhUWCfNFmfQh3xEeB8+m
8/DURJDaC1PCEk2n0/YjDfXEwxijb2MErmTWeXO1ZyFmudmDSRYae205tnEMmTSIFkzKnWDIjmRm
jz5Jf1HJMht8X3Hno65lsdXcc1xAXMBbTmVLlqWX2CSNIrwelrg3kycvzJISDrOmACvJ1+Une1x6
5lDi5h11aEv+C7/rnGlUeP37Lksl9TqjtMMfXCClW2xLjN01fTHHVLhNN/KUGgEvD6m6rmc+K+5s
swrSBcLYaGPnMhmmgz3Imb8Ek+n43aASsy6V9lQvH2IY9UykjM4Sq5T0loDxGzBuDq4nRpF3QThD
z4SaSEkgfoyn32n/ItI0Lo9R1a+mgF7Q5gZbT9C9kQeWS7ajScuQXb4Gq+bNi7zKbLLDMHZMx4UO
BGrGMFKa9UFHmeW9X2xspMCCde17R9kNhJLvI4JD1WYlN4Hr29Zc6u+4tgCv/AJWWPXN4Mxt57aY
ayhW1XifZsUMs30s1lXBHIrcdNclc5PsPXtMuo9Jt3Dzecvmr/eTpp0u0ebNFqNEBkvIi12MK/jA
MYKczQj+mtZYsJjfaY8ID6xe8sUgAYiZzXJP1AmblsAlkTF2Q2XI8FSiKd7loZXmvLkevclQbOZM
oAZycpZdWh4lPWlIAUIHX61mRudl10t1F3NGwkFWKTre50EjcacK2mmU34nPwJNfpbXlXSV8U5JN
Gpl3X3PW3PVQhmQRPnpocxVqZCJoHmbci+b3ZIziA4n4D6qDdP1ZNigum9iX246zb0+azUzCyLXq
sgTfxqC2a3HpVmyr6KEHElM6npFikV+ibiXCEfmat2zTpZxMSb+qWVcA6Jo4+g3cMD18gUI8eh+D
auD8uS06XE2tTUxuXdJuZMz9J8zTJB3eDRk7GSe3tZrXdRfnFRb5hwR7hvZi4eUgoW4or2YsjORh
isMUjSMF2nqXFmi/2fggO5/3GjfYjesNjtjicRJjCQNq0ceG3xAWpMiFDgFBfpUeQ8cddl1rz+tF
QnKHfSZmkTkH1GqE6W3IX1pzzHRc37qRxJt6n8aeoMH2zJYhLu37uLWX5W4ZFne4smhsW7ee5fXr
/dAwqzeoTgP1aQ3hNSJSHIJQybNo8dOVzsFEzvQuXtaqPCOqvEAR2HpRTUcJAaeTbUO19oRCibqI
msfMwVpk2ZXBoLsfceFjF7YdQzyQ6a32/oBbRdJ0Po6Kpe1XwVlCCGJwjeObVRJUEEjK2uxHhhCE
NIFtG+FJ3O4Qp+g12Afu4GIQqxxuprj5VX3bukoCcYuJa0szdCYVm21J1m4t/U+z9qX0djKZVTJR
T9kpNYqeQp9qLLFnXhiFXQ7znzQdtEZnyl0ms63ELCS83B1puOy1bOC8DkT6mhUOszlTYeYW5qHJ
AZMPYtvNjck5uli71KIkxa96Yuvxs7pgl4FOkTrrGWwRPpOedmuqv6DHP9/dhQVUQLBlb6qr+Gzs
6jz4jBjWuI4IaYVlTFz5AHgqxw547eD3PZV9RKiudM48x6cKnm1qN2sb61mylhVRbjYNXL3NEd0l
2N7ek7sbrO4x9pyKkqhxAA6td2QFGUiBugTVMjqvWpkFsa4c9ugZW2VKE8yWBwZINqHZOWGUAGwQ
E5yFXHvEDLVdP06AUfyuJSmLD7MJVOJd6lFn8v37uDDrZOkBZdDeLUTMNwJL6IV6iFVs6tUYSTp0
nWFUwTe6xk17CJwibC7RpU9si4OUppZqZGhKFiRbZoyGtgkG8XO0el0S9VrhewgPDX6LLWDLYvGw
bmJb+Qw/a7g2JdITfh30tdmlfu1gUGYZx7K1DQQbxLP59sJNLAaS9mERt2eaLEWaFSPyo5llpjDf
YOytjOnz75FYO16hzSgxNADwbjI+sa0HBPC7UjSaPGcKIjMVc5iSnFnqJfE/Y0IImP78GNkwhbjn
+DcOd1GXLNyxSz+YZzTSqRfquknLiWzLFfpvQm51CSmmPGI8ldbzOyjgwXS3QgfnrsjdMmi6UpgM
ZO8kMR18lj2Q4Qvd0SFQisiJoGOy1DQgBNnCM1SSYecRBkzh7CQGwJnIl1D+0ZZpP0U3eAkRL38Z
0A7k++gVyWC/d11cnbAcKyky76reM69IV3cGwW8QVSG3nzxTqAnigj7nnXjCrJIx75yzzgkhFmCW
8LS7ZhOB0tZ2bGeDjbmupAoMXGXqTez9mI8J7gNU1jYjUPxEyNzwA/9u/voZ7purKGS7FBnfy9lm
WWhKwzIYDeIrXGm+7fPrUQ4+z6Ua55aHClvRHepLd3FxZpuiGZM/2BRkfvFWk7bKNM01NUFx8JRn
5m7VECx9VaNpxr41rfpIoJpDwOlS1M6t5tmO1lRzrWZV3IJtTBUAK8DJi12MlhwQOoxz9TApmHo1
6OIoBxYXPXvupTeLoSS3yneYZ7XtmEMgNAtObNBCzAMhKIbykoMnz3nQ/opDLdpGfQHlUS802x23
Kx+mTCwMSvJc+fSpPVFr9G2kuNt8iZF17n+diKO1iSkMljTFxwyReefyU8qZRe21ZVnLd3cau/XG
tvDe37oZDNNoN2UqJfYSyrI73gUrWVUWqhwB3GplsTl0h5gxUoWpRZhDfohVAv+YQgqZ7pI+SXlq
JomKcn2JiBDb5mryG2qU2G/Xe0bdrLir6DjzvuugBqDw4vzAdAp8Lk+vIlnNUilZk4OjJFVlyPZN
uDD1j/ASM44qZUQd9fzqNVNlSqvKqjH82OgOIj0pqNNkUMGymQ1+BGtI86JDco3m5r2NCKzpGJDV
nLj92BoYyFmE5hXntJzKqwAWswmqmov0LMF2bPwQLOHav4P6I6pj1DucKdjYLI/6ANIQGdgHyGMt
HxN7g2KtKrrGVKJO47CKQ3V7OjWSuQVr6F0HbYxFioJ/BB4GuXKqfZxO5hT4fLCoktV86XZdZp1u
ecs0cochWjnxelNkUG4OSTazf86ahkeaA8jz1ccGR5h6j695MgyY6zVeeRVKwBH+cNXMKIioZsEa
eIwWJvxln+cNBh80Tmh1Zm5TPrjtYk7oBMGYlYMABlPo1gKHxLdw3r/BjBCDoR6hQ03b5BRgxasf
Bmlczd+WZDDnzAlSY+bvLKzqK2xcR8X9voFBnmK6wFQRx1NkdlAZIwqnl5guiX1NZA/B8M0PZtOO
fp4aFVEJbF2vY2J/XirE2RIbUdMBp9duUO7fBH1ORprcBDrxDWqOWZ/awHMnikIWa9au16/1hAb+
jhYKoOMQE0wDnSPWOIUpe1v0FZnw7rfFrUcOMmNWYw6FdY2X8RpmyI/YC9egZdEYG8/vAVGmqsMI
F+ob525QCNOqjTnymrXneWX+1cxtVGqOCE3okyV0GQbdzE+vf/0/hooGD5aosbCxF0bubH7/21At
JCASzxn6D4QhL3wPNihzLGRz5Qj1+qVO5xxEcLjzhK7gJGTTeD8B9RtEqjMNmuxL2YIWnOe1GupP
Tjk76tLphzckUqf35bKWhS4HqwCxGWqTk9lGDEWaZ7Lvv05YmKz3uJqbhRK+r1mIXr8v56RPx6dH
0JWQSYUA1a5rn9xYOi92VTWT86npBzvaJZz2h/SAqCanMMyLmcHc0PCu+X8h5xt2u8V343tqGx9H
dHwr2dMuqBBM/17OCKgpu1fP7Gt5yoaOqyIIBGTyzJwCF8tUzREmWKxlUxQYVKWsARPvJiQo3JxV
+jy6NIXJTa9wqk0Tlv2zXLp3lkVztDrAUk29q9cH4WS8GQM0nS7GvAD2hOecjoEPTT+ug3H5NNaF
mchJC7JXbjBsp9B8/VLGIu33jo15pnQkycRBygoMdtqkmlsJBCG85C7y2qdrjbgGXZcTHi+UhfRv
qe+fe+8VJB1GoVkaAyr8+klNoymordlmcH0vNMd/SifJwu7URH/P76yyIIjssqf/hl9jLgnTPtPu
SH2xR59ONZmvdCqnwy+cHHDVYK5WVTjUH2tkr/xuamvzwFe/4CrWUzMpfK7k4c0ZSMTyM/MkC8FL
ThIwZHOe+6Byg8P8QpxpszF3CyBCNsok4VAAD17UMyeG14c0evn4wtD40Tm28Zzzffjvp4+v4w6m
yJbJ92pyw8+Fgoh+cOgmHIMykh6QWEbaqLfEFzrKq2QnPVJ2ajyo7vFrhoHbRGND+DiGnbGlTcJL
NnSfEsq9HjJuP2XbLJqcYx4XH2qQ6e+GWYuCUFmZ3gJ9Bu/xNmgvMrJUr2gzZyvFbYb1qoVDzF8r
bZcJAyAExGS/xLa345Bd3lurRRbfQAzLvO1jdePRaiZgvrLcq1CraTdI8sNpIVX3GS2vc5LyANUK
OXD6bcsZxHsQ1VeajD6OLyk0/HHtbAENUYV3Dnvjg8yIYt8kKsio+NO+P3PwXb+bQ3e8z12X3NvI
trxmh1RffsHQsn+sLKk+Bh5BVhzlxiNxm8UBVE1L3MnoxWyXOYYJO3r1dA6fcj/MMazsKCuKv0ZE
gIBMCdkoWDG1d2sxcoL00PhzOLa8rR3YH7xB29+IBu6/Qrn2SJXwcaJagvqiDPt87+U6f0vC8+Id
Y0LQhWEx89kejFb3lE7TcloKOz9tHnley03soNHY4w2Kh16g7ODTG9Pvby4WQpQzvXuIGe7JYp2s
HnwNFTePSFBrOEKLfSca4AgcTcqrySMLdrukbf0BRD0s3yBZ/DHzn24Trg4IJ4v46fY9+j2W9p6q
H7umoc5DyoUco3YFxLfXb/Lpk/5TKDwNKao8+nSEoRtl3Mk2sTj4gk60lh/JwuWdcR22i01LfYAP
TVaFt41TJ0bOZRGgU/mxREgoc+ylcz9AZDpA+4KsF7xXgYrPG6sLP7HfohvgGD7c1zVlpjM0tdw4
g/A+oIBsftajG102oBkfJkc7f8UFZd1GtMLGEqdM37tImjJsnOuAw04JdI3fO+dQFevHok0HkLdR
HUTq2w82FOHtyvN7g+BwQsJjSEwZALeBcUE66ZyWBMLC18aL9ProjWbws9zNzlyCFo/Lujw0Iq6+
uFa87EYnBSPsEI4ePbx8mt3rT8Y3I//iyYSGrGnap6gi2MZPWA+iTGrQtix8TEdwNk6fuEAukR/G
pJRX67CbPDx3wnogaRDHrRpwtK2PLce8q0kG07CpwtR6v4rUO7qr5pxJtOfXGh9ff6tK64qwwvBS
u/qscWv3Dsiget9aPLRNAI6st+uwgFIWbZ9sQxkbQxRq1cPs5T91UOTXbkiCEQoU/5inrXxf+0Nl
Ek368ZuusvETCsXyg9VEbBDBIuaD6wwzgeXw3e9mUtZQsnU2N0BkMq65QwpiFhZdAW7InvjR863o
Ms+095cABMJvqCz95Y1p/7KLzyNmbMnAozoOoKiFp1LcEQSF5x4mj13u+ddW5xb3Mne13pVdY1+L
GYLQG1cUL4mvT5ekNnBi2vfEFsHu4HH/VtPiiFypmq3zBxoe75xTplVjgqitC871xQHcbmCl91P1
KJE93+fpMlzmeWx/sKbYPbw+tZ6Eji+nFqUmy+dTDkkgTsmAimTUPkpJOEwX8Dh6UW3ytcWic9p1
tfY3ne2UHAjqFtvNwedovSuywD+SSk0WUjXH8Zb+AEYwqg3Cz/mArzFICYhTY/XZVRnk/REX9OU6
GDM0KH6YehuEN8686dF5EVAkMVDbKLxTtlG9+vLMYlgORTlYV0QWTvzBHOIIaNSLGjkUNuF+Lg8p
1l4YUIq8vKzpilBRuijuSYeqCFad5oKWBz2Ce38C46AW6T8OuMK/y+r/y96ZLLeNLF34VfwCYGAe
NnfBQZMlWZbnFYOSKAIkiBnE8PT3KwCyBUoeuuGIi/jjR/TCbskFoFCVmZV5zklfS6aJRXWZlUh2
dWZySL6hv0JAhQIASkkBgDRshtj7hp7tVnRVRE4KV8FDB3TG/IXKuaB5JaeyuVG/oNfsfc2RCnvU
PWjVcBW2y9+dE1/aH5R4HTAmID1QUnpxDNZUCgfoxO/WtgnoDyajs72jKFqRZOeTAZSyHuo0X56b
gXRXHbZFAHr0QFveXy+S1xYsEhGEzRrIVXSHjhYswIKULluWv17uzSqfNx/ErOmAfun5ZgZ99uB8
jJFDOYHdtlxEzrL85qIoGLFO4Cn95mFe2bC2UCMCnARv9wVit6aZ24HWiNv1xpLND7GppLeqL0lz
izzIW/xifp37cXYR6cH+nLYwylUWWDgyy8/KG89ybQDJQXG49KRcewQ5HxtTO/Z2H37zlP0zgNjj
JvAwgy0OZppD5dGUHfbLau/Eer4mSRRvPhFZGOmMg3c1zVP5cK2aBxocF2lt2nM7McJHFzFdqGr0
FCtO0ehMPxuOv7mUrWL3SUVPjoQiXuAk2SY+073ZWjM9pjrSfuj/51l8rCKEsVcPe/ptQIBJvPus
x5rQGh2YnxMtzlbFyvNe+SdPTAtDR3EGZDXRU8OZUJ+YFhLUKyG2za7hsI+mhKBBdC2gVHVCbIEr
AB2l60AaQTF3VAvFnkAAQH8CnDbCDeCm/4ngjNFfjaIpE9JRjsCMyaS3IHb0PQ4pD7/eUmz6kKZR
lE+jep9WVPR5TsFydS4jfZO8dz0/uY+snfrRdXfSreogABfoMF9nvmejBJ2WaKDScqGYI4s/yxwp
WhjlAT0wWWYcU0JNdSodQu9mm4D7n0oRClyhW+5OcsKrRQTO7FKVCNYRXkb+nzT+aahWu9t6S88Y
uEjp1FWkfB3UEi1iXJ3OBFKJej/9lFFac9OsoGdsVK3AlFTeHAFQlPvRpudolOyS+sTy5fgCdcfo
Llfd7YqcUXVDS1V0tCkPfKuSOpk5EWeGmVbV2fqQbJSpSqvO8w3Zp/cb13yvZJLn0eE7VT/lNJTb
/SaGa84IPxxt8wnQKLL4qjK9r0hD9z/BnoTJVlqm5oc60ZxzSp/0ZFFLCJ6gVtjImhpn1tRT984N
rke9DKDBeNPItEMDDWYkHGsXx8axKDx36vxwVdMA5FrN9fABPyh9oWya3rrC86IOtr3KjUzhCOhm
/mffX9qnGzeJTnIayLyz7eRT5mvGGbp1l9amUD+qrnpquQ5KiGZ892sr6BxlntBJAvfHl0AhB2ke
cqv9l45Ij9DCMyKSC/fLb4r4+hugnl/BNcJnBXIPhEFLzoEtZwsdNWJ1uqeqeZJq2/oKmJl8F+0U
psExivLdhoT1RRFqxodlxZ9iTOqaerLydiOpxTs3Nynq0//wxrCXn0kFqKeO5/mfyfAfZubORzk2
KAJoKokEM1Az51WYZItapo8M4D358FautYfAzC8LpOnO4AEZZ5Wd4Df0JVShEjnA0qCVhgx/Eem/
b37kkG3Xw+LecxEqpp9qcR8Bw0LOAbGyJEP3Yemi9Rgd8hNg0OUtm3J3bR1oVu6nO1o6afAIvW1C
jJ2YMLi3NXATnbZVHvJ1+dzzSMOG1tY5leuEg5MHJ98KgvKWwoRJWiHwtld7V4svqSaqdHEJorXt
x3t4P0WC/ASivjFHFEshb5+mZ04ZeW8pwMhXS7cqb+xAOVwZO/ivVKdz9Cxit96eIRm0dWa1vlFv
AfiW79JMYULBcZyQTKrPAAGxN+lE/35/KNIvupvGdw6ntEudgthM3pTlbxKkRzaLFI9N/kzkKxWt
OXhr/bWjIkGzhBEq3br0zXyfOWRwJFLZn4kEwbVZ9NwBoc/aScL6vlBtGPJZGlUzvajchy186euI
Pr4X6PrGX6xYj+Zo2smntE3/SoPM3RzZz/2nfcwou0NCFwEacganPt/+MlzCIpOzTb1IjU25qPah
elvKyU6fkrhx6BMgVVe6uwRNARrmhEK3KgxquLtIjChTFkYmqQtPzukGtS0P5XWyC+v3zbKNtjGV
Ls+srpLYUC6VKFw+IjQtf7WlfcrpV0m/BFIdX3uplyCHGbnE1Roi1neBvDuNQ4QvZyAvcygGeW6e
6lW9sxY727Xf2TJQxcWvt+4R2UtMP+rcNmGWKcS1qIf0p7+IlZQm8snyVk0iEzlEBWxPlcTSh23t
8AYKHXtnZpxKH7eVR6RuILCMkGZCv6dTm0RZBWilZGZUP15e2LtDtNodzKRCZbSgU0NEH+5viV7x
MhyGFNq95NJvTjavvYAu3CuRM34Zckz/BQKklRLF3VgIrtTZgoi/vKaDzOYkBkOZoFSBnVmS8Lwh
ysTEBK4hLVCYiFbyUjbeKoW5fGTvaRjmKlxppaVcmuAcLoCwQCiOfXv50bdikjBusPHt3wTcR5Dp
ZvLhX1oUPAgfERg9evZiTwuKWi+M2zA3DPq6IkbwyGqmdzmVRR/mlFdf0fG7fOdbh+A02wuhDjUI
EO2NvMNFuLe9WeGoyblvFMl5aMXSR+AHzintfjKQGrQ0eFfbKRUblfcv9mCXpllapI+UdSM+kaff
pcsiP5fr2kZtgn6EN7le7IJT6wC9GQnOelqqCWYoz5dfVPh+Z5It2ReQV1QQVZZ54qfa5iSC0PyN
dhto9BeH5blXucmiDqzAnmWqWq5JWmKv1L1OW9s0UpVFrUUA0cMdWKHkLKXeGE816Ornvn5Yfgss
tjoxQXnTbL2lI20eErSgDwtKsTxesKMrUJmot2DfOaHst9oBDfQYtjaC2idb2V1+Y+Ud1rq/FxZE
TM3WWl7kXkDnXrlm+tDcUG8jL5GnFYkwSvZqjQZtbHpfrf32nkYe4TkduksEYtV0liTqYSbpvnoJ
SDudG5ZfXnOkxJf8ehcSJLJKf4QNrAR4H8QMSLAaTTh4FDZgq4ERUDq4heiUWbNKZoNNG9sMCTU+
RXOBXIm75AXcGkQ4oVi0MtWsfl8r2KTFZp/Swji25q6/9S9iz08LlGpkbzc7SFtvP91sgpMs3ont
ivjmXUXy4ZPgd9yphX5Y556lS3MojXuajrt2CMOdcOzqAPZ5wTm6Yh3oiEtNfc1f+ie+sgzlKX0x
8jN7I5Xzqo6s81LffyoRl9Z4yrTyZxIqPU5sSu/JslbFPM3l/AG0IyYSLXHSCHF4Vio1vS8ER9/y
PRFyiu8aFV72JS13Z4aE0sm8RB9q4WjVFyWKgjmN8ShdyTTpQLSdDeFsdBbrVk1peWfb1j05GHqn
Aee7CJWtfFY74H9Q/Knj0zoGa3dFizLdmUX5zv2MH/A+p9IW0eKaWhcdrbz99ktq6w4QAjipmzOX
uIVuaBrWYJoCh3iQ0Aa8lQ6FCHCSMryQEaA9lcDgz5Ma6hXQ9DxbZHQwlnndHSbPB5Erg9pP+PMy
A44+rVy1Xgo5MF2f+7USfNwA8jtfyjpep1a22p0LM6KabRQz2r2VskyEP071fpMBMV3Um1i+2yO2
hMA+bYbnFZZdnklBrVxujGJ3UbEQaE1dIKNF/dwNZ4aiaV8VOk4gFCijAAFWEjCiYm3L24TY8oxu
1chwpwCuH1XqK8Aaamnh5/sddT1zSUcsOamLhX44OKCbTTD4CM9b0yKRWIUezMtwWm4Suk8gIDI1
oqU8p7WL/2hZxS16KELAlrCV/oDAOWFS7/bXlrV3b9S9VcxwBg4zg7Lz+2Yj/Z852XYvIsROF03X
4vf5Oqlu1yl51vRJalT8tGkf+zH8d7/064E6GYHfnJXhgBPF947KzTM1D/yrIXxK9Fn+wDlcVyaG
qN9QJUVYjwuj5od0v2x/LCFOYNH/FHAE51Tu9Gxyfvb6v36zdh5//Tu/evQf+gpYYQ7pg95esyaq
oZugDDgJvvL24DUmCBOJdB/6kOIa2yQAjxDH20GzoNoTHBp9jjVe7/nHt1GmsCHowXVsp4fY53+y
Bu7DPMjEHtx4YU9rWBU05D95+aMRfmwAOqkZ1C4B5CA8KS7e8fkcOM5EBhdEQQJlAnG1NxzRPoDF
136XVlv8u2X6B1ZAY5fDFCIl1e2Do0mwzQnpAwH/Qbiiuf5HC+GnaUN4FViuP1kJR0P0VgInLZQK
RNW1e8nnK8EyJgilAP9S0NsV1+gsosIxZehS0PUJhQWZ4ltn8fAwz2dBUfSJSS9C6lTje3/HGLwI
SB4LBRKYgu1HPnp9NMupxyMwSj64uUY4CXr7TAPMgT5pABbgHNpJIOHQXwPKBHOB5ASEdHG1sz4i
m0iyQeGhB9kDXZ6Q7iLzT4jeXPjZ57NgsREQuiAp3U7S+DyDZQpgyaBJ0Ch+oBZjiH4MzXUUHyqy
MRG4Nxzk2FwCbHxn6OtjDW1R90Ut+lVzYBuEx7LoGtr9vL3hiHYCWg5AWAavAZlvrIguDL0dQJcG
UnoOuNl2dsYXG4meukNfH+U2vq4oF3VXfxYIjjgfgQWidthc45sF9m77UAN8gjoB8obAOAX01wwB
zYoB75C9AQzQXKOzB2AlROl/0FYQPoHISMcgvm4PnAm3MRH1+hFDcsMR2QNQay+EDP9x0sBAl1AE
AE+R8lF8YDoTpPKAyAAVbq7x7QiKwIPjA3XCCyK5BCDwacU/t46OxslSlqmbdT8fnW/gG6mDA2ab
HAFySAgStrNwFCA4NucJTtCcsdu10E77mHaE4GMMtAskkiD1gH8WenrPFwEBgiAwUXE3x7oVHNI7
Q19fnoCjYK2bT7FwfxYchVOVoFnZndkcnUGAzTTYIIhYWawC4yiNZpkTC/AZfdQ6czg610hhf/ih
USE9IghUpCSb69gQOBOUEIWd6HJIrS8ekSGgG44+dCfo6oR8MWEQx4LXZgFJX2TcSKV1q21Mr0+S
e2isrJtEBg1loYsCjxeBPiEA0chZt3ca0+uj0jnUGfL12eUqur/daZnl9NwbkEIEAQFV6ymxMrqQ
AAVeeegiENlkZLLIjbQuT1RNns+CTVEF/KPoO9XukTHOwuCtgDdAapc0IUTP5mJan8+CyCTS2FCc
FdppGuEsoCY6MDLQSRFQW6Qn3+tBMixCzpXUnuiH1txqRBaBM47afpQBx2a8Hu6AqkKXHDhaBYqC
Q7CIjFRzfN9fRa5+6Penvkz5VMzA67vAmRA4ipBgrPl0CuOds/r3q4A0In2Dhfz0sUMgq8Iig5yM
wIK4RldOAPSuDa4nsAkMVJ2hC7dveXRIQu4Bj2AQEwlwMlfrh0dkCpgFAageljvSJggVc0J6gloc
rwUBxcBQNLB0MQvjC5FEkXjoLGDvIGgBoGuXgkCwPHeLBMiGwKiL8lJztRH5qNaCMhhyoekT1ILR
AtE7s3i0FhC9mEBUovwkyAnjyiBC8nbaj/LvDaJG1QiBMrJnYqFzHZ8TyKfw+jKied0yGd0sIMI1
9LggZgFAvfXdLh7lUS2yySjpA/vuVsn4QgQadg62CBaVA/RAqC99/9bPLQLhM5kFwTv4kVwa3Y4Y
XGSjsoAmlsHp+XUcElgsdJg5LIx4FnBuQ72DxgEaJhKF69fXgipPgF4gPjs+s8iRdqhZZBHYDnDE
LhZ+YRYtawJ90Ba59nZ6RpdDI5EomNODAiWNRYDgGA6yOzkfOUdbzBJ1Rs5O7SyMziyKWWg/zb93
kZwZEAkjL/vkAo+cgzCLhKVk27qYbEQhEsJWHV74378/ztEm0nAoqXxf68/dAmV30Z4JOu+PEGpc
bgH+8eBwWRSWBOeYVNKrs2DZE2EudOTr2p+P7gCJyxJMmkEWgSySEICnu003C8d7oXELoo7XJdtG
5x2IkwaDD8gogtEVUOXOLvKWvR0hA1aH9o6YSRtUt+5oTHYB2vXgcBHYHYEie6vzgS+zyxRiwbMj
WNlcI5wFhDSH7ggqDQ4tv1C2eNUukFMjUFLIuUBba67mhn+0Fv7gl77zYGYoETw0DBhvnb5GlPnZ
LzwxQF7+vGN/iBaaAt7f+0VBiGnv3fJAxN//00N0N1ibZz98wt409+n+efeCL2/du9fTWz39zzNv
naySexc1XtgzVfeY16s9NBq6f96t9queKkUDy//xJC80L75bxN8M/Hpb0eYZXuUH/dm4iYcuTf+B
HVEDHvzAyY7WFqv0aaSmE2qDyx468mzle49hEni9p25ZQIPHDv0wWT2Ez5+6Rc8OHxn1n/vMu8+z
3uANdWvo4PO1jxpKsn4+csuEGDxyJ83yJnx8MwshFN71p72FlQ69ywmz7j30vmdHaBo68uk6TDb9
R0axVqAgh478c/2ZgVvy/GHl9hZgR+cY+sDnvu8FodffkS0WcvDQwYO3OrIiLeJ28Mhh0V8WLWBv
6LBvX9qmFgM3eGAGyO931dP6asxeCywbOvRlmCMzcTzNLWpr6NhXKy/oWY8OHjp8XLrAr4KH59PR
QayGD52mq3ta26+zrLemO/jO4PG9e/qgrvo0w5ZKMHxofEEaZr2Vrbawm+Fjp6nHf1Hk9Sa9xXP8
jdHDPDkeWoAkBg8dBtnR4laVBngwdOTr9V1y3JQdCKKoaQ8f+rDq+62uTjp84OLN2Wofpa7Xd+td
BfJvjH+xTtJ1z1J1dKm/MfjVuvTue26MwUW97G8M/i1Mdk8jNeeDFrM1eGj0pdw3s1US4in7m7Ot
8vydG8xXu+O935ZPhg7/zvX6M47YDknYwcPufCKS/qmmK/4NHjpZb46Z3E31YOjAN+sgQLvksDo6
JtDMVGTnhw5/64YP6zfn6Qvf1lbGhw7/Icx/shC7vPrfucHLhdglrIcO/5HZXyNb3gspumTw8LHL
/qmyAy0PHfdTtnKfFoawKR3qa+iwn9fJHs/WG7lFEg0e2eNkc7S8u1Tz0KG/rPA7NDHtb80ugzt4
8HWavfn82sO3udHB43vpfUjTtV7kprUZx8FjVyF6pZve1zSbLN6vR34t0/SdDvYy//QkjvLaP+sn
18Rv3PvrVfKf/wIAAP//</cx:binary>
              </cx:geoCache>
            </cx:geography>
          </cx:layoutPr>
        </cx:series>
      </cx:plotAreaRegion>
    </cx:plotArea>
    <cx:legend pos="r" align="min" overlay="0"/>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plotSurface>
          <cx:spPr>
            <a:noFill/>
            <a:ln>
              <a:noFill/>
            </a:ln>
          </cx:spPr>
        </cx:plotSurface>
        <cx:series layoutId="waterfall" uniqueId="{CC11EDCE-4390-4C4A-A6F7-697C311285D3}">
          <cx:tx>
            <cx:txData>
              <cx:f>_xlchart.v1.8</cx:f>
              <cx:v>Sum of Profit</cx:v>
            </cx:txData>
          </cx:tx>
          <cx:spPr>
            <a:solidFill>
              <a:schemeClr val="accent1"/>
            </a:solidFill>
            <a:ln w="0">
              <a:solidFill>
                <a:schemeClr val="accent1">
                  <a:alpha val="98000"/>
                </a:schemeClr>
              </a:solidFill>
              <a:round/>
            </a:ln>
          </cx:spPr>
          <cx:dataId val="0"/>
          <cx:layoutPr>
            <cx:subtotals>
              <cx:idx val="3"/>
            </cx:subtotals>
          </cx:layoutPr>
        </cx:series>
      </cx:plotAreaRegion>
      <cx:axis id="0">
        <cx:catScaling gapWidth="0.310000002"/>
        <cx:majorGridlines>
          <cx:spPr>
            <a:ln>
              <a:noFill/>
            </a:ln>
          </cx:spPr>
        </cx:majorGridlines>
        <cx:tickLabels/>
      </cx:axis>
      <cx:axis id="1">
        <cx:valScaling/>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F3467B8A-6046-4EB8-9831-F05112DA4E86}">
          <cx:tx>
            <cx:txData>
              <cx:f>_xlchart.v5.12</cx:f>
              <cx:v>Sales</cx:v>
            </cx:txData>
          </cx:tx>
          <cx:dataId val="0"/>
          <cx:layoutPr>
            <cx:geography cultureLanguage="en-US" cultureRegion="MY" attribution="Powered by Bing">
              <cx:geoCache provider="{E9337A44-BEBE-4D9F-B70C-5C5E7DAFC167}">
                <cx:binary>1H1nb9zIsvZfMfz5Uts5HJy9wJITNMpWcPpCjKUx2cw5/fq3KI1siR5bOji6eDHjXRgyp8ViP11V
T4Vu/vu2+9dttFkX77o4Ssp/3XZ/v/erKvvXX3+Vt/4mXpcHsbkt0jL9Xh3cpvFf6ffv5nbz112x
bk3i/UUQZn/d+uui2nTv//ff8Nu8TXqS3q4rkyYf6k3RX27KOqrKP1zbeend+i42ycyUVWFuK/z3
+/MwWvtpvH7/bpNUpuqv+2zz9/tn33r/7q/p7/rlvu8iEK2q72As5QdcUcYERw8f/P5dlCbe9rKl
5QFHiiIkpX74PN77bB3D+NdIdC/P+u6u2JQlPNL9309HPpMfLhy/f3eb1kk1zpsHU/j3+5vEVJu7
d1fVutqU79+ZMnUevuCk40PcXN0/9V/PZ/5//z35B5iHyb88AWc6aS9d+gWbs7So/HfOukgjk7wx
QlRTySl6AEA+R0jqA6w4VUKIBwTFc4ReL9dunKbjJ2idOfuJ1qZ99yUtwse5+u81iZEDTTVhlJIH
HOgEJ34g4AoXmD3gOMXpFRL9BqEfI6fYfNlLbP4pzJC+qQqxA6IpIepx6icqhDE+EIJxLfiDDoER
fDCwD0buFQLtRubHwAkw/3zdS2A+bcrq3UdTeCYxb2nh1IFghEtG8U4fpNCBwFRSjbbXQbOewvNq
sXaDNBk+gerTx72E6nidlOvycZ7+e+tG1QFTTBIt5U6MtDqgCmGFKP/hpZ5i9LI8u8F5HDdB5fhq
L1H5J1p/W78pfSMHEiwXEUjvdDpKHCiGRpdEHmDRj0tia9leFmg3Lj+eZALMPyd7CcxsE63bdbF5
nJ03UBh9gJCSgjwqBMz8U2It+QETSoDNUw/I8Md7PyDzGol2Q/Nz5ASb2XwvsTldm+QNgWH8gLLR
2z8CMyEDQh8QDCQNyS1PY8+BeVGc3ahsh00gOd1PSJw0STa3lbmtq8fJ+e81huEDLjnmlG5j0Uko
KsHWUQUkjkxU5ZXS7Mbl2eAJOs71XirMGcQDR5ui3PRvCA46wEDANH/kaGRiztiBkIpDKmTrZyZa
8zqZdkP0dOwEobOjvUTIWUfme1q8LYuWB4SDYdN4SwUm6oOxBhoticRsi9Hj6nhwOK+TaTdCT8dO
EHL+2UuE/inCt2bQ7AA8PRBkvGXI6rkGaXLAqMacc/VA5SZW7jUS7Ubn58gJNv9c7iU215vuTUMb
DEyMKqbw7vBT6wMKDBoiny2HBuCehjYvirMble2wCSTXn/cSkscc9bv0+zsnjer42xsnCDRiUmEK
XuUZiZYHCAuiAb4HtzPxOv+pWLuR2v1bJsDNnL0E7nRdlutbvy43VfWG6QJIhoKroZJJKB2Mn4kz
kpBwQxwCUwXs+6kyvVqe3VBNhk8wOt1PX7TcpJByWz9O1H/PtCmBhBswaaZ3WzxFDxhjgB7auiL6
eO8HqvAKgXbD82PgBJjlfgIDli4t1nfp4+y8ATLqADgC54htiwgTvcEI6nVgCamYQPIaUXZj8nPk
BBTnfC8t2idT3qZJaZK3Q4VBcEM1xD6QZnv4PHdDSkNkSjTnemvtJuC8SqTd6DwZOoHn02ov4TkG
a1/fhm8YmlIoUROYf0inTWDhB0RBvhqq2zvZwWtE2Y3Kz5ETUI6/7CUoC7Bj5u4NPQxRBxz0AROq
J5hAlKMkZWTsKRg/E1V5hSS7IfkxcILIYj8T0qs7aPR4UwsGFBlJ8hj7T1QFYzBxYL6kQpOw80VB
dsOxHTYBYzXbS/X4Pyh5gs3CRGkqtm01EzwklEQhV8Co2uZqJqi8RqLdwPwcOcHm435ysFNTluN/
WWbeTl2AIEsC1Ru1TdXoqRWDVBqHbg5GtjRt0svxSqF2I/Rs8ASk06u9VKBVBD1RqSnfDiEG+Wgw
Zgyo8oNvnygQUDLMlKD8B4SP934IYV4j0W54fo6cYLPaD0/z59a6h1j8IZB59s3/tK9QQ98gHXs6
tv0C4OefZm4gqQbdAhDG6N1VtknH3+/F2g3SZPizJ9mPdsJVcmfWb9oEpQ+gNKAlFHG2n+eIQKsA
1NYUEnpbfpvk0l4h0G4sfgyc6svZftqytH1DogyJMig0C1AU9oMPP9MTCnqEkMBoe33iaVYvSPMb
SO5HTfHYTwJwtvlWrMvwLTGBQjSUyaiU247aSa0TbJfCwKXHas79Z0LOXiPRblx+jpxgczbfS105
SWtTvrEZQwcaZh8J8Vhpfm7GNIYyG1bQ7Lm1cxMz9iqRdqPzZOgEnpP9VJ1TA20cZVq9pe4I6K7R
GCqZW93AE3jYAdYQ+0M37nNC9ipZduPyZOgEl9P9dDGn66KP1snd4wy9TV55TJLxSSAjxYFEGJqj
H2nYJB3zGkl+A8qPZ5hisp85gFNz6xtv/bZZZQUFMg11zd0hDIesMgLCNtK28TNx/a+R6DfY/HiW
KTarvXQzD1tUZuvwbU2ZhCqYoAjKzg/zP9EdcELQODDuK/jpiZ6WMl8r1W6Mno+e4HS2nzo0NnKd
bjpz+4aZTcoOGAGuhtmWrE0CTYzEAYYdbBpwfLSnDymA10nzG3SePMkUm9O91KEx65TWhXmcozfx
OZDehG4mtq0yT2k0lAKkhBQA3zZv/GLfXpZoNzo/n2WCzel+ljQ/boo4Taq3gwYKmkhyAn8m2gI9
tkIQoQUozP1nEtq8QpLdkPwYOEHk4/V+agvA8abZGQadTND4jDU0Xdx/JsBgBClnBjUDMfZAPXUz
py+LshuSHwMnkJzuJySXPuwFfrcq35Y4Q1O6IApq+1sbpSd5Zmhk4lhB1gx2D95/JgT6tVLthuj5
6AlOl/tJ1s6LjZe+JY2msO9WwVYauq3yT2kaQQfQU4sxnfj/lwXZDcrjuAkc5/vZTHu2adZvWfmn
0C3LBYPtNbsLMxgLqJ3BfnUJWjN+Jqi8LM9uVB7HTVA5+7iX/mXkpofrOCt985ab0hg9EAp2oOvH
LTYTLzNaM8h6EqgR3GODJkmaV4v1O4yePdUUqsO9hOrcN28YzkBdk8EeAMih7a6bKahMI4BP/Sbo
fEma3cA8jJrgcb6feFxskqTso2b9prtrABelYXPNNqv5a0OzPFBUqXF79AMPAJ7wlKW9Vqrd+Dwf
PcHp4p+91Jubau0/ztEbBJvgdqDfHGzXtno5CTbvj3iQUBYgYhJmviTHbkQeRk2QuNlP5nyV1v83
J9cAM0OQWSaPG2sm3gbOdVAaeswBmwedmSDzerl2YzQdP0HrytlLvXl4qjdPdkIajcKuZ3D/D1hM
dkWPyU5CEZR2xCT+fK08f8Lo8WmmCM32EqFr8EBw1NVm84bmjcM5DlBwhh7nH+7laZsANG9QNrZA
P8mCPnU/rxJpN0JPhk7gud7P6tqnNbDqxKveNAiFWgFEmFyq36jPfRAKm24ek6GTqOd1Mu0G6OnY
CUKf9pMafOpTOPfOezv1Gc/mgvoZEb/ZewvdHJAjwBC1oi19e7z3Q6ngFQL9BpvHJ5kC8+X/j2X7
/fl3Pw4JnK2r9fz+dMEnR+D9+er9s8OZh5OhWwK8k9w9GKfV3d/vMYNWmyfdheMv2Y7ctmo+bYV/
MmKzLqu/31sjs4NGafgDXQfQFsJAtVo4qOr+EuyJp7DhGkynUBJy2cl4SN/f79l4OMsY4xIIh2HT
vAK2Xo4sCC5hWCpwEhiCg1tgC4OEDQqPj3eRRj2krn7Mxfbnd0kdX6Qmqcq/38MRSe/fZQ/fG0Xl
aPwNY7cKND3Axns4Iwmu364vYXnD1/H/hNjNay5dccZ9Zq08N+ny40T2PZlbCvdcenZH4pAmRx3S
IroaTMb1N0zkxk8HfsVkSLmDU3oN/TDdp1Ba5phT2VV2RFTk2lkiVGzrodTpzKJDX11aEfFy2/fa
Nr9BSe5adtKYiMbHoTblsmmiIDiTxNe53eaRWpjST1ax21NHBnXuxD32ZkkcsRmGQwcXvsGEzANd
fwgzXRV2gFr3JKJZdlLWpFr2osmPiC7auwFHX1lcqTumS/QlalO5RJnJvhZxiBzGY7EStFzTIsDw
vMrvA1uSwj8eer87RFnKFgCUdZYEltvNpGwWPrDGwnUKTbymcGRW47hZ8DKqapuYNji3fJ98avru
hNU0m2HTZU5pfHTZl0l6WdV5Mmsq9CniRt90vOvPu6Sjy4zoT12nxLxBvePSJv7AAis/ZHVBzoo4
Lla1oq6DAmNO4iZtV1z45lRb0VpXOa9hrrM5z0R4nMehXkap1XwrQ+muepfTRZjgaBNHppgPgcIb
Cs3/uaPKIj3UxGzqmhRz3ZruMyST28T2TODZeaY8J48j9ZWQOpxzGfgwN+mn2MSfcgtuneTZYCO/
bb64lcXnlCbpnIVGOjyTcWLLNmlKO4objm1qdHwlh44J20V+thpX5E3elGKhsGt8262j8FCSOje2
L2UF0jdyllhNQ5eooaKfZVHX1rYIsXfJQhxe9H05nLutjxx/YPmJT4lV2gZ1HO5C0znEwWzJgqjo
7dii5qoVZXTC46w/8XtBT4kmwUL4bnvRFnmxSMqyu60UixIbI1o5dWhl33VZBrXttQwvYxm0J8Xg
msOOJ+VJ5aohtTvRenc+iSwnyjJ+6OMq8ey+zuQxzrSf2qaS6KxNemSLQg+RXSQEJU4uGm17qqw/
0q6vWzunPVmENMx7p0PSzIjnN4vGJ9wJrdgK7DQm+riJ4y6wq4zVidPkabHQbXdichBK5iI7Koe+
vPEKmcR2ExL/e1oP6VypSB9KE4qTglt3YuDIpr4fBLblesKmhdUSuxu82KEZzRYyQPqTafrQbgp5
nLmJuYiV8heRx9G3RuBoQQwWt2HuDkdDFze+IxpfLNvC4naBq/azThm9sEJXzpBU7qKuUu05Sdj2
x2lrscpRyk2PlAjbbBa7lj/vazJcSM7S+ZDrxBGiS2ZVR8mqJGFxGSHOlypq64/c5+kHYxK/twM3
tGypPXNsZbS3eaxV7CgNjyRSIDY2iXTpxLLN7aFo+jkemmDZVW4/N60abpou7+ymzfHChwNlZ77u
AZKKuae+SooLIfIZdlVxbUJLXGpaHxYJHc7bGrVO2skjXoNa20FEupVx4/ZQtSK9CGJizXGLy85W
meqvwjLKTuOyIdeE5MFXg3A+s0To2nVbtCvVG99dJdBQc9UFOXF0Wjq0y9BpLK05StL2g8fy4qQP
ssAB44nOyhrgTnniO0lsKBiFXM882qLVkOM73HJxlrE8WRHckFVc1sI2uIydLslIOIK8LIjrz1yT
XVsy6127J7S6GrTfb2KUZc5gyf6wD2L2QfZ5bABFv5nBMRO+gw0Pl7LusplxwZAjMlTHxq+7myRC
bJFniecI1YhT1CWWnaZgiLTntzM31OoLTZF/2Gdt5FhdpOcFq3prFpRcfAEnOBxCr721wUFu2V3r
U6cXrP4euFZ6xrhJL8tcYCdjsV2lOVp7Q+zNcxxFM5I2zVI1pVU4mZv7X8jgVSdFHF2WaVof+Vok
Di2K7JhEXnUxJDxdtJ0aLhA2+rz0izC3q9od5swTxTJmqXEI7dSsDFUzq6XPNl6fNPNWdrd15DdO
CDYzst2w9Z1CcOvEt1hupxlvP2WdNg7D2XApVKtnFU3Fl1r5oBtUZLOBq2iFTdidJn5tgcHyWrvl
hn0NoyaxlczNGXaTZDmgFK/b2GOzrhpu3BpMOml7csgbkcU2slx+ZQzuZhka1CrW0eWA8ArYA7J1
QbGYh6gHgBPC9Uya5kObhd4nq+OxE9Rxafci8S+CqOwT28q99iPyRH6kaS6PPOVnCiyoqw/BblpO
WaGTUlr0chjqixoOXLbzCEXHNUyYw2HtXQc9iY/c1NigEmaZaJyciMHzV1pZl2GvYam1RapsSl3P
YYmnDk0n6oWnqmhe0jp2kHJPgjALl6ko65WLAmUnAzKzNovZChTKX9RxapZeVQc26aJ83ik3PvF4
Aea7ddu1b1C2tBokjoemlLdYRtG3osysM14WH0oa86tBsRvUs/Is1G5+0rZUrorKGpaqlvU857K5
KWO/PuIiXgdDUK38QHqLPDTpsqn78LAeIinszvLKI0Pces6Mxy5LL0kvhpyHMwWeq7GD4AP2MvLF
apP2RINX9m2K3eYTNsY6jIaGn8SZCY6I4YuUBrmDCDoPBfvYWS2zkYqjuUmoa0uvia618rJlXan8
PFMVdroyowuUuxsVemACPd9fqlJnduuX0WGZRsOJz1h7nPHQ+9zo0tiybNJZNkT5DDr2h+88j679
OEkcEgbyKnRBhAqHlQPy9bYI6GkDVnWe+firWzLLjlPmnwdZehK1Vn/aie6kdzG7ifIwOcoDyubM
KpqlKXy9MF3ofi3qvluyzhRfOysRtqdrPU8b0qxkG9SLSJRfWwx2RaMYL7y2sUPmxfOo9tdWzftZ
0VNkSxUMR1r3tgy96LirjmUKh0XaLI2bMxalnuMrlDo+ktFNYInkCkhVeJzkClw9x660TRuq4DxN
K7zU0svOIo8tYkGzpepQcdpSlsySjltLP2DxAvnEO5FBAmaHBPWh5waGg8UPxEXOs27lswgvOlUX
sz4IuNOy9muJwdamsuDZsm3xcJ61MnBCXuCjdCiSBVdtt66VqyK7zAcgKWEpuB1GXp7Yos/ZjKdD
d5uEfvZV9I2DgOauY0+7MxDke1zH+SKIE506fWIVq75EyomD0Dr0hiIUjszDOLAxC5PTrCOhQ0Mm
5m0T575jMe/OrQoyY8nQgksTRWVzjbrLMAzOgfc6lUHRoiViWCA3Aw/auvhoADvggBPOZj4UNg9d
aqHv4wZCu4JahF1XbTpLReXNsYkLG6hHMS+j8AOXQ0jtEvXdseuWyMkTEqwQQP01xaV3SDrXncuk
zkrb68vwqCjr0vF8q5zlbVQzO5eu/Jz7qNALXEtumwF9kBk4JLvtveAMtxW+7TIZnQ9dBwahIZFD
3ZAs3GSIEnylOrcO3JnbKD+9NXXcCGbHSaTja9n5YciOXK5MeFx1SqfXbd/ArKXVXWdZva0TYMp2
UAg8UM+OsGycpA34jGsTylnve8nMqtygshuv7zaZyPy7VoOEwBH4ZxiTfrW81l30pMlWbu92hY0b
1c1QqcxR3aj8NM/g22kp0i8UNI+GfbGAO1qnodb5rPZ6sjSSZ6ntZV1yV7gIn6amUytB8AAaDMHc
mazF9eD7mZ0XXNyxKCtde5BDduxy3c75oIvLIs6pHYi4OLLiLP6AWt+fCZr2np36bX3IokqN1qCf
Aesjs5QBhSFtGdueZ8JDUURsLiNOjlFSsqMCFUABYNPbXEV+N+Oij6ktLbgfCrP0pjMN+1TikHc2
bFaNpV1ii9g5ikIHwcxdtlRxx0RV/6Xl7rkXKJhWFOnuqmu1N2sCz7hOVQ/otM884gRVWc4KGnW5
XXIlatv1MnWuwAsHNjCtehWUGDhymSXxURcHwbWnoupLBdQTYqayOeuTwbuK+VAu1DjZbuwHS0tX
EH1xEvtnltu0hZ0mXTMXdYZWfVDmV64bo2pmUvhqPWi+Cssiuaw8XdhejvOPhV/gzzhT+eck9T66
sUQnjGStsYcEWYeUZFltJxpldt2gY6nj7KrxuzKZuW6WyNO689mHxM/Xciii0M6GzvNty0eDo1oE
bt8MHmthQlwBbxzoo08ByoIbFbTuEppzsOf0NSZLCIWqm7Co27vGwtTJCPOOy9jLZiBRsgiKAJSw
K5LBLkTFextCD+A6ucnJzPV5+20A1geM3+KlXaRdf5FLFfqzREfmsvA0MLF8KHK7CWoyL5WF50QO
etWGzKz8YQhOuN+YVUy1PIs4RA6yE7CYkPUtUulw43vM5bbAAh6O9mA0EA/7TyGYCgIrv0XOEMjh
3OrTYRbVmbusSBNdJiNPogOsq2JglY1z5B25JDROBszXMUanh0ngYieAsCyF+HMkspgXJ5wCuTYJ
4qMF8+a6z1vpw7IL4vxzWrUqPsdhUNJ51AsIxnIMXsBu0tJXTu2LErU2pESGO6tPUHuBtRUcCnjp
BPzCxuo/VUmXdddDawXgX60KAt7qokYllWRe13C6YGZrWnTtMUxJodQi9XJfOLTEaR3a/xOzpvRZ
ZXVng9ctXUvm11EUd9Cj8eOlFTuSKhiyM89yKnBIARykr8Zs63icHoe60dOcSpZ3bRBR3J55Vsln
lia+jUkDiMQrS6mZ630lMV02ATmiIV9YrFhwH8+VdE+zepjDhpg5POpSD8EszM3yz8JBUulX2WBr
OPQjS2hIIlAteSpbjJs8QS5pz7KsOJMZcEX30DSQSf/TDOy6CWQr4SAgqMhAJ+dkAnhQdRD0Nu2Z
Icge/xdWtEhkuri/zTYJuJ3ph3TWbZr1hfH87UtKfvz4v9dpDP/dvzjj5z+O7zj5+RNsRHh4Ocof
vwVnP435vHL6pVGaH78LhNlKN6YBn/3wS07yMS03yTo+vGvlNxefpSRvn75k5DHhO2btCAPUfuDx
S0Jysrn4Zyrzftw2LSnEgZaUws5O2OUMG6IQYPSQloSD0cbDH6AhHfo4tsnHbV4S+m8oHO8EPdHb
Y27Bj41JSQzHQlEC3aEaMn/QI0rkf5KUpJBefbJGx3QnJpBNxJTAEh2P1H2+RiMcFAluQ76B5FAF
rJNkLLMiB2WNGT5yXmfhGrgqLxdJ3pc9m1Wk437nWKmLvnlJwRLLSUkXyiPt876ehdpK8sNWx1F5
GkESCOhDGnY8+8bDKuggMSlEFFDHg5wR3sgu7etL8KAyWivFM/eWxjQXZ54weUbtGJsSRGEZL+Jz
H6OqTWZexIsws9OWx/EJhnAaRPbiGPfHoOZJ8N0C2g5jnkC6XfpPM7fP87awrwOB7mroZBu7PmC6
JnoscWzAWPpq47ZpEuSHVcwidhiBgSvk4VB6lWkdSNbCOa8RciG8eVC9hzfU7Lg9hn6FZxhBBg1e
eQCvE4FObNj9q8frT/LGQ0BVKZAwdwGG9JVxqpRy6ttgcaw8WIAF9opqVviVx8CPMqAhyUXLaF8S
B7NBtPSoEn5ShpBAyGmBz6DBNYdrf56j0cz8zG0zML6UwiELcIoJvFhjXJbPZex8YxG/oJD+gsgG
kZk3SE/mi0ixCoKTpKiE+Bpy5FbQyfpD3XZMzgSb8b5Mw8sICIdj7RW4nuf3zeo+lalF1Z3Xw5oT
doOyqPzsM5dAirANTG3OExfe8FTZvp9CR4j959tDQ+nksSUcFgoH6GkGfVigQ89v7/HGWKjz6Z0l
I5lTh7dI8DUoklWt0sHI6MxYOMWnY9axhqwVQhDcQE0ygkn5TyWBEANqvrDJ4r7TYlJc8KXvRkGP
ijsmWlC5RY/FgMMFL9q6ZHOjXCYgzIQpABopoHnma4r6ptDzxqQoa19A5blTgtXACRQ4odV2PBoF
dhZMUKmEQUEfJu6tqyFJVCzTPIPCwtxy41L3y14VHSyRPz//WCh6DgXEZWPdGxQVzjf6pbrigQ/n
Oqusb9BHKWPrsKuAiPl23KU+vEOqbgM2MMfEZU8yu9OEwkRwg/z6Ks5E0DuJhYvkSsd+XCSznKcF
uYwbk5Tf/izmc74C9S0MnRMMQfs+nG8O2jKxJXULmU8gl923rqgKWASoDhHgg7qWckjVFbSxriCr
mI9KA4Hk+JfJvPoFfH6ZLGi9haMGoEamFVTLwLQ9X7cqJ2XVQ8T1LQECCzY8AOs1tHbTo6rnx9Tl
YPdLr4aTkeOAJ2BRiywuMD9UVmA1oZ37YG1Hy9/7MCoxQ9Qcsw5in/gFs4KnCgb9QLBziMCB4gRW
lRjPdXtq+zraJplOBvqtdImw4jlEQ1lUX+RDZbLEafM+B+EsGTdwLYXsatrPVDj01lWbZe6q1EUU
eE48DKg/jv08qdwxMBEuFB44sqJLEWtIfkKWUndgEokV9Dg5QoOO4LeGxm3z/AU1xVCCfLZMofAM
3YNQVIQWAThma8rXYGUmeZM02VfJUw7JkQzBUeq57bq11oWDB0gTQvqjf7CeEPjDtfrenGSQNIdL
XVtRkS/qlr6sQ2xqxWFLCZARrjGc1jbq7mRZhF1Yxq6fZl+zArQon1PI3LJTgn3aH9Oy7mE6tNtE
w8fY7/pe2pDBbCGLAga/FZdePrjWYRGzYPhYWHUpzpQRI0HoWBNHehnWfIQnLamGJdQ3kjeXWRGE
w8chgmpFCCFfNDotA7MPAKWJ9uEfKXDV4aOKO6gv2JQHPfxVDsir1CzjJS0XAvLnMCrsPAMEI7+/
PWT/rL61VdoF8CtSIA8gubGSkRtUGY/DdVcKqKktdFPg5orRdIA0dxG6hQ1BSkFix/LcuDv0GDjX
L4lKXPaxQQ2GRSaVBzwDmH0KFOXPtmFqNWH2JbxcD87CYVLA6foTZ0LdPvGwzqKvA47LYqwGIwnp
oDYN0mhF67wFQ/HnO06tERnPGiEY/DbEKPqXO5YFKv02pu0XOtTjYmxrNpo/UsoQnDeUdLn46gZ0
gEXYkroqvVMJhgXW6Z/FGN/a8EwpKLy5hkDsAtvQEGHAkp9r+UCbOre0iD/GLIkrClWJmlubNPdz
sEZ+WCZ4XrgyNRdNqTywOBmUqrw55L9Jk0K+X7aQd6ug2H0cuUpcdbSIVG+XLRbNZaUsZJycD116
DIsI+VC5ZlCqsZkr8KjsPoJ1mDY+sIuVG4TVqPkN7Gk4hwZSqOZAPqqgXfNCaDi1awqOO0ZjAyq5
P8AVYoLnTxwK10/avJQ3TZ0gILG8KAiQ2GYY1y0DksWgzNl2sGy7EGoKue1V98zWEtm4pGkdtMS9
cjsxLmmSmyEuDk1G6Ggi86FEeJFHTVaa5cD7ELTObeORU+NexaCdEuegRi+AOLFsChiQArcJVg0Q
hD7PianOaRIPaZCQG1X5FHSryrxRgMqi9ai693oMZ6j1IJvrd6OKg60cTUqR5eBoLB8DjccdH/8p
zUM45yXSgWSHpoXcV27nfZuKMzfv4FvGp+Mj9l4sykVoyYIuMlU0tHR68BfwuC882oRlwqNpOHCc
YFAVxKG5ZPJoVRdCSaRO+xvqNaOlqgooLl8O0WDS2wqpkCR2D5W04aMkUEkPoRCeYgCkE3Hk9fMh
FrjyFppadXsDLLWA6YD0N4XVR5sBrEliLA1LjLVRNlq3GszmoYGEGpi1ChgJ3NBULoKfIMbCMBVQ
0YKpqCrpW5XDozoAlfChzg4/PczPaArHY3L+xLQnOqqALgC7koQrCDvRL1QXtwMTvcit6yaWKViH
B3pLfNU1kFJXBPLAL5mFiTsab8lgewpB4JZgW9008EJBCqw16+R1WUO1Yl31cHC5WYLvh/lhQcZS
PndbK+1KW0S0hwmPGjcBygJGD2apLbqoupCiVG6wcCumwBiAQjaXBbRTggeILVD8qkvAUW1h8/IW
ygB2F6kEdAW0aITDC7sRCCuAmi+UkvtAN5cojVOQhIch+KZQVGOc+ufZZpo+t4nw8KMTACMBB3IC
C5pGNkAHS8tDXX/tQx8F9PdUdUgzx22RG5wJMrCin+d+IaDQqAnR0DBSFJDfPEL/j71va5IT17r8
RUxwERe9AplZ9yq7XG7bLwqX7QZJgC4gJPj1s3D5zHT7RHTP9z7n4VR0OStBQtrae102g8tCXmtk
O9Gt7caIHJBvmTXGq9B9i/kQX3nmSNHKclLDdyg3dvt+VEDGv3pod/wjWZM47G0FeifXjUH+OLuz
93m1PljTs6DqYgQRdZfFNqHtNFkKWDIszrJahcrsou6n1ZLQdEGu2Azrbj1AyhDlgogzTRNHngug
36Rr4pA47y6a+j5hyN9Yt1wvfYnMrCn3we87ylosRX0d5MZcbWYtivMKfipr8zEK+wdoA1L+0ZGh
Y21GljRpNtSnCpxct8y0pTz1sunyoYPiJVtao2K/3zI6xfEFaoI+PQM2rPr4pKUaycuWr52MXqiK
Q/gQoJFY7qN5maL3ODFK9z23RWFf9nIFb1lrpZJ+fkfDPsgL40A3zju0EaOqqVQHt1/afTbVazKK
aoJ4Ras1tFgqm/lBQREBBpaDnxNxtbDJ5FWLOiAfigsbI1k80KSMpLyApk7nof8B3US2YJYDRGWW
3INSWbGk9wQUbf8OnaqXIj5NE9G6vHYUGp/hbsqDNN1JrN3i1zvQDB3nZ0ZG7/L3bEozc10I0nfV
GWulyADCr3uMY30AJ+MhmolIYZa2Z3YX27XvZkiQLp6POG0aST1BgF01d/knFbkin6+xOHzEGp8h
bUkenEbWRUGGZVUoHoe0BDz+uLz9MuJ8wL/B1kRwuV3NxLzuztB0vRGFBd1xlYBzKstmE7l05SVM
IhkHgNTAo8EJ5BHHcLosx6HyNbANTbobkfc07x43r70unyBxEH44QysXpfpauo1W6yMIWsi/akPp
gUmUdsl7+bHsGIv2W0KGGTMVbQYh+x5R2/T5bZQxWw53CTc8GZ6E8KJiJy8QCLqT4mgSYhuErOOW
tjUa4vQUd/3GTRtrKWzVTksc5dOntEsnXG8UA6UvrquMgcyhLDGzaeU4TpAmKfrjS3D/SFlqY+iR
0xOwUEdh0CdTVpxF748Zy4ZF4geQ+yV6nqCSQpwi69JVZUP9orAA9gn5xmWhdsTn9NtQ+yXfMX1G
lPgfzpKZ4WpDn6DInBJ+PJ5EEyig/kiGcMzzRKgAlhS5yOJRRJOsoNkwBgWNOVvOkWk1HlLF0jS8
6nMX4QkSZ9zHRUyOT5ivqN/VpXc7ScJ9JcrjljmetN6fC6wsXCHDP5lXFoVjgRUWgP16k28Rfgcu
8piadU3wURyxlfG4hxXt3THGX+OxNsvMKwC3Hr/Lg1bFs8wJo1lDPAUAVOuyTzAXv1YPgxgSX1mK
6BgcW7afk+GwamzzK8el+Z4f/5XNubzPYm6j519THb19/D+T/PY5IAWpvC9TPeIGkinq11fJC83t
BdKDDYM2KTRbQ92lWcfjZxTgnaJ1/vag1L4uWGqovJ3trqeEQi5YJ7Jft+KRjk5hltZ0HPCRVANj
s1BcZQwaNshQjqS3G3MILJuh7GLzSt9mUGnsIMS1tzH1KUeN1mg1FT652iCYwZ/Fb4/2bXkUTA6Y
n4Jw/AV0hsMx+FBsPdZpl9jjMj3pC/xygzCo7F/2iBO33GCk2TG9bwtpd5vDXWKQx7ck3M74Oyji
M6yueemPW3+b0Gj34F7x2oFMkfIUxfkkxfWO978GfekOECk+ee4U9jQV3YF8zB7Pl69lal6Topuw
fMB5jsfg7Ypk93EGln18YboeP8jaVfgxTPGxHcY9P+5/cpB3+Bc3dEPHzxDL4Ht7kyVddiXnrUyW
2+xtrXAx06W8/JpyKlaL2wk8k/gSnAAKFxeaS5zza2L2In5B5iYgZNImWibexHPHcPFc9Hi7V7sM
GtjmAMAAkA0eU++uS9Ud29nhfMXv5OYKUZ0lksWw3WR0HoK6WoiKx7EZKIF2s2ZzB9gwoYnD5/vF
zPiBpDEfHkYIh4eHbfTA7fLYJ4CKDLD84WGVCwMo4K3A1ZO+U+vHYmIBVQDb9mPte/hIABKHzKSI
MJXtB1edBjC2+Ai0JozO1znFURU+x0UQiDfdoJSUV7/gZLEMvRVn1w+od79B/4N3Xl9p0WM6LtnP
PWNUNWDCZuYl2z9mfaX88mIy3/viankbeqAd+OM202GXGJHs/JyfCmitEOUWS47pS4I+Vg3wqmOJ
v+Gn1Sw9ZiBx6THehfMUP6CUMfi84UAfo5oPO3Bl2M7kRGtAFlsx3mc6sfhEsSVHDbvmbsa6egNZ
9iQfLBSTk7EshQDb7PiO/Q16YyjLgRqanEhAlAzsffFlHFE7Tc0yAJjIb0dZHPtpIZ4DhO9ktSBU
ZgXbcObNGyKNOKOyPSbP8eyAClJXSWDxYpg6/Dn6vGGUnz3SMxbdeDZbyx9oJg6QUjkcd/elZFmx
vCOAsTZ2CkxEW38uvM6HGbR2BDtWXQIEKr6QDqJiU+MwpHj4e0R2jKqYxuPYGHN2LDeb2gSL720m
xaKARGc85tl64/d8ZOU7uTsfPVsk00AVdm1o8QXxFusr8nrHDAgSH2MAYx8h+KO8PFCqgSNfRWZN
R+WhxKFbb5JXEoZieICsE9LHM0nVvER/ep6IwE440bIhr+cB+HfUVNCO2I9AJL1cPsSdEV3XsHzL
+vAeksAkM9/pyleTfp4Z5NLxxUq3jrSJ0n2WH3fiUqJqh9MhoNhPEoWcsixz6hKHVT4KmjYrfhmV
YH89mKnQ/hrJ27M0Grq0vIHfejuG9TPcDMN6xD+6dUc0QfZ/bF4+j8cnpp/oPRPp8bs8iSN8Yuu2
44MsAzoxnlC5H9wGH5jGVu6QLbKHfdkSfRLYqMeuhPIB//JrySKnRCSCzeD4pzcI/ginUdfYsNms
BG9t4+rJ9WXnVe3jCYA92XZG02tvpmOXd9F+wIEzeCL8IEjLlmuzx1jfJAb/8ADc8rhzycE0fvl1
odxSHGkGSyV6fqvYJi72UtZi0o68k28BS74BjQbdNrEaosEcIORsC0tIO3ajUazuTeGiZ8dzjTEv
HizeCilfd6RxPQm4RrkOx225nxsuUhLnSM1yd2xynR40Yzv5cKzJku0QNtR5P0/jeOrFgN14fpsQ
4MBH0JMVmkUjvEM3I277NBvK6l+Ar98KemA5h9kD7Q4R3KDE+B1W7hdwCMCr0+deqQJ3XXZdwG7w
CmHWQCWAmxhWAC99vUL8jXv/l+ru77XdcXm4Uwo0LIfVCNf/DWe1LqjIzyWgqrfQKIAB4y5QB2An
/fOlfgPQsZtitA/AtQBZ4f+Lo6z/C3noK2kqhlTyP2sklkGpxmhGyCMaEh6rmxb98VAdF3jCiliC
R/YrOP7zvfwdQoBQA+unwltdqwJ0ONZ5+vd7YWuWAr4V3TNaHyGM8Tw58vF5xltCTrtC6vxv8/zf
F4RREsABrJIpwMWjbeJfBy97GyfDGLP3Jkw4KDqJE/+63CTC3K+d/c8DTA7Y7v/SoMcIgd3C6ANP
R4o+zb8DmWEQpJuWoXj/K2L4fj9Aexghtjw/BzJX61lottt3zmebaEc3HfE8swgN0bwTnEf/ckd/
X+m4I5RSRxfcrKQ5TG2/m442Gke+3DLzfnjbVB55HfZ4cJIhrvNq5XgEPXEbdibNcDggtYj640aE
zozb4YJAZX/Ox0zB1xAQWrYGod7g49gfLHngW4Z6svFvfJZ+C7P/PIjfHyMeHN5cHuM1zYBkE7xJ
+7fHWPRmSUO0PvSzPCLT/jMR0nM+uXdbVDmCdvz/71AXjFq4Xo63DMIYdrhjit/A2TIgG4FAzD38
OvYgUDOijhUiq6rtjN6g/7PrAfJPIP/CxoA/jPxXOMggKk1gzRIPb8cSkuTjaZRywL6YZnMcGP98
wSO+/GWZYkGAfjo67kGPQoBo/oZn+m0P3O45fEDQy8q8KcexzL4UFhvm37bgf18Kj64CgwfTMorM
30PdyNJxc13RXb2lImsOdATrKDUjfvzzqH5JMf4yMGCFuBSFQCbGK+sqtIL6+0qJY/AyJe/ni93T
uJ9PaR4ONYLD6zuc+nPeJ3DojZo7YKu0HtmOarFe8m5Jxluc1pDgQNgrNZCfu5QAe4ifRpZ3nbqC
rA6c8AMLXCYBjrEUlNPn2ZgRZZAVKZnMaRzcni5NrOJiHtvK5oDa7rIAw17xRN/4PAkzR5Q9smlM
TLiX8B9RSGbcWvAEmIiAVOMKhUbJx3aIhMaj+JWglBH+rK/lW1qBDL3CYVH8DGNvpYb0MUK378cU
oRul4ZEG+DWFrelKpbAnPUypwweQYhWufMhmKFmRPr7lNhrkKHZ7rKtkhwFhXsZkr6fZ0om3BQTF
cGb9B/IwODb7+lci8zODArPmMb+7qY5DvDQrkCXUFrJIT7pSuOQoUVWsNzHYCt41Qxjx/pYL8PxB
DC8Z0l6aPRTbQom+FkUcHWDAvFrgrNtbHUb9Nmem7aUbAbsCgSnBMtSiXyrFmsipzsdjbdCNJU+f
qKG69KfOYHObD/lG1119AN9wMFrIAWEAfVDLDBLhA9dAmzu4CwnkBOfemiQRzZgg6fxzQ+k5V/Ax
BJ9+SeAXXKoHwGZMv5soFRIOyGmOYlTCCBxhaWAxBZd+mtSGZ9v6kO6wwcURkIm1QWqW5FWzkY35
O0nnZYYadRCeo5qmlQUvCpvifCHxsPjXIh7lBg8RQcI91SMMZvbTBOQlcnX1Rrn9ikUGfHhX3FUj
4rY4T/1QpA5Z9M88C8D3kSdu03IcOm9LY/iZDU7lIFGyWQpFjIbxLC7GBJGsUyVuI5USKnIZrfQD
griqnvUEq+N55HmXwz7a+ed847loNw4NLidrdsXjbL8ebVivgGSo96Ut0ibQvH8o+TJA2k5W+4Fh
UV+RLldzjd3Xvwqrh09dzKHLpQlsP9WQLRcUu4CU0im/rXT8RUlsx8nr4q7wXLcl6Xs83TiyZ1EG
chKKu8ddDEt8Qla+nKotzgas2GL81mv3nCZE31oSdbfjOi+nfAYEDe1Ld7UqR+FC8xUE870Br6/5
dz4b1g69ho+QTFObM2puqj0dzxubwAJPOif46mqbGiKm8uzxldcV6rFXG5S7QPfAvhsqh4sMybDX
GxVwyIpYPWsCbL4eANHMdZSp7sWHvfo6RFOOUt6NH3yV8lOcLvENiWnPIUGOsjsCmO5slxmtJETJ
3gE8hEWoXzL6PQHVg3om0cn7NRU9P2s4HE7JPC7v55UAcEAoaOctuJtstrAU5qOvGlZS1lef+JrS
7RoKBPdtTolITsrpBWUOH+HwW7O8+lEteTm2EYvszUghR2hJsoh3Yc1gSwJXf5vPS2IaBsvA11jM
+i6gY+XtXCTHCmX5waF2q78JSGfv41Ku10C/oxsusz5tK0Q/OOd8NtX7XiU9ymYdffba+B8mikID
j+P+FbZPlUJRoCEf3PcZK7cf9FBDMWUdzDdehpvCdQbq+ETzhy0pEYhRUjWrz4bsBkbEQd/YAFdp
ql16m0NeXAPp/Zj77VvsGHsgCbbPOrulBbQY87qDnbJs801lJ1Iu04Puif286YCcLAa93c21k9BA
yKbkXa7ryGXkK5hpVWfpMF0UgII6jcflXUgm+W7ut0U2clm6F9Nv5pMNkGrXJrjQsOQQ5wvcHxjX
CpgbNl7o94aEyj/RdO6HZoJl8qsY4eoFyTN+xBuTTK31mryDu7O61qmFQNvG7IbwiXydKziIBPD+
FbQDcbgoW+DjjQwqUtfdwS8N69iQSPrVRkhq2gr5mahzMZunwhfyjEBfFA3le3m1JKp/gk4H2g7f
25dUTRoOrZBchF6LrzZjLx518stuxr26GE3gBTVj92PDhFz6pXTuhDRwe14szVltiQFjKzvo5ft1
vS6o1BeDPDSpu3KmL3Ra6Ct8l9kHYZl6Xfd1/+GwwNu1VOk9gbDgEuOkaE0wyzPyy6jO4WO+i+ws
v+yxmi7ZAHtVMwFOfui3mOAsC4hIcGVXwINyWVzhhY+s0fMkLjJ39gXargz3v6Y3STxlZwGj+Wfg
cuaJTr29SraBPsPbvd92s4AFrkTIRRk88oeJxMuNdcQ/TTOzHyBmJ98yuSI4pGaDfWobsXmAaT0m
2eJugy39NfchU8BtqunCipG0KI+hsATsQa/3yLI7xnr7Di6D/qUCdPLZ7NXyAQd+d4XNVt7vSbRA
w1Tw80BZfgeGGx6GBQ7Ettq3KcN6hydq7yL1JAHBP3VBadNAGRKfrRfms14c6VBc7/udpcTdQqgk
gQ6M6kOX7XREzB7DKStldZWA82tWvZPHau0yIPM2+h6xFBq0uw0uUU6bbQzIddvSAdKu7mSereVy
ipWVAxoLUM3ufKS7J6Asw0NEtunjsNiv+JsOQC9PPs4jMhjhSvEQqID8MtcJv6FKp19cxJxvht7D
xrKW7oWn62ouMHFnpKF9Ut4Spmx1hqVtojdjX+kWPC7Z6xV8d1vRHbYZsS90rceMTQ8qAt9/u0Wm
xFwXsV/snYHofTgnwSb+eiJmfMwCid6VE+W6KYLt1amn2r6Hm2YdT6B8t/525FLxNrJTDhEiY0l0
Kdd53t9v8CW7/nKkHnFLTcC7fiVmTflO3kjU5HZokhKZS5OPjq33QEsEDMUu6T74cldbo+KhuINc
jyWtT5Ai3i4oxJePOUf1ZxFHrF7QQKCOuwmyoqt1KeByTkM8iQ97tjHYFbZgYupuUgS7+LoiYAQu
Ztgm2/brnLtnGnVSQIHTDXDgWBiO4SSKCAxDPINqpk7ht3untgR2TI9CUzRxadL4zlMRYFi0wPHv
ywHhtIVAbm8VkK0bkS68KZJS3izRFmbxOGxRQfcM0z/FYWyB04zyUGnpNB8fl4WIamm3QhRDCoB9
VtgPFejNxiVwrp5IAjvvHcx5ooCpDDBvsy8Bzr1s3ED8lE7Iq4mTXJ06EIX3kgMmbUXg4SrrSFK1
RRX3MEkVwibXsrMadKTLyw3+K7DfxZIuD1FOQwlLHyNzXRKZAYoDZvcx0ZH9vlKkJpnVsIkpxZLs
1MHT79IGKVwfqQbcPKRovi774v0WEQX3mnEwiA8NIumCD6g44uhTjyBk0A+i14Ouc7icAj3JsUzK
/qTToPL8PonWwr2AzB3ZlTAV+dqt65d977uXDq7Ejupc1CgTxmcPbceJVcxeYhweMYJEYUF/lfvt
sKXDg824Q9sBSxuNpg66LiHT1PU45uOznYaitbbYaldxgvi6LuO3pWP7uVQDaLwuwLYica40SZi9
aXccNuSJzn32XEJAZFu+AuvBesCCqaGH898TpeU7baa5Os1l2d3NalLPzsxwJ7rQrewaqHFX1tEY
6PWohGnTyQxn9B7InycZJye69OpWsjy6T2Ugt6kGaak6uBclRVnUpilD80VYgC97SNOhhj9lGNuY
rmY+6aRQD9AP+uVaWw/z6uzj0BjZiYYU86prmqA9QaMgiHTXc4HBnTaA3M87w/tpGXhvcxHg11qL
TenrfZP2Aac8Dn9eyKHlAvkFboG9x6nDz66kReMm3X8UvEu+AHkLZ4h26EXFdDyXuhRPkYhts45F
/ymexpdBQAnWoXA7lykTn5VPF1XnmYIHMWb2xqUZCzWzQVRw6jnYI3WKQXcxEG4e1gbFbvYoUJbc
rD7h32SflV8k65JPMsn83Qrmts21UdcZIOOPAN9TeJzpHnSdidjcF4xlyFsRHI9FSL4ReRTD2zQe
p3ZI51e1VhE/DQUHEQowWRXXUz5x1cyWhwVc064AFsIbnDTwBcawyEZc5PewPaavfd8vEg0acA9o
olDC6CXxvQ3gL6yJftP59Vi4tGyXHkJOi1xLdjejVssfGlVb30idZfEXHLwwBdKo8utVtMiiXbSI
rrjJ05dDN3BO9lW6mm+RfszzIF5h49Q4HlB5npVjUEMplmd3oO7srd4gKqlth5TmLsxOv8p0CbyZ
ATOuNV8HdANZNuwVbErUaU4Dxfy+grVaazBy62kSa3YDkLqDZIqjicbVIRv9gXcOrew8lv1ySzbU
b3WEdGRpB2bQHCUyIzS/MfziH5d5GD6Xeg2NnLO5HeLIxA/Ol8kz2LWKQhWEHK4uFt8PF4+k6gbR
b/KnYNC+A6kcReoJFQeaJmS9T6LGsUOJt41xrk9Wr3AYQJGCRdSQHq5KItdztxagUkYJnx6SNHs6
yti1YZvh8B3n2cT2T9PsJvmYqsTPLaoKOJ3RaaNQu25s4rphu0RxKibyWKBdQVXLxPDs6wDZaISG
JFEVBDuDMJMhvpe9KhRtUG0HAqvl3qMzRVPiwIUlvAd/BS+1g5qbbO20bmyUt1vF0ixuZocCTD8N
K9ChrA6QeVN3tk4b/qnrJFFd67FVQKPAjZNNtl6DgZ353CFXm64dGi6Mf85mDmt+gnGYj9MpN+Da
nlmcgnu5aAillgmedBLF4kk4LfEcSAS5FHoPoM2GB3sTLIb/Y4xoGWMeZzFtLdV9yD/lYJn65zew
NtIH4bAM9IBG04QFfYvGXgd1D73AwYNgH+7ld5gt41BcoKvesd9MMlP+2Wl0XejrqQLQFaGyZcIX
OCIQjpePrgegUN0tSCjDQywomho0rpudkZcd7BaeFo48ocRrVrlpHdscjYa26TZzGN5ecwWVxdxA
9JKN7Dlbcs2LUwGhKs9uYufMpqBD4gtyHNQOnTlrXaHjAmR6qpVQId2nEHMhddcUEXOjHElURS5o
XzNumwYKuwJJ5Q0kVW7w5NRNgfDhpD0UNxTYwaSqux2pX3Vi0VAwsGAro7DaJsRQ2JO3PSPoRGLH
j7pyw0sEdc1Spwrms5o47J0T1Cbj93iSyLKgfkfziZMqZtq3q4VOJdR7akA+7oXbfqrsbyjv1ieA
pesVcGB+p2KWNTIt3L1Itm086WyEWGulIIJ1NDwLGnx5bZDClXU26Y3UYfJyutglhooxVBq9jiCh
lt/1HjOJ0EpGVhc4Rx26e+zb+5lHPiBBiIYTMlBUiEzoPL/Ygixjy8YqvEY7C5uukw6dZd5Xksu8
9Xir2TeLPi+2nsWK0mDaoxXVCJpL9SekE3a+cn0u1+9dFA7EBRl1OjW77LszfFori86jSyqIc9Kj
Mw6LiUJbpS2er5JZlZ+HdSDJ3JQs7VQDQJHnqFDLbX4YqyJ2bRrnbvkE6QNkE7XVUNk10HSYFQlS
kkJXBHDroUPlPdbEIA+/DyDcQu0zWZ5KWQw3aIYB2zaE1zBXQFunR0g30s3NbTXl6MlVRkuPDiYb
HkwZuqiGQdhcGT0Y0TgAZq87BAtYG4y+c1GsMM5dn4tEh6cND7sllFX0JKCt+BFBvATwUOjuLkIY
nr+guPT9u1KM9si6spRfIYMpbiwpc/6KEJltl2wl4r3yGbuHTLL73tkEM1/5PUCuhgZStdx3HmrN
Y/9Shdw9eYt+Lg8aNjaww+WoEE3LEWYFmdP3CeDDsqUC3WsSgBboSgJtzB8+I/AR5nImVxMRAvJE
mz8b1qnzkk7xp8LOSU1L6BB7O+xQ6M/7VsNytD3AU5mieZObV5i6hgkCecpXul6j5QzUafO0Qw7a
MY9GQZ4OhzQC1XADwzSaP4EhAs8KHzGf227NVoTeCH4HXi+6hLww62aDpGDa5vvMaXfXpclatXHe
6fIMIYT+4EO5QHW8TBgl1ADlF2L7qqtHJOCPJjoy3rki1VQjp974z/4vkKPAV9y3ONAFlFeAS572
EQhAvRdao8HMCoFdm8UjR2+mgL/pcsjpIBsZdbtm+k+PlmynlM2h8Uu+fS4RLVb09pisbgezVu/n
3KINGjqC5QYFAQcKNKbqPhtYeotmObKETIhtY20TRm+jqE9ft4HLmxDp+QlaPYH+Q1X6Fa4YN4Fn
KOnW8HwWaLLmCd9a5zeBpmK2WtjJ9bwaEH/Rh+BWJOmG9ieFzz9GrNfhAcgVOltAyDFu9aDH5DOn
UDzUI4QYDwoKk/hU+nxDUUBTuBoMi/PxNCai/4AOCdY3ODeR1SE/b/vMmp99c4pHn6FLCHAXxR6q
Ycw+Gagsunp1A3pEjOqTXZSq0doT2CMUlRBKdSuW/GA/d5GPO+RWIWoiZB731sHeMwN3+TJ1Lrq2
Apu6tVyWjwsaZ90suYHXw5byDrhAeRWxuPoIxJiXWAZd8arTPTsFEs/vV7ulaIOgFjRkWNGnANla
PEI6MwHiKee5upqzfiranUZInEZOw2XKD18/3LK8tQC3WoulThqT5eh+k9HkdtpUD22gTz71bAuf
KFuSWs8uhnUyl6cRLf3+hKw4bklOlpcK6f4lISx5VVCgf4rxJ3kdBUwcJP+f4Lmp7gNI/otel6Nz
nPsKgfLypF2MrjHVouIE+2B/ol0kkdEkZLzgPLATyow5a9Et8RYoWnTnTWr/EAA72iqgUDFodLjX
oU/Ux6gayLPoMzI2BKj+tdZTAioMSkuZZd82B/TfnqQGHmRfcUDJcW3BgcPF9AkVrRr1e0tmRfLH
RfQGUX5G93Rok6yB/xkigYDeWAZcAwhH9Ug2SGm2i0/h1UhbNLkKS38du34U+zWE3Nvywnjw+bd8
IkpeCVWNC2kYsfEStdWaE28RvCTULOC0oI8QNOFF3EJ4l+xIG6t44w16wtg4XKPnDlDMukhDfiZk
8tWXYpoWBBWj5RAGxLG8R18F5HnQKbTRVnRokmUINFaQIyONh6pqgxcamwYydpJDCtpr9SM20VbO
LQhNCPVOs/ab7MFY8k5CLaQ7dojIsQYNaJBOdHts3q1ZtaCE4VkorP2oKs9W0YKIrVD3wTLEg3gQ
Qs1OtbPHu0+SU6wzN5tXJ/c12Wp8i+Zb4xVBSlbvukdkuGKwSQraALE+RkKKLqbDpe/CWpo/XNTt
KRrIsEri36CFL4twGy0zCuZbsc1sKNAfj1Zovfgv9NzfDSIg/2CgpvDKguSETA/Ch7+Tc1OMmkME
Tb/FAi6SX6x3Wsgc9JPNxg5qT1+tE7rXjMSmZV3aAUakegCPMjdLNoXyRfwkuv75vv7OLuO28Gby
AnZVeryJBL633zhDnm+wJnW8/C6VPrxN45vwA50dByzESIEu+xei8u+c/HFF2LgxG4d3GJTv0WLg
r7IEgIbVEsMv8WN8u+L6pqrJ8smCmp/RKM1BBLfGIYLlgwuQlW+P4v93c/iXBrPoaI6n+3+kAP/V
zgGmwunHt4V/c8tfm0C8/dmvbg5ozFAe/HmBtYLkqDrs+r+azJbZ/yohXo1BPlckQdUGMc5/2szi
5d451j4s2lBiwCiF+wCd/LPN7PEaY+yHCi0gDuEITf4nHR3Q+uN3ch+0Pv3po4PHOIZ75u+rK083
2E8VX68U7IRtCrP5qd8n2uTL8mkr5GsVrwI8wo7WJ6gEGymKuQ5hkzdVInUTL9UHNAqSNxEU5/fB
DXdrdaBuUfGQGpvVqKHRb1SsQI6PdBZF0n4m2Ri3pvvf7J3ZbiRHlm2/yAo+D48dHh4jGYzglGS+
OEhm0ud5NPv6uyIlVadSDQl9+7WAQgGSSHqED+Z29tl7HTIzdEP9TeOLNPCd0Q9c37g00aSteWEh
R1heHuotpUasc0waH1OQ6RXH1FptneX9y1T4jyN8Qpbg2qDKyt4d0WjrgpgXlbBCe5rcbt9M3YsO
Yi9Q9gTTCctKiKPxmTf/PaGq96nj8I7dvBR1+lnHAzUunoCAeREX8Df9yqj4PsSKkLm79sXRM7IK
ED1Xs+DrweqllYkMsJ4EiLvO2+PnGcKo59RMfhTGA6gnleWfRi6WleNwKmuv69dayx8lcWeurDx+
4itwGjSgginwpqjjpyaQo2jKlggTxC2Ss0a9y6yu2dQYlddO6/Bfc+sye+MQXn8zs6j+U5+iWRkO
mFjJKWhomYb2oKtLXBcXsJpTWAC2Y1+p7KNtAbiqZhM4T8sHMsHTrjUVP+F5QslyR2/t19WnrNp6
15od+mgk8/WcSyNe+UX8ERVC5zz4j76mDaFZFWB0Nfbl1xfvxho8D0/0ZARd5vePiJs5+rtD70UU
akNFp3azx9kzew462+7e08Xjj5skbaW3llbbrxuX+0CX5qWcPN7Bmk8vVJ8A6vF/KCqXKeVDxVlu
7U1xhZxlVEI1jYyD6w9GODXXu2jgZ6n2Til0LcI8vRG6U5IFTuRcy1durLEom6C07RP38+fisy01
8D+sijl9xw/DtVf8UxZB5iLMW63nwaO+m2p+p+Qs9TCt1sSN1C3tWz/o+u7lx/UuYzb1U8FthfFR
beKEW4Y3BZe+pWAYHa84aHr8yUPOXe3wsx4sssBzuVXq67MQt4N8KsjMrxwPYUHng/DkeaupydMT
Uvee2cCPUnHl55bnhDxrdADdpG4Tl6fDd/sXF3E9cHDr8cBxM3k8jT9ORtXwUMyCH23y8h1XrhFG
qP+HwsBibUXctEXeRwcJUvKeDX8TkCqkk9DB0DOHpsHXC9S5y2ttXXYWp1Sb+Axx0h+9XizbGMTa
jdlG5GcHZYQ5bTsClib9qqyiyq25yyr+4zJX+a1n8KBSydB9nJIizGVchBrPiVZM6WVK7NOPx8vM
lNppWLrZVReEnmpvuZqf65VWcrmtxM8PcaJV20Uz8xAJk8cw9+rgx7UVJV9fRKAxiQKwhHALVIht
AY3MhsKP64evVW3qpvO3fWzlIYEQf4NjpVijKjTBjxvgeofziF9SS9FflCxjPnVkaClf7X5c5gFj
Hs8Bt9GCUhlOmR69NaktdnbCV1WCY1Hfix2hE1YvCmb8b1wCPf+MoTbQ5Ofp0aB4BiWRrcCo9Oig
dWN140JMPtkLrN05exdxKlcCm/INiL48xN+aBgDfABbaPKfQvvUb6QKHdB1usgrWwo1A1wpUxfJF
3f5Gm9Jb6apCA7O2flJgsRALf0yfp8DqTeB9g2bSSQBvBumh28NkpsVXUc0uaanttNo2cfnGLIqx
zuI2c+mEm/vbaDQuCfPct0qv5LYZWEwaa5oCu+VrE0VJSYjrPEVuU+9KjxWsdKl/fqxNhr8Y4Y+H
FoF+Ij8vHvnbyRl4j7bubOtiyExunUh4KxtiMa+dmZupXRqsv3Ts8ppSJ2m16mZxrOU0uvknyBVO
jeQJ+HGuHR9QaF7yJ+lF+hurcvLQWoZ+LTybJdCykUwAB5wNXZVrJLli60XtZ+vyr8sxC3noG2Db
rCeWKNINGYEPD6NFCPcDz1frPsPsrMNcJGcxAxSsh2xlzl58kOkSQ3Iu+kJfI41hPcnnGirHIpxx
TQIYqs01uwHAAqik7+k9iQLVZe9GVi9rvcl8UH+a8WjHNC16b26yW4naeEjJcQJ01SKEbfoG1hhe
K4pVUqfDGW6JE8UrUNCxu+lQWrNA5pheFul3faispNGxYLbi0ETjG9Ji/a33pw8r1Wog2uaSf3qt
KZTDKkHdGfBgzDskg3qDLr34DQ1EQDVNRquzzKxJrGNeRWuSz9GtP9dKbAqzmuG8kux195Vv9eWO
JNQgXiRWlCAZoaveRIlvDquuK3QnaCUKx8meHEOSCKoicV+RezgkrvP401bs/JuL72cM03Uf/pO3
z8IFbDlYJB3HvRp6f3UPFz5BAMIiI6htKTH4JZ9pzsvFrLzHsatNbiueOivlTv/7417Lkr8clz4k
BjFPYwz7L/spX1qG9Idm3Onzj8WOZ9BM82/VLPLV0uSff3+0P1cjbBGv3/LqSTcsYtYMGfvz7k3N
hC9TVY27QnKDXHcCfh6JkJyq9tv3+k8R8A9FgM7+/Kdr8pci4L+Kt/e3Egvvf9PcfvuV3wsAz2JW
Fft7KAz4dinkuWF+LwA8jznWOsPHdM+ge46p998FgGkzZ8K12ftrXGAHa/2/CwCTeUrQvZg1gdcY
auj/sgD45Xblr1xN6DoVwNUG+2s5m+mNwSvAEjtfCCtbpZlUu5HH+B+exl/v0+thXORSpmmYGuir
69P6U65A6T2bCDWJHa51/ZH4NDrmqHl35QyK5x/q5V+fQI4FksaEwABSE/fmNSr/07G4FkT1JjPa
Sb327zSnm26RF3CAKW05N07JVIOfLvj/sNRAjvzLWXSvsDVbA/bASPnraNKfD7nkvd2SVgLYKDvW
4qithxvWHtibNT4bG8Vx9p81LPXGRmNJpN1bgN/aOuzAqm1rx2NgT5M1s8+rUOWytNv59SJSnIKd
9l7hvmb/3PtbBG9/O6su3ZaONAKie9UBpbO8FDnEnEJ0w5M+ONUBTk2zAZ+VniI5pCcrhsq0NuMq
2coWHTKNe2gAQ19eDMJg33F5quckt7pnt4lvtVGm4ewWVTDiINopw8xvLYvFLkgyc7wY/Vh+KlPV
d8qcsydDS9lyaFGx4aVfoRCXUzDW1cymIQKvo1pj600aNnh4HKGe0NIuBrM/uvpQn+hjkI9DE3zT
ihhkt3P1KDD+YNdKxLCVtfiRgyZl1B+9B7/PUeWC300l40predeuOs/aaL3RvTIawJ/z9ZJ0bs/7
W85EBl9927Blf5NUTbZxK5eGzRxxnwdaAsEMVb+s3sfObV4zotZfMj837n1krySYtd7/lnmwA1Zk
DCn0SkPWcPuzdNl0k4dcTKojec+T4orlrazijj2rx3Ybqe/GhU9wlLQtnz2pIMNEaYfr4eo+zBR+
QYu++x1pv/tkSbUgWjJ5n1AYhb2uda9wMqZNvWjDBoY/0xsWIAvfurJMtkmVfMguaxgy4NnH2Pcw
5erKTsqw5+QkVVTctkWpvsA7ExcTvtaNpsjErfpFz7FsTJpY52kWaStRE/5yUnsfQc9APqv60JRp
fqNl8fgt7p3hPddlVoQqVk4ViiH1D5yCnmi/89EOBfvWuTsxbICerFt808xlpm1hHSMxLKucQtbv
EZXbqCm2ovGQMTGKoKbPDEswLC2ANeCs3GY4ZqKzKLOHmGyI5mVvxFAAMAv3qwl0f02fWmK3c9r7
aC6MGyfpz/Yyz/rK81yLW5unZ0EsB5Jn4a/Wp+8Lcxo2dieGW8gq6n2AExlwZe33BnPmHd0Fsidq
GO5bOAABZud7coZpONrqRYydeTJUYoSGVP1JuEqFs+/MD1Xlj0Gs+9NGMoehmssvrhnVxi7FoDJZ
qwHTkPyonBQndDSNaK3OiHO9WEmvMSjB6S6u87jMya0a8OwDWbSOuvHmQi77wteADwYJ3i1tFQnU
1ee8n8kmk3IY+znmRNRwrOXUZ48WCeJ4KFakI71pfnTlkIS+3rvx2sbHgKsrImOyslvNWfmDxwiD
eSIQ8LLAKfc2BJcM7BvezFYgLYT0Nn3Wp61FMnwguJvPKr6fcvtKdWjSKT45La42xpp01XyOsX94
5qpx2j45+pGYcIyS2bVfjQZTIOEWNm5JOHeQ8Z4zkqH2BvuD7X6DDs6FSgawA4ccHvXYPeQlAQa6
EX6fvwq7yR/8qUy3nVaxDNela+8mbSie3UgyRCIyDQD58+iYB5IY7JtnNV2J8yLxt/ZgYu0wGCeg
L4u9M0qhuXQMJa2nUvn6o5HU7Lz79vqvmZoUPUimuHw4bDGZboBstMEIZu7rAhv9arTwEORjYe2b
XqsOdAj8cChHVQVlG9FuxslSH1vLwrLmTq6+QX+q10WXYl5gmlFQQYxfVti7aQZFkf8V+2BJzSuq
B9XDW1nZlRjpyE1zeVlMq/luISff8EHSeJOTSsXk4pdqTfC8SMIOTtEe669/x8wh560o6f+Bb5ig
HvVueRFz7mIbprqvAmBO/DdbDOUnlszimdpxORcIctBXVFk/xGWCybpHR9RZPHIKDiCP/9kF/rZv
+6ddIDbknzYFf90FAhSq+rf+T9vAH7/zxzbQ/xdbEbir11GMqLY/bQN9619s4KHFwksCgmn71n9v
A51/2dcUO+o/+zO0YDYev+vApvkvjR2ljRj8h0T8B7r49y3L340bAz/65y0MBC7+R2rO1XWyrn+B
+V1h51ZjjAwAKTzc5Db5ua4apq2CvnVgsoK9Y2GCfFnPs/xGTMO9sXMLx5On6/M9415IhPaNeCvc
Aq+RbfknRQr50clw2CGfOsB4e8s9JcXU38tsSh/L3iYPMV7J6LGjf62bCNJA5mYH9sohtMn2nRUw
2y3C61K2pTODAPCDqQ+gKRDO4dUbvEBz44GAXX6gsVodI9cstqNJvUXP+7a2DWTlIqIXl5XJQZ96
jL9pCT+hFI65NkTsHgAlECCIiuWubrxi2xSefyP7GMmMJpdxWcTok1HJtVtdphiTyYJP4NDNdmO4
erHVayN+0f3UP+kiP+sLXpfI0B8xYdRr3cEhULV43NisNOanKSXmglKyodGnCmG07AZyXrrF2k5s
D+jmAlu+SMetXWjNN5IQ7cbsQO20aVdsEc/yp9bKHPhuhZVtG6ZO7YgIAWywZhyUrtSDQTfGL7WX
RrSqk/ky1Kn68OUsX7AHmZeYcMoOs293csxsudgOJ4dwfrrBuzkesUS176U5Lmtcau6mmYpp6+o5
XyNeFiTqqoCswliqNrfGb8I3V2lny8D0mexTxXsLPks4QooCPVJX696Obsu8uRLVxR5XQb6mqcvm
ZOrabdtO9meMuQMDzpBifLbmLXyVaM9sgfIMzlIZG7Dy6AF0FkVoqmw8kirInmOZ+q9u68CrA6CC
v5KXdMPQqEc/stJbpTnaLe85zGK80dMv4Lv6m2zUigertpot/W7DX83gnHb2UrgZk0JM86Kkm97G
saU20mWCzYoti3sPPlXHkjO03jrtzemaLNLOfse9QmsABTtTVvExkvg8RbCpd0RpzKMzsOEpGwcn
meemLy0onlMVN/aFrrzaLYnEOSYm82jM9jXeX8d3gDz6x0yZPr2DvtiXYtw3VXR1vVa2R+OkMV6R
YJ3bFl1yD1Oo2WVZgTOoxAW6ma3Eviua+WgkgPanuu12AhVxTGLmZo+0rPGH58wgaCL3jRTCd7uF
bh/LBm+8LO193UbWxmUs1lq6lfFsWvkHIm0To8FZxqvrVY/1ZKrnvm8kfqJKu9SJQ0dhScBQABnD
B3ul6Z6SSbd1tGSnfSMEkZ1d9Exax/SaPmgVJ9tqurYhVFo8ealWBhMqfahNeXnMYi7ibJrp3hnx
L3uwTB5csx9w0FG2rIZcf2QA6z42ZudQY2OoiDwH7GqYW5cWWX4xdb24t6Ni58h5ODiRqvY4COh2
N8wRGFksX9EL070LtmKDn7Jduz27U6YnZve87K3vCn8iM12yJFAJEShsY/kLGcTlCfFcXBqjrAMu
qAsTI8kJm+CROotu2cyF0x5bCoAs8P2NPWTlNupJK+BNKHDfX6Yoml4EyG+oXaZ+yTQAMhUqUR8U
szadKm3qPsxB8kksbY212d1i6VzCqdBHejyu6b0M8MkbJBxVpJgJZA1TQsZ3qq/zrWAgFcWgtN2g
mxbn2qkH+hDDSKaf1mMPqsdrw8afnmIlqeKL3Mfy08UYtEWf0rUfS3WssRzdyioCwaOLl4xpbh7j
SnCspIXPTspp2aF3lRPQuPjCNlfbFxpenFrL2pWR5fV7Ac/kGNWJf7FxtO373l7KFamT4ZIOIice
WQU2/qo3h/TdNtNs76yRtRsYSWFqp8mrtYApUozbA0TjhOR3/Geft8YJgTL5QinH6EQ1ffWh9e14
I6oAN9F0QphPuZXm7KbPGCbGzDL/phyt7jxkUXubaXOLqSgtMI6XTXgdjLPRfRypykiYuNi35pd8
Lo2dM/Atu8irN8mSGd9hjY+3M/TnN8tsry8XEkMvCSMYnyDCTcWKbb2/MTM/ZppJgutRxnMg9Cg5
6zr7L8zGDC+K2+VBGzn1VWKrtZRDE/aL4R29q5NivRR1cmcym5AbTZ+J2F7l5kYb1VbG5ritsGXv
c181T8VIRBLZlwZIpM75ZFphMwElhw+pKZx7orKIFywbp62nkz7FxsHX4/wr1hsaZ9Tk9KV43aY8
4keIx80OjQngXt52/mvuOOm6rGbtpYgQJliZkn00GGtpOPZZjZn4aIi0HxqIpxtM/f2dnlbF3rYE
bBgr7i+FnL2neGZkoE6/9YERJjhDJxcPviT8sTETtzt1sn2vsNp9aGpk+R+7QdHWXKx4C4lZXyvk
2ZXRi6NdaQZGywo/OsiPeobGt9KrkYxdmafaBcmo492fZTHtXDYiq2wkzxJUpj9c2rgtdnXCI416
6uY5xVWHN9SNvPYTUli+n4qEuVXLLG5SsiVkc8rzNFX5brDHVwzC6Aj11afnUZm/54PzSszmTYvG
T7dQrxB/7ysaAAHkKRo1ZlvuO6x/IWjER4MO9aFJXPeRvpvxTAOi+kADWr50Eb84VY7gVk/l0OWH
JuZbjIem7duJCZnOQlbrlq0WnjD6jJD6wtSoBwvnb5rcLFgCMMsto3duh1Y6L70TfY60hTx4lDMX
jrrCQL1BLQuiWtsCz2rUtsQsdJs2rahfGxZQ9l7+BAYpypmaBtf04Im8w/CTGWRxzPyoMznvMHap
+2pLu/2quVGcnaMlKY5uYuvdI/bPJNoWKi+oKwiHYP4FGWtn3zwm74gnu40WG7kGPiYCFjGofeum
5roSGko6feHN5PRfKEPnVbfQjgbSiikytr7gQJl39GcA8pXDeOInl41Puyog8HNIO+tm9A2EG03U
TOsifPaMBVzs2Is8VYouYOIY7oE3CAQukcbkRws9iCtdniaq5VPH1TyoAckoSee3K3fp0PmOWPWW
GLd6tUh6jNftFvzhEUae2R3TdJ9HG/AdAAjraNiRIbYCACfptkdYDWRkXUqV9GvGHsZ7ZcXDnhho
dOhKIz0MGklJZhySjtKbGwQQAk3gR76OplMEmFjlNm2nFKNn74dYE6KwS4s6nCOroUWZ5LzIooYE
GJd5N2qNgc5llFsmGmif1hixjW7yhhzRCt+b/o0esON96bWxcvuP0WIAmf0UtVjrhyBtixSS2o/S
5D9S/j8WceBt/q6Ku31Lq+9/LuF+/MZPk1lMB2bJFVuM/+ZaqP3h5WGUNO0eVnf9KuRf67Q/rDzu
v+CouJAmKOFALV27CX9YeSjhADjZGoIx0wgMRP7/TQn35wKOVhACO9McLO4ZtOhf0RkSsgsbDKF2
dRRKENESpOLdT2fjfxC6f5W5mRmhO5SojJPhIzP2/M8ydzSPhYgNet/TNZGkPDQQ3AsOp/TfJqr/
j6NcP8VP+n0X+Qg8CUdxq6+9+Fov3wc7+L8d4tpC+OkQblpbVT1xiFFdXO0iU6Tq978/BOvqr40I
puXozPXGYc6doeu/TnTqC9GAvWB/bouq+6hdR5tDPPDYUGYObQNXvMcCQcefbQCJfG3cLL25hE5G
wFou07xNGyyeRqJMnTFnfbbuBvdCwnKySXouDL3siATXEa1ZcyCVrrMHfaB7jIp37WE/yhyVyqWk
JoQ/uYEHqL8kOJt5Xh8WtQ6NAfM22YEEYZhqYw0ZOyEVBsQ8b0ewvWlXH51uzPYJ5tSj5innVYCa
QN9DfcTzIpwjZiQZ4ETowwQ88nGIyxEleBmKtRrzkeW+VE/pwD8mTYIV2m0R5Er3EKUlw/BEO617
V5Vby+hvLOwTT0sl8TRFo74Vo1uEtdlle6vUMHWOurUhHYi6vzT6raflFIImhrLFWKZ70x34I7k3
3LgY5MNaeQbIAtnrtyTneB7YygVxPSaXKJvmD38o5WVSmGJxApETdTFtbEWqvs+VE70kDfrmmmy1
eiIMb5tYa/XvXbfAGLZ7a/gUrbUkAVrv8Mx8bgYxL85gXdiz8YeuJ9i2mDcobWNYlQOuEEfazroE
9nhDBIcmeHodxRnZldsEfL488O3B5e2YiRNkv++kT63VLIfxW6aWJ0sZ332oyq9sGRjkOor0ZUBl
3ms0cXLKk1bfVjMFzVB3/iqZW0XQVINpUDRcBDtSpJc0/l658DmyhfAu1Ib+OcVwHIBUcY+lNya3
DbSS0LQ7fYv4nFxQ3DM8bCaO7K7pGGXpaVumwChYEY4TI+GDGvQWqWWBKrA72HS7d0p3OIChaO63
2bCdSw+ntZ1ND3mtxoehifhhZgtyY3ipfQFxjn+niDAQmp61Ius1hhOi2Z3nczqhs+gR7qLGuAZm
3NNALDnbZ4ZTbsiysDVcYOxGwA4i/Z4XaXyRMeBUeLI5+ZI5te8MZlRhXY4hNltd9B65tulzl4jo
ZMw+FJicHd24sth9YuyKrDt0dPbEeFIC4oLWQTZde9MKV7/XKUf2jt8450iYYgs72Ty7ehnfzJbN
EMNWXQCq93Ow2JNGnKZ1jH3bodWP41IQIGSkNJ0Isi9+M9fDCpi72BIq9z6tLPc+CXYPQS/6+di5
uv+eYCAN47G1CLFAfgrBSPurqPav5yMiSLfW1fINEzhnsp8WNkpxoxE60iW2Gt+4KVAxHrUlV2A8
kZc4mK1vPbfqtjb60ItHdulrFdnJRStbbTelBnW3NRKrTJlTzOQs3AwfOiifQ8ts1BPEyRm0g1nd
VmPs3y26Mh8Lf6BWJrggSDvq9pFwuTybE/6puOm8Mw3L6k0m9nzppFzOC8Sd09K3DlK9K2/71reP
JEWrrd7aBObk4Dw07HfXg5Jq187CwzKkGRygRcNKVoURDZdOafTeruEvd0Ua1V4TA683UzSzgUqd
AWoBNdYDBXn2zVYOEayJRYjJ7LCcIt1eUyTb0E+afjuQyy9RBwjx8FaxQuBODH6YnSt4nCTeIxQX
OrbYVPibdkSsJPNdBj+7lTrwaeNHQ6/VQeayPdqZIYPCjtI2oBhlIKQNRnKPA4UBw1nmAKCJ/b3d
+2SSnKXGlhmLLSJCWvIFTO4JDzvbhl0Cji/ZdXvRaQVfo/UkAw4Qu8gUEQE1aAUEE8PVCGbUiqmi
lbecq6Jr3+d2GFjGpvxSAP1gsq4mg4FV4Gua+or5vy64DiObvrvE2jZGTKcQOxktoTotPMw9WfPW
57X+PrhVT/DGTwmM+GPxLGnQ3fm6lh9+/LhROfZDCelkL5cYQomy3fluVtly13sSg5vHeIiQexgf
J7AjEDAxU2t/HDJl0K21cnpsP6M0fGRY0DvvBFv7L+7VeDXRsOxWwBJFmKaOvK0ast1GHxv3VrVE
r5mV1M8TAi1Q6rHa2raKwlTp2ioT6EczxAP472N+cOrxDZVn2Huu48GxgIW6xmCq7Rh0AVJDdtPJ
H0iAXCtzEXbos7dOvkwE8plIusISsOxq4UuDyfC6ue8Mk86b5k3lgcGoS75yCa+Oa9q1ChcUU4xW
aKNq56e580CKXnsZ+klhB+y5dCAw0sBuYHq4M5FqwhQjh01z7JhQfPqV3o1YkN1WPBL7nGcCOFx6
z1T6Te2a3X4szOSbj0vokBeZ81B2jn2McCzgo8QFTPnJQOsWA9yW3Wi3JzWZP8+IzQhirfPgt44I
bQssgDcM1TbOMdt115ddT3+QZrW7nGeHqZ+mjmex9nu81rhezyZB2ze9bIuwarjBncjKD4o7OnA1
awhLS6u+Z7zD90av9Y997qhnbqT4DHcc0TIb/Ycqo8HvWHgR0q6ptrh4nZeBDekAD9KIGGBNlCvo
gXRsDVTh8zDk6qKENn2f6Bg+lW4TAXsYMjJDeFJ/u075sESfUuPDLpY5bzSr0U82DcvHOMpZZBjw
e8gKYwyFvaSv0CQ8TADTshHaaH8xR2l9wcFtfcnsRp54UzmbpE0E8KlUrAW08p0bRfUtMlV3Xyek
j42uKkORm8vpx1kf7JK4HQmjO+r0jVZVNS++Pjsy61xftegOV54MuXtuxM1i18ynxeYQVj4zy0s5
mGHTloD2O83iISYRBwlAFneRp8d7HW5SDkSdexmikbogAnnsKzzrqLx0Obl9FQGBc+NAt4aJ4WLA
ru/w9JV7Ry4O+a5o2jLFA63JS3kZasri8qtW3ZIqU7d6i+E4hudL+oXEEEugjqlApO9djtrMoiD3
6L/VHahmxWBeewRchaD7DKfathn2PmehGmW/QeT3b8itkLXO3ezOzBOxGU0jP1hjaR8zEpxn3Z1F
GHXNcte6Pa9uN6mGrdvWgg4+2JUcL2AXpbSBEqbDLcW0Ry2HexxZfXM7DwyTDiomRzyO9VJtiI7D
iUkpc4+6ZQx3bYzI0Y0YQOOkULdy1ptDGznzxjR0ZkEy/1w89hp4mcArJ3bM5DpXxcSyocU9jyZ5
6muz/Qob86bWJAYwVdtBr4pnbeR2ApfEttpP9XcttuStVWIrt+ZZe5e+h0SwpLgAhYXfOel5MFPd
Ng7QndWly1334MyWDL1BdntPGuAnMP82xDh9Z1oIUtesdFVvqgtYN555YQKMIRDsLI+WaAEcQdSa
buCFZEg4uXUmZ1AxWEq10Y4ZDkS4r0A0crbOdmaM7PUb3bnJYhB5BIoGV4/M+JiWD8aSd2HNZA2I
y4nYDnY9dIDTpfFVVvKaFK/aB3O6jvTNU3GMo+k8NtJdMY0aG0smvnvt4G50q3oxx0JfYTiKbvga
OWCDmpXTjvtu43ndHJIpMLZRlNL4YF8CasfuxqAABBOyQ0wODQjogAT82WiASvwAqAGC/OiVfQd9
wtwYy3yl6unt3ktcY+Wq9HGu4Vd1noh3rFZbTgTDCzRmwjMmq9v4ufciKqgsQwZBA4IybDVvjslh
moTeNG8Q8CsaC58zALLf2WojEwRZsSti0UBNqiRm6lJchQ6iC1Q0cyIgr7LkazxO9u53yNrIjOrF
U3+GrBG+PSaZ05yrKm9eAOWQMzFk+dqLZvxoJhi7rt4Bgy48pMVxkupgpH6+tYpk3ImEBCohg9Y6
Wx75SDoZ3UPDwO9wKkdXBsvSYSUGMY57pYuCqEuSbcGcwc3U5pTkWpEe4kyXJPCH9t3vVHlkhLK5
Q4QDK72e69icm403Ylo59tU723v9dXEq71ZnAogWdIZdXybowoKU/jifIyXr/SBxRsA96TeDN/Io
liXaMVNVE9xR6GXjeonsdyux2jmYEiXvfhDbKhzVGxTH7pVgI26HRU+Mk/T84TUvEvfA2OrqC2FM
PDltNZrP2vUN6eglpqnES3ZLVY1H8r3WLQSJ4QtQa3u3DO18KOx4Os5C5h/wf4iQkwS9Iq+G6Dy5
Tfmt7F0tmBhV9TPHTccPcQMVkVyloMAmFFlZ1Lo9BmcpBuvJrFwI1ZGtM9NomhLATvJ7Prnei1G7
Vaj5ygvimIyF3RcZSVsSxezxFK9CCBvjahTLDNm9YyXLimwHswwSI3ZhLi9v2wNKeLmuE1OtZrBC
cd+odZ+Wj/i9XxY6gCv6lIzWBojApG9JUaw3XzozM2nwEBCBUui2Iz4+f9jWzCJ7rGlC3QyqMIgB
wTRhPw+WPWbURA5fgTHnPbmLHeWSI77LgUnexCrsvT463vMgiIJTd3pbqph5ZYg0eipMMdzwUizO
bBWzt0U366eszduXZmzoHTWC0U5kMts03061TS41J5pDMTVUF8vUcVz1DL3/mncMMEKWn7PDZIzf
UfOxGCLv3BAnAVLBzvajajQHJfSaQRX5SdVTQW/WFMV2yJnbMYPcuwFtNtP1a5vhZCHfnjI2Q6Sz
iqwPIWm2t11MY7SHa3rP8/9tqGgRjrzT/NXoGsweiwYF46sfzzkpubWF6eV56XqTF5erhzp8pEtP
kvfdFM1XK+vnr5ZcHtRo9HQpHYA+oprBzbXkL4ZGmCB5xuLB8915CJKk7e5trejLIGKwl5OM2kZN
E34h7vid8GprmySOe2PkjmRx6UZ3n/w/9s5jOXIk2aL/8vZogxaLt0mJpE6SRRZrA2OJhtYBBICv
fwfs7hkymS/TatZjY9NmI6oiAYTwcPd7bu5xN0308Dt5cYo37IQLy1DCjRviG8VVh/Mk9PJvs0k9
8lvv2RxMealWWMjzt/zNnjNj86eTuc1tX4rxezgF/QabL5cOKQrs1543yW3fYKvulS5QvDChc0Hx
eClG4DwjQDIf476EUdnFLNjGo6JUEFONkU1ZUbG2Ah7iHXeQJzbk9HaoJvuirlEKCSnsdZUVwWvp
pdMya6Tr05qPu9NADZS2IG4xOu70/kAv6hJ0QHFPbTAkwlX2dD0A33DHfB/Ein3n1Gq4gs6l35Di
N/7UwoIOvURCqelifOSLqLvFESi6yqzUejARJRThErS80r0khbIIorTd4pGZoLIyqhXsLnUP5cH2
M1l1y1Kk5XbsjQwWS0hJaCiqNYVJYKJZ9xh2U0DroGpfGGE5boVsvkVe4fhJGHFiEQhesJEqfm54
/RWhnHMhzTykCFinxL/I0TpB58gqE9V3o06ql9YVgFgWYR2l36lTJuqlVnXBJZLoZEW2RDLZWv2x
0yHcLrGOsbybmKKojqyzroeF0ZQVfWvFMHE1A7B1U4xN9ljkHi2f4GC3UdyGq4oU1qOtt7+GAXSC
OhGqNLXRYPopf4AWyi8s8vpLgiouSXU/LjDRTZDxedqa64Sv6Hpywfq3vjq5/ZSHxMZw7EKfqDDD
bcqFtBl3K6x1gyUOuHf6KKXfDfarwxVkSKYrq1H3xFA2mTPSRErnaj/AFshLrMyMtV2DFFTTorlF
Ju73sBv+jGzDgsGi6Pt28P6sIdw9hSy9L7ruNNHKasuaikMzBEhLNDBehVVuVW/o1npcY4FBV+PC
LcgAnE6Efs6CYhLq0JONZppG90Mctz1kegGKqPGlSf6uV0jGxVXJnKy33Mfz7enRPqWoaeVQHfz3
6KYmJXUolnYGayBOchp/LGf4Y8s/4twZ1llY/d0L9/86bR8bau7e91xaiS22vo9JZKrbFelHjQeL
3PBxSEyOjKTXrlUBCu/0U32UgCPz4Kk0HQmxaYKrpov+41DgmdQxMxiqaIruCthi6qP1IuRk8i5g
oeXbsmdynR702PPpmkEnvWtaMxn/46BWHGg6qNDWH1Peog6cd2FTqKdplX+cHuqj7cBfz8eCpoTh
mMCUD0HcKZv/VIHn8/MxMoJFhi0Xm5ub7FKdjGZG+uOuGjUyiNkUXXcZTUmnx58LFx9EO7xf3QAC
jj5hrtEcFDbQKlWRmoat7+ITtyboIpFRyy+nB/mkSGIQQ2diIrOmVuToH9/noHFcCE9vfAFegpxB
RBQR0ld8k+koYqdRR2baecO6pDlsc3roY/PHoLCvIxECkjxXwd7XOzzLHLRQN5o5STLCYrJESF6F
RLADnboGZUMENkaQW04Pe2zpGyZKqLk4hcSF0tf7YY0WZTmF48YHPp1daHn/BROYyQ9tZq3nMH9P
D3dswiKHcUEkAM7RDiVfIexKTXFHhmuF9Vjr9ZbL/7CuA0c9s8to8ws7nDAGEgL65CF68kE/Phn8
4b+/pT3RZdy+zU08B39iA0hnMOq/a1LK6tZ2J/U1CuZkkiQVf/pxj01a1JXIv2jsN91Pi8YxBPov
tfENJzT3VleSzcc27swox14qn3AuX6kUPg89KswhMDszZ+t52wX6JKAU4dHHpGGpeeb7HXsgU53V
UgZZeW8uor6fLukAQm3MJBuqrLOVLstvtlt++/2X9n6Mg00ttoRuc1DD99XF9WQ3W0wY96eHODo5
mH8Y+zEVZ8DDx+eA/O7KRheNXxG7Xoew4C4gJ1Mo62X8NYJnva4RZdyG2LevKiOE4RoY53a0z0sP
6SGQCMRdqkfq4mBHM62qM5TSq/1Qw8lLlMJGvZHWV1gF1Lu08orV6Yf+/O0YD9KFRxyla87h2qu5
VrljZdR+XgwEKPa4x1vPORNKfJ6LBjV0S7NI7YJemVka7yeIF2piAjVc+7FAMtVWZbwsq/7KgQ57
ZioeGYmHcC0H2Z6FPu5gmnhtHE/j6JY+WxtifqW9NEbnsWqSp9Ov7chn0hxTVzW+FTuXOW/c7wrR
dpWneBdBKocmCHb4FXQSMMiCvo/g4vRI+uczFlTAu6EOwhVyVHaQ2wzV9R6J+wImNA4RAIwGr+/W
uMxPX8A/0qRC/aNZ1SbZfYgXwYvNlXWNoF9gVOUUW70ljZZD9qId1ZzSC8tNqgthDMouxL7mOsi4
B5o1VGp0Vcqae5VYZ7pIxAWOT8ONBK6/LTC3y+Aq0Ykr7Xg686DmLLb7uDdzglPXU1kAmoFv08d3
mmWTYni0TPsw4sWzB52D1jn3fqQh7jWfOueiyzLqp1nw0gxpiPknsLp0sHc2jamxRWVWA+m01Lsv
KFfoOQRzWpT5fSXd6ymA3p+Xab2ezebozYYPR/OroS8w4eoXTU//kpIo3XKg79inti1XQrh0e0OA
WpHCc65S4P18YC9YDuzXK4/WQtoRAfDxhB5vSwdE6aEi+e4EsjhzaB2Za7pHHwIdLLT/Y6/y8b0E
eY9zajPyXhKlhTrrGTu+Orb1SUND9hAY0j895T4HPHhA4xlPtz9tL588iesSGICs8tL3XGHuyLfm
6zpsxJVtVGIboGy6iki9PpqxF16eHvnI8iWaw4wHIbrz+c7RhBitRp1d4K03jl97W2rfauo9j1Cm
kl+nhzrykDR4zCAo1+Lfh6EjdVHum0j+/LxvqIr0GkU8KkGABpKi2YF5j91lS4EdXZNO0v704Eee
k7jKsKmFczOgz+TjJ3XSsCPtVBR+G5Qo72TxGA4hrR7J2Px2GGDOm5Tm0GEEk9862BDJAbVhqSWZ
DyDleRwLudLdoWMVGcZvT1PCDRqmaIzi9kHn/sdnqlrEJCHoPvoKOrkCMOorRnIrpWVvSDz9/N0X
aCJ6gU+uYaREO8fBiRLGWYWEkxZT2moMX6lGvJolTLvlbELYnnmHnxcggxHaEBpYFLQPjy/MIrXI
7nKeTDEfI0N5hvP/MxmMx1DaZ2KQeS1/3AMZimupzaOx51sHz5UbuFsWCo0YRpXB9i/WHl51EC/6
aTEV/QVpynPR6PERPUJRb26AOxSSK2bluOU8Yq31F/Sfv4KYfzSalIbfyM4WUaf/nu0Wd2JTJfA2
3qIORjyYkVbLvUMETuorXXcB3Mg3TdSetnpmmM+BzTwMV0Nwb0QfhwkFFL9DHPNX+72iK4+KUyAa
HDgRT8/Dz7sIo2gqwYar095+yHGgcRb/qETDSdUgo0WmZ4mT0p9OYe+TWlBQd6elMZZndkn980nJ
qGwcyM4sFGmHS412fIEpJ8kED+DmQmYeabiiSqfrwaNK/8aPaUcPiL9Smike5RM8EMSPzhZef7hD
q4gahbBoosf43sMMZRVWFcHBHBbUpW5d0hZnf/FQcvghwMAzv/7ohwGSxIzTXM88/DC0JEQZlY3M
JztdrBNMdS6UgTzn6Q/zeYflFdFXSUoJGd6nkDM3a44R+Fl+IZxsUZa9r6JQcR1xLmo5smCtGXPI
EWTb3GE/7np4K4NBrhFa6UNl0MgSRLvBBkt/+mmO7UA2IQBAOS7lvLuPo0yJiidKp6Q0D7VAxhyO
KXi8Yt222fc+MX8/iubOSJsoRwb2OurhDdUVsd3TcJVydwx+zu+uie193gTPp5/q2OKZeSsOLblc
DA6n8dCmNPGXLB7cq9y7dNQosQXWT4ot5aYJLfeHzKpkR7awPXNUHdvzZqYHcbV35NJD6lSNDLNP
/TDUb0WhvE5JuKmSJ1wNH9iuz4x2bMJz7UE8Cv0DPtD8Gt7dFTKe0bGrNvWrsEq3uW05e6knyur0
y3zjah4eHbxE0ISmZtDmfLCvergmdFhapD6SCfUJ07Fyo9BxvMCAp8+ozTnyS6JB2epK0d/WY5He
WJmDWYxLT+c0Vri6hKAKtDro1pl06cfouuTc7VY7+uYdbtisTAO14sFyaYJWtWSec9oMJmUCUb9q
wiuXdJW1u9hxn7uB7AT+XRQxCiN+SiWGXIFXfovo6ACmLC4qmZs7skgezngK7hIRz3H6RR5Za9S0
CUEd2CCfQaGZw2+IB8JtWUxgzDWxUSuaKQNQfOX4enqsI69jRoTOccXsZ3gYxujaiFOkKwjtA+2n
SsJhlVvqaztmhQ/5IlnPBjNnIowjiw7BsGYT0XBifUrr9w0wA9zceLzE+hrFobLU6dqhjtHMIOax
/lI38Dzoxuj9339WTSOLSUaKAPFwpzQVeCWN25Y+d7Wb2gagjOPOnmw8hhVp+DS6aH5Oj3jsS/Jq
SQPgHe6xlX1ceKwVKVoTEqKCDfVy1JApFoUh9hLvBj9HLXVmvCNnDg9IDGVwsBEsHqzAHNp9FJe8
2qEPqVyYjVypNVAIJEXOfzIU4CjDhUxEnv/gQKgcMxZ5wRVNQ6xzZ2U1bHpH2Jdxp2lntq9jc3Q2
l511CHOm/yAk7WmJKyYyA36bdwiQyl8WvotZy/eLw3rvdoX47csRGxiiC93SdMonhxGpNlBr0zHx
hGEz0ePnyPuma1YVeYAzAx3ZmEmpY8g6w3mRcczf893GXE2I05GUFX4WWs8oprfuVD+enoJv0KKD
XfnDGAdzYhZFJ5gEsJ4TRwMkE1cXrdVa93png4TLZMtbVOXCksDe8UYKv5SywVoBYv62c0GFyFln
2hQxlV5zoAMOGe1aumPmx4ZoLibTjPa6Fw7LYuyDl6ACqpi3NGdxux1hE4XBLrJcihS4ed4hIJuF
s5Tv77EPo9mq0Np0U+btbGFUByitaR29TTKV6LCMY5j2cXMbDU60xWFh3GUWLZq9EeXXvdL0vpt6
j3GZtkvecLrJyRU1i4hGQZ/mxHxRyqlaB7gy0CycyqvSNIAK4jy9Of16j81NTnEwWFQOqVMczE0w
JzA3beYmbcKv9SBe4cXemoayMfIS+wzEtqfHO7bCibkJ9kjfUxA6GM+KAKsaaPR8UUdzzulG6ulO
iuJM8Po55WeSK6WwRS6TNJ13MIw54DQEo6XwaSLfV1WMnaN0f9TpF4rQ1zSkgHnQv4VNcebKZBwf
lywtb5TL9WFA5lV5nVfSIidSjtPXaPYcchvs1hC6qNmanhnuODUC7bVI+3qVFTQJKh3eMXat9zuL
Ln8rkcrOUDtlowkTqw0aQ5lw1ZZ6JxVsL/luaT0XdViLy9SZwpUnNJvcizOtQi140FOzXbqTVS9S
kZjpQkxVuE74PXghVb/QfGh3CdL8bTXIeoOii/8+n6xl1Ipk7SiO/gR2/9ynOPbFbYM55lGG44PM
r+zdHhGrrZUXaV/4qngdKfcuRqluU030Z2bWsb3o3TiHgVFf9XlWerLwXUASy4J8wzKPovXp6Xvs
QLQNsIMWiDUNr+aPD6PWelXWZlP4FJ2wrLVwslD15zLFBilqxzOis6ODzcg4Al/UbYdhr92wGRWA
Pem/s3NuotO2N6sNHaD0Uov4zOs7thHYpP05LZDsfQp+s3E07IQuKr9Jmr3eOvYST8nnMmt+iZie
hcg+8yY/kePIYnB74Mo/p0mp8B+8yqmtMt4vcVoyZBEqL13DWLaRO0wzzFVpKJFvVrVYwsE37mM1
iPwxRNQQYrZw7YZuusEAdPziIAlCnhEAszjzPo5NW76zQRqJ/C3l649fWg5Bq6QRYY6sq1+GFz5F
ev+QYTv0n4wD9HQmpduzZO7jOG2P6rmiH8/nJlqRzRGvxahgQdg1Zw7SY2ErySmaNtT5H87BOjRw
ebECei99gWYkamlxlcW+Ka2LxNVus7J+hAJ8JlFxbAK/G/IwYJ2RIfToqbmPZdE27MpfnpnR3I6F
TtmfuXMYx+YvN1KKZISP3IUP7kVCumY1DU7ONqOP30SEKUzs2UswE+6S9C2UjwrCdM6OvI7rWWug
aHNnZkPTn9e3zyZJleegdjFC0lEsoGpDZxSJ5iGcvHLlFuih86B1N4Mj3SfXYtdc2EVLw5TSDqsp
nVObpf6nKnXkLCX4YFyak7K7oRWnWuMN+CsGYwaGxAC/lo/6Q0XTNYc99hKn96djb8GblbqkOJi3
hwXYDGu7FtcbIr9q2k1iAlWums9WZV2SM30W8SjPDHjsE8/KLBplHJKth6+9ShDc1wRDmN55Cn1x
HfzFidsv0MUgCyCF05N++hHfeicOAkI6ZnQekOXCNfPgS4d4dVAlzXLfBn+2jICmPZgRwPPCGK3L
CAPIJ1gm7iqZydVvcgE3grMG5EyssefztoqUdK6f/lFH3jvBxiyBRsf/GSbq2aObC93IfPwezXXU
jPZ1ERE2jhiSPGOwNfn0RX4/PaZ2JIlJVwJZn3nXxsxA/7h1hIM1YRrAim4neJEjJqEbGlKNDVia
dgsgFM68bdE5aWVrL2yi5UhNBuWFqa1O/xDjyF4568Jpx4ACSqHt4IeotEbAO4lzdMuQMhdvuobY
yKY9vdVYlvNmnJ1I6EZGYgVuISOJrCk5ddS4ifo7LIzUzTgG6tfIJPDWxaR+JSwutpFkSqGYSjc0
9QEE76Jf2Fov2LL7tWkn0ZpeYXPVKIXwI7t21kPUOSs3vNTL1HhI8UG5ZdkiQoPKPD1Hbudd4A/4
AuYzPXMxP/b8VMDQoDtzhf4wcUS6LclaYfD8WTo8RLSl+YM9xM+xpkSb0+/62FA0XtNrgBqdY+Pg
1KToVNf5fCx5pRGtqtqd1XzQlS+gm4fPp8d6+26HK23O/kKUJctIG+PHCVYodtbJPOZy0FvABAUF
Y8RecGy3QVX2qwJMxaWG392dGHR5o0MW2+tC8ZamkVXbqlCb3dsP+i++4Sy+wWQe/IskcITBF09l
QebsL6Lf7uf//o8GjIf//NqK//0fBATeHyrZfIOCh6ERbxn/wjdomvmHC6J53kPe4Hys3b/5DYYD
iZk/xcSmvYVMF3/hPwg+7Q+ysS7znZKeRYbhd/ANpCSYR+/mGa15Fr9rdntR+T0kST7Osxx9VTuk
trzS4gqBNkR2KfKMq5NlIzyj0cWl1TipHTF121Rn41CfBRGstk4RKraPem6KqVnMFkL6OiN+xbsB
cXtRV+5DbENmssWyS4pY65aVHLCy5VKFexKo09FPOA0Uaj8cbXm/w08yb3uwUji9ieqa4DspwFnG
aBo9NDhXFr5MF4CNe3UHjW28Hs0geEyMurpgrXxV2rJHddojbVMHbwUPqbpKcgys8mSATGlZqf4Y
0fZBk0sEOnTh5RKbMbfpPbBgdS0BV02Ak204OvcTdqCv4FNQqRQoL69jnGHQyEYCKmjTd/EEjCxU
AeQNfbYdyEm6K8srQYvlYe3ceJ4Aht9Cp9nWioIaxUazuoXYg0ZAyVD0Rzl1vSpo5CaZGmfCtqbg
L8ZgMBjwdQr6W90KihchR+1e2lHRb+H8i1XUtihiQiykoduGFM6gTzWrxKr7r6Ixx6dgztMvoW9V
w27AsmK2r7R4UKxHO/0rDTL1lbTgB7a63axNLe3XdljVGlFCcyXLUqtQEjtyTTdeVM1yUmtnwwJ9
8pJxuNIRxLfbmF5jsYlaFMSLnqm+UhBCqvsajwN2niLfGiILlnZpDTikJ8JBY5UkCnmcvHfgdZhN
uVI7pIX4M+d+XQbRCnfnzt0Q88m1FEm5xF6rDzejjpJ2duOtrKXWZvJPJ4jV18nSAJlaTTxtZsDx
Wi3M8TWHGQK7r8mtLVK/6kErmugytUX2lc58exGoPSCsSgkFlKMoVFd649zm+disOj0CnhOhk11i
Roa7gqoNWr9G1lNvxjn/GTkNKnSrriALo0tDJR9eRB63eHRfefpgZ4aFB3fUASROFCRRQaLvRO4g
xbKc4BuroUHXlqCypwFGg6LW0p69DUWtPwbwFneyyZ2NnuEoCH0vaB/wTPyhSktZ9aM7rQK3wRGR
FRDvSgcP0+WIKxrSSxsRTW5n5kVKXuxlBntv+zYiFWe1SDFXVo9PTguj1li1Qf1omVlzU7vq9B2V
ebDq6nB86uIq94MJOO5SUVQPjyUFSllfKe3tiFbyprYSPCAFyvJ4ofdxAH4idVdaFJRf7LAW+A95
BYYLcfgsgD9jrSSC7D4F4blsp7Ta9iAxROkyDx0aOJHEpOreiupuOYrB8DZlYeqSnSXQgss319nO
EtVtkwceBhtq9qvQ0nEHc7xcDhFGEz1mEosiED8SNTZXBjqFpYXnuJ9kHvJiU38d5PhsZY21LNLQ
G1YenVANBjGGxXeUiwpDkM6+ky0iFYZNLawx/m5Q+e+peOZUpHLPQfL/n4rL1wzfKjK7Hw7Gv/7U
Pwcjpx+FFBPULMnymUD774NRN//g8KN2S9MsWP252e4fsBEeZdp8yVSxnqD8OefX/zkY9T/IcdHN
yI3o7dj8LY+ywwif+rut6aSZKPDihqDPR/r73Bn0vrKq4Wrc4FeFyFhiI8raT2YwsiP7PbB0JOID
0Lc1KWQB/9Hsv5ACHGoutUV9Lhw8uOTMv4aWWqp6pG0Ah9rzfeRdJg90dJV6UdfD6Sy0mzCFc7vo
wAZAhelBTy56aXYvDgs5XjS5K+olmk0OuGBqHXOJcq346Qmh3vJ3RLgCZ5n2ZbIUF+KPbQW/tFHR
zhX933JI7wOL+RfTJU647HE9/ZQUMGMn4tuO4sYYWI8re5iyL72Jan8j4ExCMxwHLVnFMPXwRLIJ
bsdUNbb0s43aqkHk9jMa2hZZplJZq5Y8GFbSeQQE3mmsNFyHZRLdpVwrctyh2xW3ce+pjerLNJPW
sI5bxb6eLzjnhD6fPwMtObRlUHlkbtAA//EzOKMSSqXK2ptCBN5TGdK6AakW8OOiwqjujpKM91AF
Wvb13eK5++utvbeVmefa+3fpzFUCrplcB2hpRP3zcVhLHdCKtGFxU7iTdqOlUXdTtM0yxjT5zA1/
vlYcjkT1am6dsDWP1pOPI9GXNk41B+ONW6nmay1LQMABIj59kVbRWq27jJ4glR7lZWJQCz9zw3pL
WXwcnolCL7dpkFxgdzgYnqJ2jOckFhIzju41TzrrNc3m32BNebvGPblcjCqffiuz+g0NXDq/sF9v
dxILHGyZjEbFayspMbd3ivyLAdIHtr87jr8qpa9WqgI8APpUaYLHMlBRLE5/p8PEKlg+buJsGwZl
jzlDMkfb75apandWYVmBcq11Qf4aN6INF3CaBURNYMxFeCGjOP0eul51NUx1tLGpi8VLXeudPwU+
APQSRHRSmiVElbgxnJ+9BQzyXNOP9ekjUwxlEkEFZ29ldXIlef8r0VPFahMJ45qIrgroyxZeNG1R
kXBGC5wFaB2u1T3CZqtbRFEE/xWkS6s31Tabj3p64elMzizOfyeT4bNM8nJHhCMWFQHTFzId7iqo
C4BJb3EEVvPEFEHSFjdyDjTqOeQI8TnAsuotEtH7KPfpFcju9SS8o0CFLiHrnPpGEMWIt3jGnkMb
LR519gazm6aFKt3kKpvDIOJb8yKaQ6PpLUqSKvq+JZMuhgU9x1FyDqm0Obiie+tHRdHtoVOhjkHG
hlQQtHUHTFrXH+tIk+k2cBTiNRCswXfaQIji4qJWvnVzaEebGf7KZVHttNrLfsZ9ZbPu53AwfosM
+zlIbOZwkda0agtswrutZT6sTdnUG+0twsy4C4bLXiKZWfZzEJq3BuFo5d1C4yFC1dBr+Rw1ulwC
++E2RgPY1yFXo0tUu9WDZQhCXS9RdCKmfHp17bJZtyqyTdTAbrhRcCR+1eeguX2Ln2mgJ5Yu3uLq
YQ6xjTnYHt/i7mYOwTFGyf2CUHvBdk6ETmxOtJ68Re50g+Nq8BbPm3Nob7xF+Q3xfmjOkb+cLwHx
230gebsbGG/3hMFwhisb9/Us2HeyFjlZoJhSSvMzCiKoXi/UAEkWE/lCC0jLH5AQEmE0i050XaXe
iFTgAXbhxTU1FyAEwS5vKDxDTMjKB4Atxi4ZDWMOyeGsL6CSzaZ6Ue4imA8CzkO8XWS9tlNESssm
E1pwG9XqrEBIR9Rvq3FAPH9lkzJiRskAfK/E1s5SNrYSJcFtP/cRhEv6tkGGanTj5psii0Gd4ViM
X/16wDkO/wUyN2jXAi4hy7INwLtHXicDeM1Ohj9KQFSwAcSaT3NBkB2zoDg4l8QahatTi7naXRsr
eb4uwxgsV9c7McaRpS62sel27s0sqw4uCghzjpUsi6Gtp9FvuZo10boKI+gEAUAgqohNW8SbMbPz
0VfbFuKaBQkGrs5gjdm2ietYWfJZ9WelyidtZRh2ygUlzVXlNktUBYdHURTPCb6S+c5oPIElYiTs
e0weDWPDtUbXLiNJuQLybcT1d4tJaFU8cBgbF9hC6+mmq/gF6xLR9bR2tYGUME3glbzO3ZGprbBU
mlWgad1Fg69sBojDCLvZ44/PGTst8UkxJcb0CzceDyg3PyAnzM+jeqcR8fv4Hac25pt4FoKTiYPV
1AUpluJ0G3h3SSATc2nEdYI4gtY35RI/IHOjVQGKUXwJnWqtjdFU7qJYk+E69cyIKwH/P+AKuLMw
fUKjXg4yVqaFGGLlW4PZ+ahAfEhdJOoThjbwZXpTMR5Rh+ndjV15IPYLTMGvLcrG2TbE+Jk/4OUG
byuII614mbSsiC5qTB2HTSutKb7URCgezUS3Xq0hyDE6x13U2HT4RBvr1p7IJeSdluQrqlt0I9DU
DxImrl8yKYksEpS9D61ly+9VExl+78gQEB6yXH1RoN4yNlZWJsOmaHrtZqKD09wjQdQeNaHw/4AO
1bpLoY3okHs9T2K/GXQdOwInbPXbWHG8p0Kt58mZJHW7dbIWz5thRIGzVOs5ORJJuEtgith0LznB
vCe6opjdObtks0LwOXDtbb0AbkBDF+697mLEtxvMRHbXYhBz8AmE/s5KFRt1KURsuSvLacLFR8/F
tFVTZ374+aeDb5p/V5VrN6ZV8BTdXKanr6oEOeClPUunyqAd74vGYck3HVFByP/GnqqLIrqtNXPE
KN5ATcvnxh+mu87xwKQ5Re3qYTNQTzLWY1/r86bBYlryRGwggwcSBQeVIn8KqDhfuH0cwyyLrJR5
MYb2qywMfsaA5Pke1KXaXoaEuQk5sSJNHlxOi21bqNpN7YX1C+oCfBIiWqj0i9INve4ywBqmX42N
U0sC3NHYVjqvdak69fgjzVLrbuhaFZ9bFTjOsyR31Pp5oOR/jpM37yEweKMV9wAXVLo+wlrBQ8x7
VtQg3+SyCmFSmmxzYyOj+7gU7SXGiTDJLL3RQ7Y9y3QWfaR7T02i9CFaqIJlMimB4e1gkGr1r5wN
ebxAkM/akPOOvU4shTc69FO/5pCR9SUkMd3G1zITPSet0auE3nXyrfF671EZCdMvJk802k/RFmO7
yKnP9LtY6vxVQ65B4jFlaIe7is8CyRy3+w2cj15cD6OTPSR9Wy9cp/XNfACeM0mbjwOqo6U/IkvL
8rqwB/NKoYBWrqMaVMVlOMoqWrpWm0ePRCLtT9XDNoFu4rjtFylMRNKEsndrToGxfsA6RIu/ghox
3B48gpKOXyphKB5/GRUasjtKGl4oQSW/kxaCE5Q5uALvYgrFe1DUwbRturqNQcHN2b4YJZlxNyAD
t25yu8K1AeaTal8jrDAHaj+JbNf4u/LVpFtgPNJMTs7eQVF5rQ3G0Kz6DOscgFw1sz810cqsxmAE
0g+s2a6fJVSVxyQiDcJyiL0n5nre3hUe2ZBNp1desnFpAZCLoXsJwcooOlnK2Y0AEJPEyDgU5rUZ
ZG5/Xwet13C4M6PXVWzwNbk4kL6j2SrFJayZYZL6oGb2LhhKj+caBiW8Thulkqu8DdgzyAt14jrD
v4RrpIdMrY3cNFrJQVV3Y22y7uljc2KSipFz/RY6/zeTciaTYlj0Yry7ZXwqMDy/tlFchNhPvK8x
/P3H/pVLsf+gh4xmcgSdHKWzovNvRjT9qn/Qh0XJQJuLCP+kUShKzLISD70OuArL4Cf8w4e2/rBM
JIyeAfvBpKr4W2mUjzdXk6wOkTe3DEQm5HkoUX68akzgxzql7WjA7zGLW2JC0O0bCnb2gjao9tu7
F3PkmvzxXvM2GDeaufTuoaDlGvlxsNDCsNmJIONGyli9FGapP44ggZ7SWDT2gn7u6iXk5vvq9Unj
/wdDz+JPd5bG81I/Dh0rqTaIUjP3kzcwtNew1/SjZDN0OhtJkjtwnrdqoxvLNpjI0pwefv7r/31v
np+cJh5dm2XstLpqh8PrRhyCB8yMfZYrabx0lZ6jTRXdVF3E+OViY0CAfKbh7kDI8/egTBVTczSc
RA9r4MAcgy6sPH3PVqQ/FqjCcdSx2Xbo6WEbE5Z7ZcYGg3daR1U8Ep34iZQA9pxi8x5qnAm2lRMm
g98qDZHNRHnzlfYSTujA6lXtsq8CkkHU3wib20oDmjjQWG+caaT9mNP56zHoK0NdSM8uqb6DngZX
ungQEeDuaVZlrnQYtA0ZUKyNi5XhYxajgBpSq/15+ot9rLv9ParH8iBdycCHnBNbUZ1kgIC8x0xQ
eyyUiXKRU0R/qslQ70fQu/fWG5PS4WoOJaOLt6fH/7wwKfuh1HdwOmLeHK4V4MdFWgOtI5FJyQs+
c/UyeqSwwr7WzvQHaXPW5mB2UmKcc0q0ZzgUNT8uDrBu8LnUTtsjuh3ulQrZw6aHqIwLlmG0P4fU
NF85UOfVqXKXqpw5+H3DiSawIc987mMPTss0u6WGXPvTrNVhP3s1lgj7TtQsEtMJspIKV05qMS4A
U55+zccWiTN3Zrz9C3HpQcYQmxU1Voxe3zct2vZiBDm5NMOhvOwctbzMm8TcGX2L8R+XNbjNGfm9
vPcG2FeJpkiMuqbyUoH/eI8Z2sA9BhXrFQ2s3loToFWjqCcIKMaEVWa5QBDoRVC77Exa7kCd8zZZ
nTkniNOshaT6UzNZFgadO3oayC0swDeT0zT+27wZwI2/NE2uLDNXsu+NvEDMH711GOMoRBUUFkQ1
5lwGYnzbsu0kp6xZaYHa/nQbdbg//bKP7IIOsCIkmiY/1jrswFLwsuxp4Nb21uTwQt5es1Y11Yum
BtpjnTXnZvZ8gn6Y2XPtHk0omSBseF0smD/O7FyEeqKmY7uX0OQuLZFbrxgJzP8wknDRYVZ61xh2
SykyDog71T6JioWUo/cQdynhq1GM4qdR9sNdorIDqLgtvsR0hFyZ85x4e0Utp4ZN7ivyrtreKS9H
0qZXihKbO93hgaaxO6fQ/Etb8n7BcliTZ3YMZi5pzE+tthPt8U4dj+G+5E8tvWqcKDU7SnJbG9ko
/KKPekmGlSrvSrcUUGFxnwfRxovCGB+oWT67HGkeXeqJ3q/VOc3Wz55NtAq1HWhW+taAoAbQ4lcw
ST1kEpFUvlRKHkLidMqyWcgQsDfIF2DnK7LVrIykld2aI4CUW5qACzTpCdjTKRBdum2eXNF1Vt7A
iXHqlVs25LwqPVO+cvlNb7VyzH6oaautMuKA6P/YO4/1uJWrXd/KfwPwg1AAClMA3c1u5iAqTPBQ
gcg5FXD15wW1ty1RsnjssQeWtSWxEbpq1Qpf8HFdXRHCV1PydbHrxTmhZ1mFKTVrfdI9GNnIimbN
TYtnb8kg0mO+ipuPHtoMNJASc12teRyrIptDtPXce+/Fy6DNYvQJO3NqcTyzY+hIHsOPLnAGU35u
taKTQYVyZX62qnXA024cEbs22yXVjgj3igszHrchwoQvA23b+2WeQEy4GLR2uHHSZ/Mze6jsoO1N
KLElUuwN5mdl0VHFigQl02z2HuNk5NjNWSPuMrLlnBpHDhBLlHikBt4O/2MKEJyh7afeE6QJL9ME
UkACMb1MddenyO34i9tTekZWpQWyp6eCVGdWuBcSU72Rk9lIDIyHcX/X3QZFPSTkLh2rbi80Bato
Hy91meQ+NjPyKOI0uZpyb/giq9zBOsxM9APWzV2IhHB81Zmi23dYLNVt3XycdX39YPQyPZmTVOEG
M/28DHUdgMynO+GZ0d5kJPep9Hr7AxBl22+dJvnKQlHfYsxtBpqAcQXCgK8nSCLkqUEQ2GFJVRqw
sErdoiFRKSX9RUPlVzJgEvQFUdJP4+ZBY7Ccn0+V7HNxAvjtlQ/uhBESXnlJsdRuSP8XtyN/WBg/
OrkvbBof/L9hzqbdBKiXagYq3Iu2oO4pc8ND5jWZHIvbzVFkCBd6QhL16C35WW11V+c4F/sVFrfn
egz9kmivMW6R89YWQtJw8UswnO+UBh2GPuPAoQBIfAwm1yOu4EedHtKFVeknEpHfvahaPsMz3OYj
PUG+WcdANQQDyxrrab2T4exRoNIH7vnqUVX42GEJcTu6ch2CdXHEU2QDvMXUgHx1KNB+z8rZfkLi
0XucTbP/2q+JwDnPIfAI4pArSm9XIvjc+y07VAYl1H/sw0APsJctG7NZN44ekViWYb6U9XleAb9p
dXv7R0iOXAzDRHwmnEXIrgmvjOl7D/xJvCqeifagcWXqOn+wujSB9tLm5XQmJzWORhb/okuM7GoE
ZOThZcFdxW3pXXguxlpgJTnUU42I+hIjyeHkRWRziLpZ251Ftey/tt72Kr1OGA99P/Lbl7stxxEr
X6sV6qYm7TTRLE2Xm/YlF8kLmuPXVZl3kG7pWIFnNa4mQWa4mLPxMBmrt0N1cbkbU8oNCzWahywy
OZ4HRW29bNnjYvLujXLhodiSXClPpv4rKtnqLtt+x9yTjlWM4+JR3/BHsuAUhXTZf20KTtuXJlOW
02sMVNovdy+Jwpq3NHGwBXGeTEV+nwFj/9gBCd4pU2ZfgQKCb0lBrx5rHIqv9IQt7dSRftV3NFku
WEZ8d+Z2t1XdcvD0dYemB3ekZzpJeF23OPoYefMxQrwmhZZl4qcYAVZ8cvqVdsWEaTYuXT3tGFDb
GRlUXUPDwsoCvfPgJcEZt1QlX7Ph6/fix9pSnyXztpYnPh5FILQcqIfbOKO4pBMiLxLcTJ4S16LD
yrHDDTYm4w28BCr0w+kRRp8LLeHi1csWgnJNB3RS3ZYGcfIMYTffSjH3X5kK8h1h8LrBl/qvyDhx
AFfCJrbVW6mSJzhCG4tBYkBn/ejwTTNUtdwjj1OfW5Pm3KXLiASvlhTcLbivDokwTtxhW552VRhX
epxxMtHa55OzCfV7Qft7vGzmGAZFyUCHLM3BKB0xipU+HjBWbiayWcADAr38akjvkYmC+4A9B/L4
QwtoDKkL1kiRFPZTUs68U9WUPP9LEMBCVN0tacVbKfLUu8DoBTkdjx3WONvly5nubbbtegYfuMwj
hnzuxXyrpPvtWRtZfKvofMuw4CDnPcykoLTRokdta9W+ND07CL3nOY3eEoHOVXPCGFeki67ruZOX
lShUZvTnc0oIsLGRVTukvgg+Im7j/sZTEa1cieh95GetIDSZdYQ8V2d4j+mwKg9s0YpnxuoMJEWm
BI/km1hl3GPuYj9ZiFE8mJqkBvAyyhChpPEwW9vUxDJhwPrEeQ+/89RrPoJe27q3xqxuXp6Qk4gc
eSMh+l3dpYeXgndlWE9T3mKLxpSoKaEbe29K2oex5Q9ruBrWbtiytJXWO06i2+p8OTaXlSZ42BSM
myy5wQ5Wu/EuKlNq+ASaZUgTmkpme2tdMwE4zGajWMNuu53E4SnyNBJPzTZIgQ4VI3efV2yrdbGi
0LVWJgCo9UlwWzHhKM3ZXGjtER1B19m4JrDkmdrlkbpL0sixdvPktmdLatNitFFxte9UN1ddgBEP
HXIsPewnobbIwr+mq690ytYCU+UcwfwaIVw84E/l5PDTxZiY7T28G2h4uOHwotftcIHbuMU+ZWb4
xcQGQZ5UJN5KcgZ/K4hF1sTLC/gei7bCfcpM4sIWWLvY5cR5WbtRjLaVr4amO1NuunwGfB/dvqxP
YWI6mdEIOIANFfmlO0qWiNTH7kzY+XRKaG3KvxZEiZnPc+NO+RQwH8BoNqu8XbE0dP0BDTy8rAoH
cavVz83IuHJExUbeYDGZvXUb8l5DMd6B31f5g10RiZYV92a3NWlCdHa2dXS3B9KAVzOH6mxUwZjQ
9oeFRAhJdMb7V4bgEVhyxoOdOPUcGkXMznKjlhNmoz7u64ZFM2Y10d5KjWv4kOstlTqLWtcMetnD
TNB+iYAiH5i61ZHLyx6QGOX4HjLekuXObJvtAKp8DDoXgIrTQFCo426K9q0m6eVW43a32Tiwzax2
mxwBAFV35SI6h2G75T16YOQeYzvmuccF2Rj0nsSgQcDolAGpGoXT+8nA+uFsGCdGJUafMSN5GbV0
GOPGFI0DV4jTmtWuG9HaPWBhSRIS07F/1OcmPVSN2p7X9eYbMZru/ShVeW1a9pdEi7Qg97L+DAb3
Nhxg7zA3yp5jq8exwWwj33IoqQPMq9nAiuMxw6WR8Us6r8FAy9MjQ1kcXC5pgNspwzm/tudV4cOV
WXu9ksuEzDI+RviOlce0abJLS/QGmKDaLo9U9gqz2waJQ+zDqsuotupnDxPUfO+YEIYFSSbDot4c
5E6pftBP7Rb8TxAmaESCgyKnGkVNBVNgQboNOx8qumxj0BbRrN3HmcnX05UNv7aewUuy7FXd0AEE
wWghF4lNGHGpnchxYCSpuzaR6i6PBzI81UJyBTtz/lIo5+h9n4Mh24ZZzDIiX++4vWhlAJebNfmB
iGbuFFopnxclxO3Vhpv8rSbH5HTxGm+HW7d1NLQseoxkxAp6KQxjPa6aU1FkDSFvm/vVjnKjc/pp
aJEmtXeBwpk4zo0HXkzZ3iNeNP1Xc11k6Fi5wJx5m1tWjsn52SFucDaWMdFqdVLzYeLKwUvc9LKc
4AiTnwlaW7Enii3f3EAjFyUwkjKMGtpXILsbdPzRka8H4l7XsoVgvZKkRlp+wnhz78RbZAbhwglE
bZcgfZWk38TkMFZDNZId9zK0ZPbmXWjfM4yWHonGyVzmKOMeXRdvpiMFmxrQuMPPQI5jBzS6H/eF
ME1JrTKA2s5XdHKkQcvO9ohK9Hl4JW6mcWxEkUklUTocLM60OA8JHetwbV3r2NjKuAL/vYWDl5QZ
3tyzEyONS5es1PdxXrpy5yyDuefKyUPSjeqdSpz1IhFL+q4Z4zzs2SFEZ6qddc+BOIKccErdDBbR
aDed5tQqIJ2u5M7qLHVmxrb2ZWws+2vmjQzAySqf60L1pNtzEfvkVSay4r0OKr+vDwXNlQ+C2wUp
EkUFDj1tlbW7tlbtybZUepW6OGvHmZO+L5shvgeBM6kAza8lzHtbP6BOsVx5VhO9Qw0w/1K3C5+E
PW7akylXXnyzVhoVa6HHsxG4g95lTH8m5+NLd+Z/E543JjzfSUl/wMrWINievtY/jne+/8zf0x0d
0CtKYB7+sYDimOT8a7qzsUuY4Gx6RxsxyaW1+veIxwApSxwGxvoyfzHpXf2NlGVahLL3puJr0wKF
ovKfcEheGuT/6hbR93rhmSKdS6GK6uLrGY+OTbAeaSAwQIO3mbcHuCuX8QPcClF1p0wvXcj1ORSU
JDu4jH5S+8Jixj1jVgGTxh18ujCiiU/ga2RuXVYaKEiHvHtgNps1viy6FD2JPMOy6bC5+aXphR3P
E/7K+D1m0XgWMVj1xDvdnvAjhCQxliNGAsaEoj4egrN0NepkjSn0hOltedpk15g2WzO9fb/F80j/
aFYd3ni4cHXNco/vAzK7Oyni2b3Fm3hMvOs0HeAoeAxa/VKaWhmAAeHgLsZupZsALjTKg9iuwQ19
n+z8b9e8sWuAcP9xLBp+K55wBPz24675/jN/7RrXZtMgWgU9lvEU6vX/wpfzVy6DDzS0/7kz/to0
lvcPyEvsI/RiQC0zAv3XppH/oBVGm5ch61+Wuv+Bby66pj+1jtkn7Fv0duipb6OBX+Qq8mxKMvoG
5PXOknyA4lM1odNYUIFwuIIB4XblsG/a5aaoTczAimSileN6QRXpzR5HigrXEGzdPkTpCJYOZyG6
sJ4+f1ODo+FMlWQBECFMTOPhppKaBmym+CQ0ekEWRde+imH0LJYe75DqYLPxEtOzqLTt+2yYqwuM
J9argp4jyc6ITrwLbEIEUVZ2JwfXvnCsIxTHXY6iIelaH/hWd65azg2nJNfTlJ0dZm7O9K3OaY6Y
M0XHWuuGOw4bcer69FPmttqHlGnlQ9xWji9aVYFrNGPwbY3lN7JvrldFoVqq/naS8VcbQQC4IDwp
vkG3At/GvecBTaAApiKLcQfT4/y56ax09nVvAKilwzm2G+hCZjs0+3bl6gljGMdSOuCz4XKoMe8a
TfM2NeRDNI2XRoQJR6Kqe4IIZjUzNl9UbRNFybz9Ul7US3lB2/lDBKmW7AjjEFzQP9EfpnkAPB1+
6G2+5J8wcKShUdf3KtNWsqIKUxcrScJcNuN+BO4TpAjisAQflBXtIheUZx452y20voNSeOC1yjq4
q6tjjaZpIHLz+j7uveKxXkbxaCg8La2qaIIWPN0ehJCCpoZzUELS0q/NDayK9SwS2mkQS/tUC6N7
aOCkbcUhuewmzTlLs7kBKH8WyRXEkz2018uUdB9ws31w+rQ+1IoK2gCoeOFghbkjVTXOMP+TiEXL
d8XaaK0vrPldLCKidln3SPrjjXZretH4RdPbrqLa0q3bwSysqzIFWBvOZkLrtU7adVck1b0F4YBM
CLpWaNbWXV8MUIBkVIFRTMAcsXP8LMV1JSkA50ylar0DDii4Y8WNYVCuYAmXoWrpD3Jy6ivTUON5
zIBh3M+dZr8DGpWei9LRPwkePOyXAfWBNDNTKFKAi/aGBKVLRbLo5zNNy+FYZ7oNRzAblmf8SVYN
i8G6xh/Qc+fLwuysxI8rkeMNhq2ATy0Y0JIx7v+XHlVDOixvBHpwK0zN/n16BIJ46NIvw//Vz/8H
bHssP/9MKvr+838HfTIbnVCPht4/IS9/m6W7/wCCBtUF7bjvcf+fqZIlyYfwOGGOB6GIgReDxb9T
JfkPqLb03EiWKOJN/uo/ifocHz/MC7egD60JLyzmwORySHf9PC9cKJ4MmkY6dnEb3fG5iLVrtUTH
bIMvo59Tpvqp16MdG+mDkRPZrD784eXdfE/LfqSSvAALfsjWXm7Bok9iYXYAAh3+8E/g/xoQUSNl
rJ/V3aJfjdB0AcSSSfV04lp9DnE+pRFWYHiHVeoB2Em1m82PYiLkJWHVgBjTAdGmtdwPHoMeFwDk
RkEU9uQz7A6BGya+3nxB74t/hClXhVNh/inrzd3220Xgvpwu7/q1PqRl7/fabrG9M+pw0jlGaBet
PlULFrxDDV226y0r1HMA9VaFxh766awG+P3SLxnnCNM6j0cw6mm23oqBB5CYzqZSu2QrS98arB7J
9AuhjbfEnHGnKsyqNG+4dbyPBlKzfew+rT13wGZmXEcP03GDsvUYRya7sS5C2g4B2NY7pcE0budu
Bxx8R5PmEyeVfkiL8QYM8HlmVJ9XnAHo6oBpmYuDg0u1P2NAzni3+lIqgeZSJheYK/MXBPDD2Bn7
iwp8MBVXEzROz8VWZKat67hELOV/YeX/J6wgE7kBkv59XNlTdaVfn37MH//6mb9iidT/wUfoYIIg
J2+l1b/KLun+g/DiQIKkGUh42ExD/s4gKbt0FAAIJYy5TfAI/4wlIPGQriI4gfiBP4YZ9H8SS7Z9
+tM+BmUGTQrxTbIr8AdbqPmBahQDylxlU49npjnGA/MAjwajMGnWi9HCCNm1kVjLnTGtQi+hSfXD
u/pNGPkZ+LAJicNC3NxuqP4ATr22oWoxUfWmVWG8PjLid5fS2RlYfIeLixTJf3EpZArIbsF2/KLn
i/vhZBilPRzIZGiumcbsW33S7GCPtf/FU/EqUfGByIXG8wYw+eGdrngxN0SogRaeYoQAhDbscBMO
BuWOxz8/1c/4r+8v0OKZEMBkUfyCiYK1OWLByQvEExv65mKCbh+dZzUxcamwXHeZcW/FaR5AxKvf
wECxBn9cOy/fHpLwnHSsYqgqr55zUEkUWc0wHJDYBluC/tKuMkT7Bvbp1zViIyqBfjWywUjRvtZK
72Np9UgzjocOuGbH2qx6an3VutMua9D/fOOhfsbxbW/UNjm+dZOqjWXyWp4FJQTTSoxhPMSLQ884
777RIn6WcV2SspXnTkQv4c/f4a+vEWkKPLywEgME+UsJhydhBniwHg+kj5DQgcrzZXn17s9X+RnV
9P25AHeSgWCDQNqwveYfFiXTRbKGNh8PVorXn6VpF/FG10d+NFB6+R+qWL28xR+v9mppwEJmkGcX
4wHRLMPH4AGX+hJmX5ZDf0bbwu/y/POfH/AVRu77E27KYZgUwJsEufvzEy5J7sh5ZtvhVCCucTEp
HmN9pKyqV3k21nRXx/bORRqB3rzovzqDLk9MP87GuKsP0+hNuxERHL+b3eaLUpZ2BNLg+WY0tPcr
FhhggjG8ztv1jcBk/Ob7B0nooh6HHhDS5tvf//DNyD52zHpgG6XziOKj0Obc9ZWyp52mWVSZvYG8
hGR8ZPH2dmahxCd9ZU47gqC5QlHFCmLsPq+Baf516v97l8Df3hrxedvhNv97dWuMSWHg2cUAqzPZ
mRFSptChFbw2B911JrXvVGrhaD07XhHWxVqdcALoLqCy4dRcKqrFCflM6OyZ3y6Vju5TE4VRxXyp
MuOFrMvsrkxn1Y7oo9ZhOw1DOLsAYdqh8x5HSFWPwySjwIOfxXBNc/coaKWohnSSXEedhrzr0ZIo
SJoi2/NVgXiYyN+Ns+yvcgE4bLHWfN/RqQhnbbiuPXc9a1O0UkAM4ACOutmFniz6e61rp0NWMd2L
7OU5X6y7QQ45Lm9xfoaFznDNJ1f7P6/WX8OMZMVaaBZsQm/ua9FAhbnjaJPdHdI+udLyEf1EqR+N
VD3gM9rsxrE03ggzv70imH4c37YS5LWgKt6Zk/TWfDh0UXQ0ejyqjfiLV+FhbME/hFnz4c9P+Gvc
RhOIaEPfGP9FjDx+XtZ97E0V381wyJaComAS8zGuZxqiZreEf77Ur8sUzUAE5TZQ21aXvVqm8Uiv
ZIbsf/DkZJ/XWmsc65nZyX9xFTQ8SVOYafEOf36gku50OeD0etCcTu/ALHnaGfw/efPnyxgkhK+O
VZ5G0tQjWzTcX/gH+KGvBjTB/qCwXQyhlmZ7RwFucnoMXkTUu6QULHzE5eEJy/dQtQ5YXKRvhSXr
N7dBCkP/w4DYAffi58dtsUBakaXtD0IV7g698GIPWXLYi3nAFsgSqzgalfJ2nV5/K+rZvUOwdj7E
tj5d4rBrnSDlRm98A+Zv7wn6Pr1OC2e41xlHLDQNdwmrP1TxWB31zt55+ggxDsvrq6jHwjdxx+Yj
3r/gElptuR6bdAmcFE15TKNrOKPFt8JQ01UONnBd508jFOigTYfmfqnG1G+G1D6z42Q+VUtxpenD
W8nF7x/Ao+8PZBxo8dac/jHWR0bnlYuceanJchd3brMfZxG/A7jKod+6WRj1hh6UrjNwYnXlCe7p
kwTZ03eOdxybCO8t2U07KIrebb269YMU67cVpacT+BJvD6VvCeccYwUrG4o93N23fA5fGwRyskMT
+eEJXu0CLH254Xqh7QsI4bQNI0+Draqt4A+HtCPIjzSCs0w/WjVNyr5BCfvPG8T67SpABJXWt8S6
4vV2Z6AvZkQF+s09fmj8sZD2Z9KqG1cg51l4+te6mNR7BPGTL8hbAFmIg6w2aZ1awKanuN+bel+H
HVqu/gyttwRlMIL25IIHWs5ZILLY+LZUqMh3kXvvWvnO1jNI7Zr3vpFwfozJ1i80ZLBQDK2f3Em/
dxYuFIsXeTKQpW+kpL+mbtKhGmRugNeB/ovCN3MENwey1B9wIn1fRQcQ00Wordhy1ytmyn9+u78J
2w45MJUnlgHkivLnFdoXuVN1BJ1DE1fP+DwDvzDoRAto2W9cafukH0rPbSVxpU3ZRdAS0V8n9m0U
j40b2aykLn7IDSt+nxUb3hRcCkYcSw5DUnc0eYocQLF/fsjfnIWOjl89gIfNYer1rHGI09aEg8A8
0F0+Ikxyo9z2ThfRc+EOnyl5nTcOqJfc85dntZmVGlie2Yx+fn6r3oTIbJqyZCnDq7vRIu9ZIitc
KuYx1rR+g5D7UKeFCuOlIbkRMg2mPu7Asb+livzbxcSsl5OFCSWo95/vJB2HyU4m9u8MeDnUG5ex
CYoKPminOLCT7PnPb/o3R7MD8JGv2aD2psj/+XIOyI+YOSpf8tKhINwYUbCOMnmjRvzt+4WLg4XB
9nrhbvx8GQzLcXgTqEtTI3eBnFQSTlXmBU4ktePcW+xOCOChtoCPnIHuBHQDip2atPMVS5U39uuv
RTmqN1SFFOXguO3XjLZ5Ge016XEvsKZB3yHFAgO2Wy+XaYmDuDS0oOlLtFFdEPx1PupvbKvX6jEv
+4psaLOR3EgXr9caVuhMaJDuBIkmks+NyyzDn7t4uO6RLEbIxKlxkahHPsDXlg0lOjltYYcMyXPT
R8kxwXFBW+bLKUEB2DeHAbKFHb9JXftNoJEeflHEGGSJGK7+/JUlmkxRX3fag6Oibj8iHLsTPVBh
cvn0jVfym0vBuRYu5DHacID+f75UCtS0aTu3PQxrVD4L7FBv1yopO19zoBD9ecH/9lqsRMyj2Mu/
RLWmatahkQKDeDPtblHod/b1Anoo6wa6iP9sNP6mefabIEa2S1uEFBGRoNd1o7lGMQLVXCllABvC
VWjukY40d5xuKNuokhZ5nSxvRM7fPh71NcxYBxrXa8JhHOsVMj92e0D9AGClDVgrzUoz7HTzLctB
cCl8L6+iJpmGDiYEVAhGEK+ipswFdoqrwRIRHYQxZ1kG5KoSMa8h0g5VETgA80KHnLwIWmuatT2V
46h2qIhb5W0pbTZXatFjPEb4CT2azQRcuatyOYLJLZzUB2mSPNWI+lzmGOr2+xgJ3szvK3hSfsUj
WYHr1AxVvMmejf2MrNZybmuJB20Czc0dAlDYBsR5Yjw4o4k2SiGUbe4zo1TOzvKaxPzgzUZafnMy
miUxbCLdSc5V0oHf7dK8S971RW1gK1LRXTsgMVKKnaY3xqlcIdUfemDv/RXeC6O8FMO4RLdOjzTI
nv/WZvQb4GgofxReXoXYM4j4UrqV7YajbdXZfrTb4n7SmCufukrDJKfLAQ0ucWd2OEalj2WPFQNq
AKhEHd14jptAjjWoxyWHsbUrcZPsLrKJchIaiNcwj+j72ctDdBYWFdYTqjXnKKdHOn0H0I1hU9pb
cpWiEPvkIo4AmiUaVLBKUXf3jY1QyIayy5abOXKn+yoV3bBbtNZz7/S6lPEO2Gk8biBptW+l8lLI
KDEkLQA96wq8FdHvquOI2hXR1v7TAfdhw9Hb8l2WtEWgirIGBSuSiYlv09hnpRxv6fPuR6Sv3kew
uD4UmtTvhspBQwox1zNtyTCXbL3rsVj2VdvvVeJWd5FLE1UkECRRbjmYIp/D3MvLfTxOJwsidmA2
/VOWO8K3RxMxzExZe8gUcCS0ecfEqeceOvfg9LO+80TqHIS31j4ZM/BbQAvnvWjUZ3cAJSvGJfMr
d3paW8c+m6xN7VQtPjZUjwga7qBFtje2V3Y7Q6/SG1BGazDqqXEuyyK5tGa+D6oFyC+g7tVq2Qdb
M27TdMN+LyrCLkzkgcrykaSCsXrBKRH2ePregq48toMYfCyibX7Jr3O6S2oW3SlXygxXHYNgNWC7
nSXRhEZhXgI6TUKm6PImkuIOSRSw+rNM9uvarcHCtDyMzMU8rKSud1FcNJ+gP+kXVeLKcBlaJ1T6
0D07WlsF2oB4mqRhfQDXYB+7wkO2torU0dJT89gvoCNpUpyYw+9TuzHQaV0+lIivfIBbcObaArbj
8gEBHEaJukejbow+lI4Wd+zAUh6n0a32k9Yi8GNrDwDFolMfWWnoxLXc6ZnQ+B6wiBKZt4YJdcNd
2mnTDaa+8q4fGTPOVn8xLJHrF5tRy6JV3/p2bs6kNaRnaV+ib1XK6Vn0wwh1YF7pcOUTZIQFfbK2
glPGIFHf+Od16g0PeS0hXJssnvcl/sIqdEGI5hymBImMaeNHICX5Faa3Ke2RCJ3k3DjqY7ygdjTU
oDFWec5v6p1iQ+wizFKX/kIuczz3H5ekc/vWX8xIzHm4Iqj2UTMAOmcxWlMa6jDNwdXM+oty0VI9
s3JQpGEpOxcGWM1kG9KnM8AbcmUX+8Uy2dqJ9qze06RtEffpeFP+kFdFuMpyAt2aqZsXbk+EBUx6
nDN0f21Uta6M2ZT7Op3m1VdASE9J2uufHT0in6S/2+wA2hbnDYfsl6GXsQPyPkbtb7ZTC1hQ79xj
PRg9ezT3x4AsoKT4BkEXgitW75gzlc9d0zlA2sve+ITMURdSotnXXgVdAN2lOURmaDkMZCwPchHZ
x6nncxatQCNoMNvTxvUPUoXfqSms/j1duA3f0yfrJkzHSkgsr/2QoJ72pW1Evs+V1n5wWzM9ywDw
FUcL4aF9irbKe7B4aL+59TyHTmSXQziusJ78wtRshGYErqGOgyk2CdcRuaE8dGkh76hKvW6fUzdh
sdagO+gPaTw9ttG8CVzZIIV8zLMjDOB10XpByWjw2FQJavozceQUe1lyDxwSy04X8Zx9z+vUHpFF
4hHdTb/zPDZXbtXJp8cJisd8GUdRfJ3KVoa13qyX9QBDSCSCT7VATws9de6nwbQBxi9ue4LwmFyj
NtN8onVnwgqp7WusrVtnh1f4ul9HlWN+pbBTR0c0vsaRYnKDxk7sazZRy6bi26UJ355ygJfXbpI0
n7uNYSrWDipcyvtOs3w5rEgDHWTCS9VQlj7XWJq3jd01n+2twgwqZ22mENZWeuDNpme2KvlYDe0A
oxPtqTEy72Kd+ubzsDTdhynhva6u236pjRio2DomvFYkfaJTTDcC0BeodG/u7WuxthDep9qLrxUg
z4Z8F63mryiECSBOjTlbgon6jDXOBYbaZhPOcCEDDVJuCzwnQS0cSHgEJbGG/9IYi32d2nX0rnGS
+Mqxx/oTGPQ8HOBiwQFGedDw4Uv0X+3RMnewO9rTgp9aGCPHdt6VPDzsY/VOahlxMY5SPI356UbX
4usRKNQKotQmA6+AH+LZ1RbHLt/0vQaPJk6IfnZ0gjXDP4jwvffjeC6GMFsbQA0r+5w2VtVjaE3T
WrqQ/9xY2EEULcXR6IZtlUMGhsKMbNh9WibTI/CI0Q3mmpssbD2/k0PXwJZKnHvNW9vCb6o5uYZ6
WqHnDeb2A4566kY6/fioNyq/g6slrs0OKpydGdFdKyYulGvL3nPdTUtMq5Nr0fPWZJYsNzouH8/6
CsdHU+hxAeGT0R0CYuIIJbrCR33mE+s1vyNlV+8wT+q/rjNCaacVnG6y08pkeXYb2nwBFmpR7dNv
6fEudLS5ChytRk1OZCuKAanmRHcioeTym7Fvl2M5TU7Cs7OSVq3tCL2OYKURs5LrIs9qIyhxI73B
mJsm7rQUfNd6L5PpCP9YVoHXD881SEekZfUyC9pybp+1OjMeRQzJYpp745szZahbsvXaW6LF+lyb
WQNH20S3IOgye/wGIw13mQhVKWy5G16Lw0neH/Q5NzAKI+V9WOGV33kDUjKp60zfVCPb2yGqaPy3
ZnM1TOhoqCxqb41BxteR06aHwRslICdpHYljm0CTZH9XiJK/bwEC6redJntifJ2X9rFeal6etNxL
auJo38AsJIg5pkvfdMDeAwqf/ARrc7iKyiY+TMXmQO1gKtpybF5YnchR3Xbj9MYRfbNHzbV/Bz8N
GsyaPA9xzR/1TdOE0dRYn20vtveigd/VwGQNTUuBSpws52DwvnwmmiLMQWY1PhKRy51RdurmheKx
KdU/mkUsgkKr78FEX8LjTZlF6im1TAeDCoHKKwhMJ31MplNWNh2XzZ1rfUbhDfVC4oYFgVkhjHGp
HK25rhY7uncisz56Kh1jgm65+kbFsLEFj3u00+E0LUsRpuzNS0gK3UUVu9UpTkAKkeqTAnqM/2ih
PnmojR9zF65dXk/W1wmt9DbVDUIaWscr9Mdd5RhNoAZxrlQm3pNv6+ByVP3Zm7c5U43APZ3lYxvV
LtOyhIR0yurlvVRzfKdXybx3FSaBddGG3qyh9YWf0Zmc1yf6f+VHaCLrpphJaWVqIibQU+EE7rKI
JMjyvD/mmm75U6QhxFxiJ9ajZHdeRqMKRWGWt/zGpSkfabATNYdQ58V3Y89FRjtyb0YEz3wa0+CI
EFd/QsTQeUTGEi/F1H1UoOwPtEsT8kBSOb/cEJJ1OieXqaRxUxvmMQKP+znRo3k/SU0/DKaxhjId
rXCe2Ix9k6DuntMqjJfFOSe5EO8zYR8qW9V7thMBuM6oTmMHKKaHAPvzlI/me9UI48orvRXUQike
mkRlgSKH3dvELh6tLx4N23Vv/x97Z7YcOXJt2S+CDHDMrwjEyHlIJskXWDLJxDw6HA7g63shq9SS
6lpftd5lZaZ6UCWTZEQ4jp+999rLxKvkTnIGDsRcSF5pgOE8z90X0ZNK7DpyU7d9wdsgb6o0x0Hc
dBxr3ZJFTl3I3dwVA9hNmKHQE0gWewz0Tlr8oJ2gvKQY58ayr4rIdQxcusX8sJpb45JRH/goHkCh
FVuhBWDoxFe3teMm38g/M2Y406HkCASDTwzuMTCHNSZiHVxJMra7xMz2mVuVUWkP7l3ducAIqMWx
EC2q9bws7XTjuWQTmdGMkg+c11y6dC5Aa9pZG8Gl3FiFQ8O1tDIIvkVoaNNNmIzFay0c7+haLOBZ
rZEG7teOlYbKDbKsid1fLyyzudX5U15GaigomNG5+QiJ5DIQuD0l07ibIBXc/GYTyQYHnHRacrEI
PFGj5Uj0oVgiTxYnazbC1xDNlHvOj6FtNgipu+56Ohg2QnIWRCD5rFewj8O5Ff6HtXpfydD270ys
1XslAfsWOOS++RWEVHtS6X70Vf2weEws1TJYiN4EnnbpnGQd49B8gjQ55RfDbrUTT74p/ZNf0qlL
vYXX3hk63agHi9/esb5pzYiUOqUbhMs5hFrLLd7rumgeRB/UDx4sCggGCwdokenxs5LC/GhkkX32
iQm/QxCpuutxAVzcoWifFgeb9uvAxMPrlnPJgRRS8ZTYAmRVB9FgDeFy8bRkd7ZWW0IzZSF5bpNc
PDMfczMt68y5pOUsP+sSOIRUkiWCXFT9qyRgmkVyHZN3UxbWR/mb1UcF3nwv+zl5FyWoiZ2T5NTv
dGsiPw0Xlkkk1inEO126zVPVzxwMMpt1e/DTcWoPTqjZaBBT4e2RCTKVUdvAt808BeGUQHPyTo8n
fybsZjKpfhGWbuyQ2ALiYC9jGU+S7xJmI3apuMGl5XOJmflLi9xp5FW+uiP3RrOZrGynO52nB4ZX
vvJqBGA7Hc36Mc6ccDGOxrKNAARTGV64TIXXRWY6TewNNUNrlVACA6WZR92umlXyPg1Thk9TwXGK
AK3Wv4RS/K2kqQF1accO3//4ZbqTkSoSk7aV71a5QZ18kFZtxH2iPdqhm+7snpQavW7bUgC+SfPk
4h9rjlVesO7BWZBzwSxnilIstkB3AviRdRjd1b1ahrF9cjWOCl5C9NadTnp+vtJ32YcMnVkWVxIX
w3Ss6SrLbsJpnH5NHrtRzP7QtG88SB3P5TKJY6Og31Ih4j+UftgnOyopzGc4GXLBYgoV5c5R/NAn
MZl8j0zlfNd5k/DiecvcGOh/LdFhXhM+u+z+s4VcpcNvcSJnCY2kgZuR/w4k882G14uc5FcOWLk6
hmogiKhCLOlgUHMKXSo6Fpl3eTnXU8P+76Ih2JsR70MmOjdzKJIn/McSZUBbKThccnfgow4Rjj9r
8Pza1crc6mooNK53AsZMdZdNUHj6bYSs/EaMcDZE9s0qqOnpq9a8oEnDM6iV/VCnwXyNlyl/WddM
fyNAPP2xVv9vhunfWNtZDf7v3vY7GrX/2YD65x/4hwGVWB+WcT6+PA1+Qxr/NLMHW3OUTxqJWfAv
ZnbH+lsIZ8zDgPqHyZTd7D/M7FCdCByBf0fnwCz3nxhQ/ypXsJVHGqK6w99A/fhB/yLdkJJOpwzc
/XmaTexBouBOkFVdckHtQRxbXPkdDNZ66LbSHsgIySWoRgg18Mq/uU3QvVEkJ7+bNlehdOZ9+b8v
2f8iUm7f3WYrYcOymW7/h6mMoXtILB06Z3ah7Q8+RPOGdGqumWg4XHqI5MewMzeduy2df7Nrh6b/
rwtwB6MJ9gtymYgxAU7SvwgXgM4rkCZ5f4bk/Voztu+U5tS8KcOh9ch5uf411trG49fk+VezE+Z8
Nof8fV6b9dPnOjTFHbSIS1pROYuLtzqOFVb0/dC33gMgqm7Zzcp3z0THedyzLTg4ZudEK6u1qOAY
t3YOj4i7TCxYzH1rsnYm9+Ql0jRNxEqtNZEvlZHjsUdvpq7JE28plKao5QkbccGAlyOddT8QyHjM
KNtECnHIQhmjTf1r2odhtgsTMmZ27mw2rMGAS+0/q3kdQLqsPY953+ua2wHaLVsVgwTV0NrTaeEx
syspAIgKer7w+fvkOCNqSbMdVEDIVmJeXpsiwNZoyNC65uhMeBYt43f4HP5GdK60GZlWNk88XQKP
JV+5HHRWeUfuAPnOcAQgYICL/WOojOIB4FK+7e16841Dz4vbxjeBV2e4XzRabn5gf4szP+ej9Dgn
QcpTre+9KlqdbHy2VIsvdvS1OhMdqdK4Ec34yA0lyHaWrWUS5YThDrVV0mFCT1FpUwnldZaxd9LV
vmroZweqlObcTWizVVExrA4vK6SnkzsJwVoTW2ykXffVL5aAWdNr7stmAB2OGMQ86LKIZNvO7Arb
xGJPWMDLGrV7v7DFOq6CWFyfCUZYMz+Qc5piPqnhmcti/bgKJm5YK6q4rEVQxGS8fKA6Y3daa3Pd
h1U3whMZiB2MYkxZ5hZi8XYg7mdGy76Rx2AsrKuEaeGCMp682IVQ3HMy3eGmdLMvBzANYDVrZhXd
+PUXJNmyZeIhUte7eVNHoZVS17tM2Bwizx+8Iuaz95SlRmHfQr5TtGcVSe3pJ2uo87nDk9W0jG52
0mP5YFFsRUE3lp8Ny2yg3ONQHIXZ6s+ynLDXTbB7JhAlTTeZN7IPh/zHlLPtOoXN5Ig7KYfksqqV
yc/EPP5KHSQElsUV7Y/VsEcF01rNA5+K3hh/wjDFkwH8vs+AtbVOvh8Vssu+TYLlZiKws+yk6Y/W
Xk3MQU8L3pjl9AdM3ACXnDC3DVi8BgWTjbiZZrlVkiFrohCNdKs+L83T2qcZj4KxuR4ynXcx2bj2
B8AAmA7DUvFWn4FyLKUsH0FWbodhxs9frnlzV6zKvxXsqcMdwgl/27D9bMD13achWS29713JGiSb
HMl9x2MDPOSY9/YwpnFMtvN6ylvdvQF1at/0JIgFhC5t3TETtR1QHKFmA0rhrD7MYlDmDRgI17wN
E83s11G3/WOQVejGnVGth99HechPnmGzUWI/FgHnaIk0cDvnYn2pJPCVdleS+0RAhwOUAMThSWAt
P1ylBrPbAOsm/6KrK3R4Hy1W6hRRa7E8em3SucplxPKm+aGWseatM6zyqh1W77aXFt/x1E6tcdBq
hDBIjJVetkBUd5sNYwZ0B9SIJjsufipPBQ7ilg9WngTVHXSXnrpBxk43xn400Y23qffmNGb1dW0M
fsGRuGreu3XnnHEOBdOtw+5pC9e6iYobOfjvxtRonFH5UIY7qg4aK6bjbDHBOi3BEGW9r99ay2hv
M28Jwb95TGgJBVbnVLD7LLVsP6Q1frNn7Z0BMRXu0WJN+KAokcMNVDrJxLY16J3IAqhB1LQNk53j
FsnBUmZ5A3k96fnNLM11VunhWZRq9mg4UO5Pd2o8atJsKzu0utwXojXWXWW587XDlAiBfsqulQ9E
Kxr7oDrPpNPdfTAP1pVtVOM5pIzDh0HEwqHkOQMg3g6X2AmZDyOrr32xozJWBpFqYZtFy+izFqYM
a+H0mzwofpzjGE9S1znMCQe+rFkg/36G/3dw/DeDowXdjmnq/3oK/gcU/PjVDum/5iD//DP/mB23
aHmIO12Ahvg9gPx9dnT/BvMXTcvHHL4FXZhN/h5ewjTw91nR/BtOWYcBCm87VlLxn4yKRCb/Mg9h
BPD4h/sobjgc6Zs74Z+s8qFoaaxog+pkB+mbLrM5GiUXWM83X6nvfBom49RsgmFQW68U/VkH5S8H
iaY4buIi62BxtnW9nDmP1qixqKcMNzmSCCPFlZtECed7+LUkxGfaTcCE84fTbxM18SKaj8ZvoXOT
PO0KQbYL8vyQGM28V6n/SJg+uNdrTkJ7rK8anWu+mtq0hr7fS0OIeNlkVtRQnpD13SIFJZabFFug
yQ6bOMtnyI1bX/s7a9HqWeQhNIhNzs02YddB4dWb1CvH9LvncLiJTQb2N0F43KThYhOJzU0utjyJ
SrdJyOyA9w6askJbVpvIvGxyc43u3Cpr+9BPOh42UTrf5OlyE6rtTbLuqp7d0iZjD5ugrTdpWzvI
a8TTP8dN9obilKBQIIWzDfshJsRxDvELKwaqJXIU7mKT0FcATXte1Uhv8nqNzj6ityPP3SWbAK+M
fj51NmLu7LfWY7gJ9eOEZI+h+1BzupGPrx9L7NLXeRUMDD9YIUsUgepm6OxU70UwcT1t+vJVITU8
4PAEhCyNcWdTHk1TSzoNT71tJE/Csdwrp1w4qozaBcA4ej3X1S6/ZTjVr0nIPZuEU/gy13bZQCBU
KH4tcmk2AeSRGtQRrWXBg681F+TK5qSqBJ0TPAC7Nz8vWG1Asq1emrJxrwBEhUcTyNGt0/xeFVkb
Tyo1u+EalTGIqVWw+OWFQlkIFQhPUnQNQAO4yNHams2FcivWm33Q+H2U00RE3UxLnRlxVrCHOGUO
QvvFuy9YTMVzkjZ7zEbJy+9uo8BO6v1c5+2TVbbWre3B03K21QF70uK96xIetyA+2XXkUI4OdWEA
60Shvl/cKb9VNK40kUqdme4QMKOrrmFUjRvVziU3FA99AGDUtKuXBX30Y1BMHwY9SsUuJX99IknD
f8PD9J5foLHD0QDxiqsp5LzWJR0y8iUx2y4qNpt0uRcpb01XJdR5u3Lih++XdHn0q43ZWbeQ+Liy
tFeSsHHJDYfXoQsqviDMhKynJjhv6GOpl/g3Pjrj83fMPRxZZGeQSpI5B6MGx7966awmv116FCba
oKajpezuy50RIhLVdne/v7OCWFdwmNRG6KqE8B/SFWQ4+xGXu1WSBQ/g4tBUjbH+VW0bPkYz9SwL
R0N7ocxixxC8xL8VDsx/4zd/rvkPq63O1Z04RGLyXcveDCU5E+0U77/faXAx+NtWchIqshYW3fkM
rDNwwvZOd5DFIrZ6iOMocy9MhOK7bjYDzFg7/sPgwuRqN7KfxTIwHgbW2SJVvkPPNy+qUk5zMerN
TCsS3R0qrnefo5/lt43ZeneB5S1XfWKJx8QsgkfdG/U+4x1ZRmvoJu+hQGDVbp2hSyYzX2gK+Bv9
BWJXlWbGE2UM03FlPHnqucIdW6gL+9+vFsS99ilPF7iSskyacWcR39m1pNKvF99xr61eOknkBUBI
cGXw5ZXGEelX25i08j+Yh94CtOKd6Fuo38V6KxvQv8BLKH94nnqWvJPbvjeM8mntQZQObsSoEITS
+2wygZSM8DKL4Zerw6vQZpU9skpthP84S5u1c3YcvfUlHaQXu+YcXHs4Q3AduOSxjUh0S7sLRNM+
jjzHVCRsAnlWbnmPrM2+MRRuuC/O8NIK0tjzO3tn+cRm8nq5zQE36rmgLbe92I2f3FujMd9ZYBAP
QZti89GBlx29tiyiIJycPR2cqHEYEk/TBH9jDMo+iw0qcBhfuTaJr74B6NtneXfF4C73jaitsy3c
n4MFNDtwH5CUqx1F0DYLzTR5M1LxKo3gJwjvmoUhXWPVVI3YqBsSZLW9xCgu6A9iENOu87z2SdmO
swPtsn7Wk8ueD+PWZlg9dOP81BSqu4R+eSRAkO1cd+UF5n56mPttJaCXkjCw9Y2xVURsO8/lvNRn
+ozsk+YQjs1AdQTkS+h0oULHWLsD3dVvvamwmjWteU07p38ZeONje/GAYU/Jm2nVPWzlPlLW8ste
uscuD/yvXCCe0k1kvvuovbFVls8jSZgfy2LYez7rXOLtno4p1eBcwSFxAfvkwNVeV84De6pOabHa
bD0ZoHcrsmSYPPW1/MyWMaH0OVhuceFp0r8pHp5dMwpzoUVsUPt1Es11a3m3FWf+A28rcOteYt3b
6+LstVANwAVWAidYxF3sSGPiwiC6L+mKcr/W4gynuIzsrvuhAO7EfSCBelrTq5msgHdanvYhS2gS
ROonmd63PrOP5tIn37QFrNm2yylyEcapJcaSODjut2RpTCCUYHIK2l1eAcPKXSPteMTneq0DlBSG
hODT8d3p0Wc5/62ERMIMAZkIK5q3XPSYQAiYRBLMWKCLb4WvUFukU39JmDFfCK3VheZrf6M6J/j6
DBYBnqMPpeTPpjW8vnU0b/2kaB/otMOfnvVMVhs4W3dDcNtNnX5vzKV617Rh3XojIWOXCSsaaEmP
IbqS/KzHHNsBKz6w3xi1wsibi/R6wmNjXSTozRleKRc0EfbqEKR9bfKRSF9YKBl3ngXxvLRR2nkR
W3OXDKmxn8pCXfvu4PCOaRIwd73b0Z+6ah6Ds2pvW3aeFweD6D6hAYySuz55CQn5PCJM5sV+lX0D
0jNsjNsxDdwzk0J5tMy23+cz9YQAbVpnnw3zr6YW4s6CJv9ND7k+UaHZf/f6ET8fZ2GMnoAo4msZ
G04HItBfz2XNFIb9wLiYLQdYZ4n+1BJw2HWsXzAJLQmGKSvg26rwzzrVB4j0IOIqru9KmjxuhqQZ
DpCph2MvyAUoXSY7ZoabGTsnyadjKlIElGB9K4ah7eKimXA+6n6AIlRaUZ7J6lA7JgCyoXSOdObc
zHm2HIet9wRu6tbzJqf7tWTGK6dW8uSagrtFYxPtC6m3HZjxZo/hrdV08ktvtLUeWOEh7Lz0oKqk
iwy7hxFJjWIMr4yPOGnMzfzyyBO0vWt8YLNdyDZOmtp9sbv5OOs5jaW9Pi0Up2zXewvSTlAcidYc
PbQJLpnDngt5+tXPy9EeeeRNfVvtJ0Cy+9mc50s+WXKnCpmcdZ9c52n/6CSuG9P2W5yX1ZuvkoLY
E54YIyutPX6Ax7DkdLWufGV4+RYQp5a9O5a1LtIH2yt6CEJK6nTrAXAmGKqGkfJIYLGHTBKa6YLC
pKtlPs/Mv+u1y6hCB2xal+5+kcUUz0HHHdal1qWgZWNSqo1rL8c2L9lhLz+zEsiTE3l20ooTT8Pv
iDAPhhlOh7oJN61Q6aeEgta9tazyNi3cFgSX69ygSL32q53v1857zMPW2LHXBDSF3S1mc0Jhgt+5
H3Jul10hmvXDYhFwo2vfOOTW9DWkCy4uV0w3wTTZMcwy5+LM3H7QfGAp60pca9/rH1NGlb1I0OoX
w3+HkZDAEFfFDz2mCzaawbF53ieX2sg9COKmuSt72eymKYc5iTDFo7KrCAI7FEwE4XNojHPkls7V
ykYiQk/69AX7Waevh1vPKndV6/zMKiExc+ThZUlXr9kX1jb0w+gdP0xU5k+/dItrrRvJHC+dE5xX
XKFF+GSSxjajnlnGwGQ5lud1TQLJkOAsdAENxgMtaev3ajCrG5nVP7mAprRgil6hfo2buNckbZw3
2c++rnnqG3396U/edmYl43hQTT4dBssc3hhfvL3AsvJIDzOAYtt6tPPCvUNuSCVU/sq+mCwyYn9Z
+aSpRr947N+v+s5urtdqosCgX8bqrmx638XqbGcfOIlNGgKKfGahm/EoMMMBqxJXw5Y5oAqDT5g5
HBxT6lqPmFSC7+Pgg2q1a+gvGe49fB22A1+98bd2SVM3z83mA3U3R2iyeUMhH860ZK7nfPONdpuD
tN28pPnmKqWawYphkGM1dZssx41UbEsp/vK7PmUoKX7bUpvNoYrau7lV4Zf9Nq8yPW9e1vkPZ6u9
uVyRF6df2eZ89TcPLGz07jRjiy03f6zcnLLYMa7LQdXcs3DRAiqd7tPNWWtvHlv6U5luN9+tuzlw
h82LW2yuXL6xb1z8QFiHWXswCry71W8b73+3Pv8/yBobnZu9yP976/P8Nf+Q/6wX/vkn/tz5hPbf
XDMU5Gu3XDoxVVZIf2+BM72NWCN8E6UOAM3Ga/n7zsf7Gzl2/q8NYEC0LiSt8ucOSLjQEPF5sUna
IJ9ACv+TJZCFyvivWyCMHi4+jK2rzDIRw8W2JfqnLZA5GgbPidbkoSCG75NBjlNWy89gFtXtahn9
PjMsSVdZi7lQBzdSdmzvp6J/6lrjqTcHeVELFsE+8NcbEiaAHhLbS47TVgav6Gn+oXy/BeXUmv3J
CRI6nhEHwdI3vrvYD47DgV9HBuh+/7wyoIjb0FnNlixHLxRt1OXaUtNZjl13E3QDBV07E5f0PPOE
mbi9QRAuCwf7fGri1+v0MPTfqqAhRBtRNl5ZlyycPbpdRBKOex8bhTxkqO4dID6uy9S5kl/hcTWL
hV6WHKi/dfHbRbw4FAL3XOFaq3V3o5PMwTEQ/uKeFaBrzvpyyf3iOaG3RMHY8supjzMe3D+KJgk+
N66yH69CUmy6p7jdnDxQyBQKP6HFFV088i3II7gxcRVQtsND2cOHnICenHZ6RG44TAhL035t0aDo
zilONT7Bt7nJxzqibW08sWcI8O0H7huecwf4dZphq8+fUhQXXixV3PTcvk6F0C9Fm9tHAJJFZNVh
eip1ioTV12n2Ped8Srn052c/mG+I39AsrNR3mdYclpW8t2usMFEzhZyjqfcT1OsWE9Bva8EUJpA/
ytk+Q5enLmHEXB5axYV81Qfg8mFvJ6V6WgMluQgY2OD4lRo2iXvX76ho9TP/wPXwCGDlcVrzF68S
oJbz8WqVrY4oubxd2eBzNxjf2lrCyW+bU0nHQwzsL565GXBidt5V15nWgW6N+yytW8Dz5Qte4G2e
grBf1tMXpHPvhva75F6HrccohbIS4keOJJGhkj6eozM5FmzP6U4UthdPE4hmOimQSzVrehZjw00w
arEnLmGe/ZYFZTPjRVVGmmGh6YOPXAlMLZObfwRZP1/mYVn2Xe8ajzDhnagp0i/ks/bONcYnrmlc
CDHAHM2OdSNFqfkJQKiHx8zEWNgurhE1rjqMgYvR3nOywzCI8JBSvUGS1AiPk6fhj5f1ecxgaSac
HVGJ6wdT3Jx/tDZ3hcmlZTRNiSKEZi3jtrVr4lfjwtoD7yIsAcpPDUkNqpifLVjTEZUjL0aVMBE0
OqqJ9UXuaHx3iSNFNlPZJetdRK7OyX/Zyh3e1ervCosdK6vNkqqYnn0lpePlNd4edeV5I594NdD3
Cs/A+NWOXoOzEjiDi/c+IFU3FBNPxaWejZMoTfVIfYT2nyp6N+7JNtcNVtohv+2IYx646jDa++jL
O6tSxbP06nE3mtaaHsGBi0sDZ4YSARuPeMwbq1yjRI8/FR0a8MWn6b7AHcy0xduCjVCFcjnPyyfx
BNPcp76zXNSYNycx6kWHR9rNmcqoCcKz0/Pdboq7Hn9Zfa8h7eikgxihVPZrKahoigIdbsEXs+/0
Lel++SZd3i1i6xnGUTHV5lXWhPVR5ww0WW8IVpctP1mpz/5SeEco8JwSsxbkFbh+uRj4uOFCSDa7
3t4zOJFFwtrOmLG+zpYTvvh5N4N9NX7wkfpOVAHcC0bJfd2PF2Yx5xb3UBkPFSXIbLQ+ExkMcS46
ImnDVsmFqyG/gRFClKtGfY1Xq7bu+zr51leiJDkR2uF151TtxQrHA5iF6ZpSle4R15jxBGrG/yFq
N4/TMuTOWIfAZBUO3zbSsxD7pG1mms4X88ZLFnZpySjjFPQOt/2s3fN1cCgYJnem7VOLpOY91OtE
LTe+sb1BlTL91tN9lSHv5os8acvMaLsdSQL0GwJ1SbzmAWXrrVGte3KmOvw5CPngz1tpuCwxLtjB
+OotBUxDeon2wp7ODgUecakARtDj0o2/ktZx9oUxGlcsErNDwEpyg9CG+66dkTPJ+ByopuM8YIWR
66C8Ww2AG3SZkCZblM/UO4tolgUfLRat+5HY4TELnTkyyevQh1JwSbOIBm+xKaJNN6Hi1FptCmrI
6fNOHOfmPJaOG3l6cKPU0o8qWEVUBm25b52a3bdqw1M/U6+w9OGZ+ofNFwwM18fj/nPpWpraUMd3
yjKMGL92Hxd1i4U1DIR8DvMijLF+LHHvVGEsx/4cGhS30R38C6DXtzr32/0aanUwJXdqCu7oJXG2
8uZmzthq1vPFKPvPqVxvqjFRV9YMI2DVLBYq4Td3gsnkGutHu2cjURx0PprnFYjIyQBUw3UCY8rU
NPSapnhCjYCfGfA3d2M8kHdu772v67YFQsfaZ+X4LmjXolSAbilrabaOScTbjjrFa94D8ihz3Ni6
LH+hv4aHuVvf046vivWZs6zAiU6ThJVwPyYcy4M//ag7S+/MahzuE/pGdiQV5a12gomHu+giz0wR
f91fXdh/OWNeHYC6YaiZne81noBdXcr+pQr4Uit6DEGHefw1KEfscAKWMfEKFopSZ/dYCYsHVLJu
28mt1xNIloP2y3dVJ2bMYdpyaufT94D6rJ0z2k957nHDS7m5F3PAue7l1QfuFIGDhkom5dQeF1R/
2TWh0RxYyNbXwhJ6Py4rC0R7+ZBZsrBc8gBpUHGAyFOWbLn74EWaYiW1KNttrca2OwLMQjBAlx3f
Pje64o2PfTneQIkOnrk9bdEnc3nCd3T2KIDYGVVIs5is9L07JsUbdOMnFxs8ZNf01hGtPNkqSCmx
yopuj2zGLxqNzPkWuqWmiw3ZfqGvw1kTD7yL9FNe6Ukv1DSwmcq9CV9T2opPt5kbN154nVn/Wu0d
BVzjySQ8fPJnN3jXpTTflDn/LLpkvFtN2yj2E52Fp6Ib7Tu39qa9tRYzQRSzA3XlZmykxRRmESsK
3hFm/dgHofuoyZGZO05NgxFDdGLnOrL6JQc7YCcqi5TX1DfNFj/+4B27znL5yDR4SE6DDFe65rGl
xTS7PIGyIf81mtfA64pXidLx0aQkeXRGAWLRAifrU/uz8qT71NC+8dOiCYRiHrTZEriDms+dblns
52VWqHgmxfvTrIIqJkwkn1Y94DHj8CT0b2Atbbx77utcOP3RjyceB/PJMtaCt7M3+Z9J6te7TEj/
Lhzd/LvbDc6NpXI3Hmpd7Un4gSNtuxU/TO9zLx/t9nGwnYHqL34Vt3MpWCaYSetGOIlUGq+URdGM
Ncvlrgny6phaQ3FIfD0eMB+Kfcf3dRwHzzgWuBnqY+9X+XdOs/I7jzj1WunZfILqn5zMws/PpquZ
eJPeu7BFN9AUyCiX0QJQ9SUV9MRcTQaBvnDNhktoCD4QGakces6r8CL6YaKkaMaOPjsbRn1Kzf1q
yuFhBFH53QxW9el2ejoFsg2v2qIY75w0G761tjuUfP5aeizxI+P93xrqmK7Wl3AYay7+riv1c2px
wrJRd1QYr2Fnw92oumXa5wWfhytYxHRlBUnlfdPwtL3XtDTYoFJiyJM1IOTNB3GYRwwtHl44p3S8
W/pXsrfJ157BsKKewK/hnpZZY9xUzZy/JTXQMtJatUOzzFydlQIhjosrDSLHKQ0Wj9uGykzm5IGK
g+aEZDVfhjp8QixqGMJ69dHUQJOMzAdANa7p1dAwklbN1I/RWE/1s5XpLLJNXxx1UJfXBa0sh6Ue
aQRLyWR3xlrJiMCfe9BWox8qxyXV40JgiFg2lPupsNR13awKz3nRnJQ/p/eis5PlMfCLob2b02x2
4zCdzR75Dy6kYFiouyxEX4qUEkSxPxk3c5bgpFl77Ty1I9E8RD+1tIE/yFMRZjXKc4F/7ApqHlsV
fPd7wONUKcL+5BydgwrLPEn405h57neBc0bFK2F4/zSUfBY/6CVPYpPKnPQ6ZxNG7Hah14R1VYo8
LNREaaPha06fcWivp9HoTgrD4ePcj9wFcIZtsWhQJONiXCD/dmccCkWsRju/7go33yVC+b/qgVWZ
2Wx72SFnU0zpWPcsyzDJ38BykbVA/bsZ+TxGgVxXFw5YEHy1QZeePFUzglsjUmWfD/7LWiDY5x6n
8z4E5HOQQq4/KEOmaI3eK4TN6rb1O/MIKkVdVtGPD12Xd68ZWc9H9oXuZe1wLQhCRbGbWfgQrQwF
IN1yDa2J+dTsN09WiQ10IC1x67Dsizd0GPrYVO/HeQ5p9LSKPZiXbTjvl/0syPmryj8bXTPFLRf3
R+A74WGggfiH68zOiTbELkpKTqaq7YLIh/Z8zFN7ioeW5m87rz1eXpnpjyo0Jritzp09Z+Gn2Qx3
2PNppxqpx+mEWE69RZ6qVCq9hnQQzBG2Fr3nfdMfOsp09/2CQZeG7MoEVZpnYGDqDAsjj/FkBi0t
melBU/r1ycgh8wBh1DSjeQ1k+2qUO8M0FhxrNh1WCUQrOp6MuxFR6LHT2YnEbHUzl2QV3bSB7Z6C
8yLwnGVfXec5N0mS5xy0fUpxJK7OUm7cha7YLdTz7bC61hjyx4mHjl4estEMb6c5xYfV5N6pZCUK
8hHUkynb9pKb1n0Q4O6Skm3wTpFVk35TxE1LmoPBrg9uSzKPu7k2y71VJRS+VqH9liL440ORuPrr
PKvfjE6+9f+HvTNbjttKs/WrdPQ9HBg2phPd5yITOSeTzCRFirxBUKKEedjYmJ/+fGCpomzXaXf3
fd04bMsUrSSGf69/rW9Zbobjz9sJMhH6qqr7DwJsau8lOrGkAgOiwcETOIyNFAjzOqe4Eb0/dSOM
x3P+bvtWjFIPm9ssx69kHk7kqYNplrgt86+I5cv11unVpmtLTJ20f20cj61hnvjhMU2osczUGK6K
iPZUZmaoZxhpUIcbQjWL/0CeKyctuVrg3dEV4a7NRiRnKo4ydnFK14NOsObf9JivL6pl3qY4koXb
Iv+M9D4cfAnqB1PgzCbQ038MJUe0tE37fSHw7wxYga5pSxFGVpNQj8f2SKIwXen4j4/oWhACpvrg
1Y7kBUz5FG7Y/jpncbSNEvmN8xqj2FQm+NzmtDiUXd1j1enV9NK3S560H+4sesOeGaWeEk3Ktdu0
7ikm9Lomw8PgWMV4rmeJ57LTmqDsuzffkHeDAbQyTs1nzEzsHXohtrXDBmwAefoSj0axsmhFCHzd
69dsdOynuSKNY8+ZeaIS/EwL02tbu2o/qfixcYyfFk/S7TAxHZVRjW+2Ml9h25Jv70vxoWwiQXrU
WBgzi+eRiMDPui60eRuV4D1ZUOMm0sa6w8jtFDdvahG2qyg1AvA2RHh04CSrse8bBIppuEmDUO0q
98IQ2akdhq2tKLVi+Gd3jW/I3mWd5d9KHlhQYOl2xS7TYxyigyxuNe6EYuPoWXM0S0bJOcFBPUVh
wI+qdu+y1MalAQImWhE3XvzBWWKsHHPOy03v5Qbgcz2uqW9wvAN/wy9lpffTjMybSCseHl4SH/Ho
Z8fJ5uWK5fp7mNWd3GVaFm1GGkNXrks1p52PRyJKGbe68dzwSmI9tdDlzEULrEuq1P2ljstwoJra
LVMeNKUdoXqB9cXkkeCMTT/sIfLs3V6+Rd58hDCvr/Ok1g9ZpN2FvmLWyW25SaVLvr1vAcpQi+Fm
Tn6sbeQ/6etsdxn1ISKM5pp99rmJ+qufqg8dpD+tXRPAw7G8SlGDfCkm90CfBIt4Oo52nF0QEElE
3xO9eUkMoU7EsYi3s4ldRzltH7Fesy6uCmNPpYgWNHanDmUb6SgXLDX1zP6oh9C/dpqODBcOyTqu
prcsYgNntpO1dbMmWaWt9S20e+Nx8KAdOOM0NOu0q4YfNuHjR5595spxbFzRuuyOjUSM0o10bYSa
uKO8WkNnSRJz0+hZtvedEqpNrig0s0Bzmcngdxs3MthFp3qcHXGArw28aNssmep3RQnpq41DsVgM
o/P3zIzDEZ9cpr1XTtHcu3qu7VNeeDRyuKQbvQwQrZtxRIJRmsYB5u1jQ5p2Qwp5+sacxa0V1cU7
bCjvHixpeDe3MbUjifMzaoyphpGjqSNmLf86jyKkP9oleF4n+vDFG+3uwTRjMV+a0avYOblFtUMF
pVbGb60asqTvbA1WvW7gZMkY1GaChxviSr1NapMsKuHci4FJul/bvAz2Sdg/TZH9hQnBfgSLVxGN
oB+d+2DaQDgyOFx5z5hIeMLHpfkY6bhGVGzh41Hhe0GIbJ0WoYchxaSbJOeQrp0Gk6HmnLPJXcm2
j0/MEO24jZymYieUON1RlDx/Vk6r1+kuCodxEYno4RnQwphpCsfAHjkT4rCGqrYXClLz3NRCnqT0
PEpgqKnDuKyj8U11Gq4nnguvlNP51mVIbP2p5zdwAk9280sHnGnFbRwiGiFQE/vDS3hndTU7fK4e
yYZ7gP8uy+Q8EypvWHha9Ls2XcTENBFFNcwWcjRAAyYhnjKvReawvWxiaCdZl7Z7VpNE2bRRMrRS
6EHMQcv7NdGa8dHu6hbxSc9qZ8UxDOMdxQ3PLCVpAsJcRRQjoms0QFObbhNld7jMuNE2M+togoOK
g/do8opmBC3qoLfqnwPjNQUU8jqBBCDg4ujHOnPawK470KcJgf0x6s2XNGUCx7XOA3tubIN8Z2VQ
xit7UDNE7ph4m6h6yGetf9FE0h2tWKLLFDOGpgaizktWLz3LxTDtzNozfA6vyroqHLY3Xws5vjSU
DAHUiOk2z5PsCGClf2SNiRg6mh13KS5ZGuoL2ytNZkZKgxJbkXx2BzozAkxXqVpZjR+lFxT+lveJ
31g5BRTmZG9bh+V9QzHNhhB+lAZjph5YhmKxd6ba3FjIUE/Qp6NjKnhUljmUhpw65dfQUAxqs9NS
toTAdIl9n8h5lCbypXPYcw+LazaqBC8zLqmAw06y0SOV7mptgAeNNHpqwtE99IPebmrlZGdce3h7
MvAQ52quhi8kWNg4k8IoApJAAvaXCHmctGyDM1lf7GnwaEs2oo3q53o3KIw/VP0sTJxmaO+8vLC+
ot5qvMSG+klnvjuTUB62Xcv0j5zpotJo8W3CW7T2/IhdP7sMyNqquOta/7vWG8aGh1O4d2K7BSQ4
G4RCuTXItMSbRBICptH+oRyd8QCctD86mjsPKyfMA0EIhovGd9fozc0RekN3R2QgO4NZ+1Z6o7Hp
w0nf0u3xjgEhXpvAfNc4HJAVjRB7o2ymZy2xwq3bGPGmNmdro3Gh7+K+Vuu+mcxDpqDerKusnEyE
NvBG1sga2MAK2doVs6w+N69JjrGOo8K8Jy0OeMQ1VPfguRU6sOHneVBiIMhvI32awRTzsknh9xJa
h3N01lx8EzbrGzRWg0mjirdG5mHsrOaLnc38ez28KoqQ7oe2RAfus2dfmV+tiIe1rZWbRFhzgFLy
7pcUzvq0zAbDEGMN0XI9KF2t2ppGJvYDxBnS+Df6KDgqCFj4PqVhRJ/meytOrFWeypdayfTBiSjr
08w9g1W760lDvWkjaxDT0r5aOlEqfWZCHqWW7GoCGqvR694LmqCvQyevpBBycA+Vx6ud1tdm6Ya6
BzY8Efg244MsdfMseu0D2nh3V5llA/RiFKuENRhCjy++kpzqsB+O576u8W3n8l9hhR//k7W1aenL
zvi/Xltffgz/tn8vahUnf+zr+/WVv9bXrv6bYxhYWCEwLmWVf+9tMn8jYmpS6eDhef9cQv99dS3s
3ywCBVCNXVbnVCMAZf61uhbmb6QN+M/hNS/pBd3636yulyTr73CGwltsdxZITvaziHR/xlAKDelm
WTpjHrTjtTXTd2Q60fPvPpT/DxVyiUD80zehZorEBX9OihD+uBxvsfDVlEDM+y4zeR+4iseBuwCc
MtFu/vpb/TmNsfx5sM17yy7R1e3PPf3v9vBVEY4yjax5P2IewaeeZCfeQujlVc3SN0rafWE02o79
o+CxhCz/19/+nz5OTAi4CnwCzAY/tD+jZc189uyBjOY+LYcns3BfvEQFf/0tFgbpHz7M5VvYvsk0
w8/NdP4Ey20abSIRb8i9bQxPo209I+5w7DY5Tuuz/PHX34zT1z9/O2GyAheOcPF563+ig1uRFM7o
K4XxFbwWVDsgM5WvFcfMDotj3osvlDzLgoJ5yVyzYB6LlSTK0qxQUYqG9mDEQtdEaeQU6WWHbqBN
mOLsnl0YqxLszkr5BEFNacDmKWJ/hdvKPJhpYX0zF3h7D/yoFEsib5FVnifl12wZ/W4ZukvrEku0
SyvOrIACwvF5SsPmnDjAI1eW6VLCB82seHLsPHpJoHOs/KKxroyz9r2NBnBbMCfQFUER0TQUXWgS
p4Ov8HGdeoQdaC2QGPBnbJRedNelGFEtTPTCzW9VIr47s3dFYytIoXjFsdbHt6gXLN6L1NloNr9n
gWkryOqZc91ycmiI1zH0DD+aGJuym8b39USjJea6ZiPMotsM1eBcqPnI1j4EqaMZWc+uZiBNkLBc
dgaUOPf9Dwvo99NYKl6KRppeKNqMnlpH5OvOy9YY+6LArYDkjkPY7+ckDzepPsZ3JQhwoFWI3N40
nGwkjmxDpSBr7QjHu39ovbSDccgQze6DUqXYs4014qN7rnFR6KcSTLLB4r5pnC+CF+RLnPXNfYkt
OSN4N5pPlZH1JwIQ3Z5eIKzQDTozP1UbS0bBoavKdVQjDNlAQn0ukYKXJoYZ3INDybQxAZUj6aoD
BMuQbHrJKjlOzO6Vvb40orU+GWeNGe8pQcPelElFgwt0qCBeYBsLMt0/zFoTnsMwbq71XDYP0K3O
oT9Zr3L22ifRWdlearFxR8uksy9KrgVJIzizVjnuysJ6pVbHnlYEeKNt6lJkLVTiX3WHpjjNwvA6
R1r1AJgzMFU33UVjVcu1X+f6thlS+Vo5dgQyyaGwnORwsvQCdackJJcTzrHzkLhqSy8RXvgQK/8S
IX5Luyw+8GUvY780TYYyGOvhWk/ZF8jADIh9qu1EUfanlsETIy3uciA1w1ULB2NnWom+N/Q636Nt
i4PNCHKakEOhk0f4XouJ9wZXtOl4Ky2M9Cvh4+ldabiVc26ac88a5oQwbe6s0Y8DJyeciixCmCIL
pRtIXfLdosyquF/oe1lX5hhuwzqejqPmha8sybBLeJHPKS0cTmMKn94lnASUVYt3qsfYU2QF+QWB
PCNgP60L2sNXlpMPKLwxDaS0rm/DlGRTVTHQFhlNXnBM2M1bL74xT0DrWv2W0GIJosR6c/m5al4e
PWbACVeGyydtJTPeowriGTItmXatDcIB/CXGA8LOc3qnKVlfU8moW8r5I4k8BPpYz2ADhFF/CGG4
YOLQr+OEVWSsAFpp2KQqH1vNnPHbktuXXxpDc7F+qIGtsWyqbWdW1rvqyS1Uce1sFFjYOrKebLsm
0mFkTXkAnqoIhtTWO89t75AUA156g+Pa2MfmJo67JbMk6vkS5hlZXSuspy+V4eVnHkjzwRgJndWm
/dpURP0xu2nENMJqDXjCBHkTn+EY7GJeAKui1/uWKZTYdF4Y5UUtfsXe/ALpB/QQrUrryGuOAnWD
g79Gvw27FYiM2Y9w9NM1Gt/G7Uzx3umi/pZ2Vn9fC8VaAiSUF/BIcO4TUFNn30GXcwqzwSOQZEE1
zMNXCGDIgUnDd9b9dJrWucMNhPNsTH/6qZa/GOQjnjAUiytsKodQIotNSqo43rEIpvw1j9uNU3J9
GRxLPsAgaveZZJet8PVmhJafgTqW+8lPWAfLhh4dA0V+nQqeHrkn8x3uGXHOKcMF8FBjOSqUp+0N
Jpu1lO53gB5Ru+p9fu4ytNODRzjvKVejAe4rQdM2OXC4/ZTgnBHmxsAwtseKVp2qsaNlo7Xtewea
0D7WoujNszcFfaw7RHM+fmiPX4BuFIEpfG/Lh5Q/EfiEQq4b8Ly0NjMfBbhKZyiKlxZZ/20E+Xdx
Gmd+UaUVVFmCDQYmX3Pp8FRssyLlypvcdC8yaE65w0XGy/MnUhv2DdlkWycK1YH343DoU1IjviTf
7Zxao5goozNz1f1trvhXIvm/SyQz+uIZ/a+H/EOeJyVM4t/bU42/fdGv+Z7SRPJNJqwYm60F+zd+
v18zvm/gXLUdb6mH8U3GduanX/ZUBnlbZyXu0aHh8vuJf9hTLcpeMbqChce/uhwM/lcZZY4Zfx7i
6KqDPaUTjl4I/Muh5vfu1MRJRIooHR9HScySmAyLbpu006mWrqZWExapQHS43JEtgG4uuHtiHr1n
E65hkSH3DSpDuPaq3DnO3IDhJu8rpIRW18drZ4lC7IyUqvhr5qfNiwSJZq97wrDsk9geY3w0VX8m
8eexUQvtjncTrA5cpxD/z37q8C5WQzPjXJ3bxe9X+Zs5d61m0wM+4FQyVHCTVVhj5Uev/cZzx/3+
mdhrUUU2ETYI6q3rZSU2eVBzAiMahHn2Tda+yi+cu4GzAs/M7qbAi2xdxUNiNeW9bgXUMSePdZpO
1zHW20sTmcVtiZ+WG3esNNiG3hjZGAp1NtROWt9yuyasGQ0Sm0U17SNaxo4mFKCTEXs70iQ8m+Mq
qbZ2SUjTVDH2G5yPmYG5AVyfaF3zJfeRx2lbzh8NEyS7HwvGxqm+t6vJD/C9Ww+dmTaHHixNEBvm
Q+zMKgBH7G60iRTECLLiwXK1/GKVw83WB7W285zVWD268XdQk/VO0LC4boCMnYyigC3pjPLWN5bL
xx4n0Z3qlLgMcUmdedvN3VmHtWFW1SWsm+Jn2jv+tqepbKtsKpWixlU3iEzf7ZD4AhNguHa0mDZv
xV/g7b34RMBXjYvXtc7tYz8wDbvAkB/TRlk3povxZNXu8ACIWaKJxd9SmgzfWbUMwRyNJ2bCKbAB
AbI6YTHYOLV27auxeMybDLZFlquLiaNg3fKJwDbJrk2etheNteY64Y79gu2ffl5ljpcJHHZQjzYP
dZv/U20cIsxFYfQ0ey4YN14d7PDSsuLsUUKb2ehs0k9onPpx0ruPnP/+PupEfnV79MOAgLt/cwF+
Xz1T9AimYRoSKJjni1iMZGnda7uM1eRu1rrypptc0a7TtWfeKuIEw2ZVYy7Bxmiqu4quzde+IQi3
0do2PoqUznAAzznvL6sXgcyyYdexzN9qEvcn/aZHPXbu+l5JeH4Ob0ZZeTTep9g96UbvcYxyDQaj
jubahaTKnbl91rR8S2DtRn2Fjk3lJHoodmTKiMV16UNsNfdamz8bU+MHbJdvhtTzDZiq76p23UOR
Vs/TUkOECP1WuE3OdoPtCmtZ84QpExDc8pOaPrSIvFW17J/mTn/BMkIydPLDPfYT7W7wfH8TsvwN
Ul288jBU92ZdjFtNIe/nWWQfJpK2zwJWLhB4VwVFSC+TxvbWSbWjS40fyysT60goN51bNLucVPoh
Vce5Tc6I7dgZW0gBhKbLEO8tDiI0VFHQ6JcWm2Gok202pONaZKm6eaGVX2vPjnhz8jFPc2YdqIMb
r8WYz7uSV3WwqPpMeqNzJ5oeVqU1HJpJhFkwGGq4DqJ97oxJQ82bbBxxRlxyg1UKNhBhVG3xCUqD
ddzDBE+mOEPLuxSN962Slb1xnNl/SsmMbmkFZZvtJeHDxPx0T/DpvRSgWGzOPqs5Md6dmqXdKm70
9k1xVN7B166Dps7NU5SXxVY3bS5pnS13X4jP3X3+MPHYXcUjzzs6gKF2uuX0Nne0XPchz+e+4xpM
pnF68yeWS7BSdfkI8uWx1B1YVF5Z3FckxekT8POufojskBAvZgGKlUzB6TK3e32l5rQ61FkP3zgp
WzoU69K/tan7s670YR2Z8JqG2Muh8XoG5hPI7d6qdsqiAu2CVWWM1lVnL5bOxNG2xoyd12Nbsp1w
dnOLl9Q2jN1znE/KENCGyvZYlHrc8W7R5PdMS3HnxVB49M0YD6ZznzVehROwGr191qE/n0fRONeR
F/aj1XBYWWUDl96hgdDwVbG/OsYAwKDCzJb9reXqZ19HHx5cFy10Bdzt2r1JahfMIDT05lihfBzl
FGo0fqclXgjZHibaOe7jvMsfIWRb7gp7jLuLs5AL15+H+JUiFbXp2a7ujSSK3z1UNX8FzJ5DUDS1
4hxZDYsVV9RQ5+cB82Bf09s9WNjiV9AuWA3waGfOEyC0CJJgo+mVephGU+pgoaeR4wxpRwyb4LvH
FR1XHYYoS77LRk9eeSfDQgBueEeGsbgPe9v/yem+Q1DLQ+umYT950bJ8vhS6e2AvnP8oCsvBVejb
CYdIS3bAtzCwR75IDnbVHwqetmuF5DQFE9tQbGghnyJdabH33PWTfca8l39oqZ6SwsPgpFYOfpxr
iCr0zHsED/A4E8WcJlNbE/GtQ+pIjTg6NMk4fs+SxBc8jCLCrlnZL41WnAiLKdYektSh1dy0iuaV
soHsYuU1x7o+bAWuCr+YD5iAsw/Rygw3C5hRbJcm68oyPGRGVpC9jrlZ66qV95C5IFyqAffxyqR7
othMpq/f1Xk8vNps636E2N7ePMB94HJNv1mFfhHRzCnxPzVG2j/QTwLn0lKN9l3ok7qfGlZwKwt2
NQYwQO97VxvqN0xfpbee5rA71EZrwRJJUqhzmHPSF+klAkt7ZbW3lPMux4HRkgSP6/zAPQcLszN1
sHYTDhLsArG/sdxGfyVLEwqkDD0bA5ZA9q7LRXILsQXsgI666xJ3HPgJT5BOtdDOVjaOprWVme6Z
HaQ8GnG78PaEjlzSKYLNXHBuXs/rEWDBRqJdrYHJtxtKUDDcUzd0NTrVBgpx8ZxrPRE5l/ReMLpp
fVCuYJdQ5GXzmjV4UFZE95SxpiSr+ppNkEBwbfuTBNwu5x80vlh3oT7UgWU63/Ab+l/cuCzeq0hV
Wysm6R/wiMdTN/UZuVEqWngi2pzmD4mru3f+LNy33m5y4ss1sAUzsmeCL9ZkfXOHJsYiYFjPPslb
TIaFxaIDDyQBmMqs9vA8+dts7jJvD4sYWx6CRb9sRI333u8xXZV2/RaJsL3aPnFqgGsmftmZAXIT
6UPHtaQrDB6la3z40pRsFPFyaUfCQeFXEojlF6LljtpaZTyeOoSeHTKMBnq6wQBREGE8pHh99LlL
vsrSvUQTS6G46Ndwpzck3+N1ObX+VbS+fgF8EQWRX7hJYPu1eQ+zV1t5RuTuJP4pcHpNL77R/kr+
RFR19FyKyYXEVQyEEw3NMliMqUQHSB1FeInMmaD/HCKL5nAuBNu+ubbybafr3dnQ4o3TNcUPXDod
O/3OcSn3oRR31cOqCNgFN18i2w2/OaIKt32lk8Tkp0lgCpNsdxebYwbPy8qAFoQ2ac+EHatA/hHp
R42cWK6a5S+1Fuc8WqzhrqKg6CUPx/yJtXq80xNb43wQduemRl3gAne8E9Kvv450ZsRiiI4eFhC1
LRsJaS/x2bdTtZt9VbjaYYyh24AVSfBUb+radDYynOdTphn1cXCEceZPmJ9NkSTfwzlpwfi0SPi1
7LeRb5UHmUdWYGbzSz2NA1qBaTTvkSXdB0tK7YehJ83h8+j3r1Pyf39KBpT1V6fk8iN5L6kL+9tm
7fDxn//OIXn5mr8fksVvrm+z6BKA64XlsiT6dUb2vN9IZzOBsdH6POzyS38/Ixu/ubaP19yFE8sK
YiGx/tqDWe5vLr+wfNmvo/X/ag+2nLb/uFcxLIP/C5ZUPLU8tnJ/PCN3nNaSOR61BSc/YprO8ROm
lJgsyTLSEDEUDupq1ET1U6f1wzqLTOPsAMy+Y2km8P3QZb6B0N1/uJ1R3M9gat58PYVWHxHFI50M
TjoYq5BruJzLt8IOrQMrQPMekINDGowT2t1sgFJYZ2lBdlz5oD8Tx3t0QSPfmrHr7/X+vaga7hkO
ls8tHJBXZKVeW899Xs4cSGpCtnlbjPRzYwZguo7gYY1+yRxhtTRHb/AOZt9i7mIUVNiOoO/oziCl
PiVQU+TIEyDHCLDwvSyeLeEsArsxPWqZMS9zpLT8lC4rL7V20l+6RkZKGs8WjClvwwsrAWNV5o6F
/Tirvteqrl+rVp8vnZr0dWfl6hT5aviOVbR8JU8CYZphZjolQyavOHaidzM2ORnD+qPxr2PvUtRr
Ksx0AuDecJnB9T/Y1lThnvZGSZqiGNxdPibZxSNieaU+Gx7v1AaTqg4uZNOItBj6cNlRbyGm3WAm
7gO0Hx+/qFV8HxVxNmssvAfHNuoD7Pr20ZogZyTYWDdimKx9ONdGjjs3K492SxI1nebuRF1CQtJP
GfLYzznobQR30kKJLd2zpxdmuWY/lz9bRd09dgJtOu0MTE0YE42vGPnCr/ixl9gDlruSBMt5mIE3
4FBw6E2dxBqU8HyeI6N7ybOJDcNSt3UewkaeYjxOP/3Gnyl3m1otCxQ24ftelPmmlv7ityVRV64M
w+3vOM42KIYQ19/lJ92AdgIbL1DBAoKdmnrDDJTnC15c1qtMWtFD6fmlsWcNmdziOrNezKhIrv5s
890w0zePBoyJbSdjcTLMlENCDEB2z1EYJMEE9sNse7kfsLLcorigAo9WhVetjJoj3iX/x9AMbrN1
9CJiDLEGL9mAn/NvCD/zsFaUd2hfWdk6D2TYljiUB75u5as5+y7qCt9VF8OxiTBQBL7dGmuJ4P3E
zzHDN6niB3dM1Z0ypvjoAhPyN0Y1yHMcliLQnCkqlnQBjcSW1Jc+oQoyiuTXjSoSdzBhO2JcVVFf
UtZBQDqHgrv864hdHG9R/jeYZzayvwc/9DfCZ1Ua7CZWo99PqXMjczHq+blEBStbhk+tnffFQPlz
2FNWcZsG8kjHmALTvRycB8MjF1ULd15bFoezSTT+45hz97BJ6PLXkGXVCn8005NLtkLhAjardVmQ
nek6XGM0fBmEN8Uk4dYk+kVwvD63WPl3gnqJlaoUAKaMnjw/7FnJWTi/G+6XW6hG1C8Wh/kXoscc
VxEq9PTBTSAw+QHLiE5/FLMaFnu165Q2plWp7YeueRaM0Fct85aKveWEbHFU7iPCwNVyei6Wc3S+
nKjrrpiuqBTmAeCsXFXLydubVH4dGqu55b/O5WAJLT/fuDU/SIvjOxUaCTDO+EJcHD2QE77OUb9P
j/VA81pnaXLXLWqAjyzgLPqAjVCQkvfpqEFa4bZQ/DaLmrDoCrGwBIWKaA3Gojrgr1T3CUKEvygS
EAr9TbWoFATTw320PK3Zob+Ui5YBxZp7YPpoFKu2mc8wbPVT+imAGH6GcUfFX8ZPdQSZxHPxtxYI
J0B9qGpNzJu+aCo07jxz7Lt3hjR9aJFdIMKMK3M6uYseU+jVY58QIi5Gt10Pi3BDvqcPzE81pxtr
b+/G0EmmRezBVrfoPihAMjHUsbGwzC7i0ESN/I5wpggMNWWSfIrLcdHP4mNDEjfhj1fPr/Go1J0/
DmLrQFoxuYyIEyMJ4KgGDPspVdGLtmPbx26RSXfdTtilpk91S1VGv/IWyUsS4r9Zc5PFAX6J/Jot
4pjjNx9uFevHLImMEyFWudEUEZt1jVV/ecwCbKMxboqeXBgeARUPVSAXOW5ehLnIiaYLHXaUPfZG
82Umcb3WyJwBWEqudqNJbglkvgbVCyUF6a8p8uKxz8Pwai/CoFgkQrvSJzIy/cnn7BFki5CYj+F7
vEiL5iIymovcmCzCo7NIkLQYFOvWco5qkSdJ8/Pk1/QXe5Eu7UXEjMExr32cgEyQ7veBo8XN07DE
zd04ba1p9reYFfKfjgrLyzxs1CKWDq1AN20WCZVnjHZO2wRdVcaFvEFYZOu0yK7WIsDaixTrjyr+
Lj71Wb9Sau1m3Y2LML/4lZ4/0ApDqHWRdpNF5DUMfekLF8Eidx6KRQrOsYEFWrfIw4PxZvcN87Gh
ZY/FIiJDvjZf2krIrfrUmHkcLnpzzy6M4tlyO33q0fbSe7RI1BrS7tFWwwSwLRkPTssrcsxm56Dl
9Kr+a5v0P7KMkSVfLDR/sU2qhj8NyZ9f8GtI9vXfaD5wmZz/MCH7ME4ExQYQzintMGHv/2NCXtAo
jgFAiRXTMiD/Y0IWgG6dZebG1uUJd/mq//sf38f/E/2ofpm21J/++d8IOzxUyHrqP/8d4+QfJ2Qq
/yxbWA7Tu6+zT7KWZoDfeauwGrR96Sa0X8liPGmpwskPLuI2Wnb2gVVhPsAyQr+hUgctJ/uUdT4F
nk+tBwiB9sD5FwWIY3//IKw2fM5mbu+TXMSiGP51dKg+1Zyw5Pm/xFKQlvAVbzhsus+T3YKWhrGq
Vs1U5NTQpV7+0S8iVS877zkeqxTx7FPFaj8VrXIRt9BqDqTNk0O/CF/ppwbmfOphuD6cD1x7+Y8S
tQzox3xJ/bEHNy7FDcEPVa3r6/AnmariPtL6uyzvkMkRodPXeZHkBF6CF/xzFJMQb/kJdBTdju4x
SQ3U6D5QRcS+eJwsxZ0ejXczZlnsQdAkf7qFpl2rMoVO5fZFdOk1k5Txp2YYocaxogNFcTbjNIPU
wgMDvWro4ve5jsp97oRqA6UwfiWaA57R8gpvp5a9H9YjJ3+cDLoUmRjQ9zqcDcmQRzvIcN7RZpex
06uxBmBQFM5jEUeUldE6nbtkCNEBUPfNDn05Y8oJSlH5H2SgxpqtWuPqa4QdFhTER9dmmMljBzJm
kyoD3y7bIyBwcvRPDd7cz81iiT2g9i7Ur9GbS+tcd+vdQu6jKa72dIUpTiGh1679pMirtZid+lHm
Q3s0XA8dkb6fa4UBuF0R0cvvDQAWOgU7c3pPkHBxZ9hu/zXH77UiKdN6LN8qgDjxPJFPJwjsM3Y6
YUtv15Buctpg7st4EUbGBMHOcmoZiGHEoK8nCvoDRrN45cQkPfHf/qSPc8LB1M4yCTQIqT8pdsrF
CoxxPqwSMYPVbxg79mSK8mesLemht0oJIGBKqbYsnf69NnwOFUODNIQatfU1qyE9YkmL+IXPwWtM
jOF+blWUPksdXCoZLs3D7cBGkQXRjkaLhHy2Gz8Upj8Z+Qc/XRNreVzAv/9MARMCOeOenirgu45b
hBciDH5QGBWuadH2rwMOROYvw/wSeXwPWINBms+PQhHSHUpMi+vWMPpyTxXBgsJEp2Mj5qx7LIdH
BGwimrh3uL0pqJ+qhgKzbFi5JVINVuNqo+CurGVrhNs0xk6jua0JpJAOiGaxVueZcTJb37irdPyI
YyVuwMr2+aDbJCmIrJBURdnXy2nPUpLPvaMorcCAN4UB+QCuQFFK/aKxC3UoB+6sNSK/v03SuT2a
RVMQTGYAY604nDuK9oJBFtlO2qw9VtSEypOjiPiY/4+989pyG8my6K/MD0ALYeBe6cn0RqlMvWCl
UiV47/H1s0GppmWmVV39XPWg6lYpRRIEIm7ce84+cZcBRcl1vooQWO2x7LX3htfcQcOpSB6Kv4BF
ey+MbmWnbvLZxeq6iW3gS0UUN49GhyMVA7ezxm4cIrK2xEOtE1YtN6M+8+h5r0ybURPIhHAVD4FL
6iIMzb5LbpXOnzxNTkiAyW9lFOoQt8G9bechMFo8Rz6Ux3UcmfgQOX+6hxoX23pM7OVqF8OjqUg1
NpmpAckhoUSmNvh8Gct7mxTJDctTsuXQYB3RvmJNszxqzEA33ZVFnbqtRhQ7U8ZIVqVaPzuZFW+Q
tKUMjEPORl3rPNJj6S7KAZgBi1TDmkKZQsc/snzjDcQArqEwQdhuJth6IXvGt3PP2pgEFKjFrPWh
MzzQeMLwxm3QBOPOl7AA2txEANmQIBVESXWddSCPnTpbWoDy1bQ503QBbLvRJ/jQ8qp2myEQA0fK
RbkjKIyWycxYc20HKVdbqpgHlSLMe4uI/Oaaq8XgHI3tuA45Fl5GTNFu4sYdPvemBXYTZA0HEWlu
TRf7Gf6Pblc3bvbMacS9DduArnvA1/8cu9ZOWp2BN2DMbwRUFcYdgfkoPQn3YNLti0Nmw4NTLU62
irDtiRnpLi3pj/Zz6x4ZaiIzRDyXbJHWpSy6YdQ9YCIoTm7YqFfVcEsrVQ2XzHHyK1eUzWE0LEFi
h0XqdUs/A2v79IBbA01eZoiIQE2PypzD2iWuR0gBoRWv+7hBZ6Vdlsw0uBFeE2PEMqJbI+kcF0Km
6zBjUsEGEC6tEh/nxAnjVbjLaBldRzL134c5M6oVkX7NR8o/UvZmo48usT80B7immDtnMX7K2i4B
sFLOj6pXNM392EGCBDmKbJuqeV8Fg7ycacxe0jiHSJnaZsz9VoX3lt2JB4mdCFw6BK5pqJgTA+QM
P5RVCeoK/OVtiOI3IBmF1Z4dfXwNyS98hIHuNLA8xMiwFn2rKfUMnLxrT3iP7sjLaWLO50q07TPW
+qW4BY8gEvMZKEyaH4rRqaMPmrMABOe2sDt2osR045u5CDGL5KrLtp2wq82k+hEktznOn922t7d+
MnEMxsLukK+sOeHU9eCvgnDq9oOZPQ7jWO0jYF7Q8mnr8FWmG6LT0ju1dJKs3Dl1AX7FioSy9T99
5P/IUmFSQv6uPr56bZrXt7Br/mjbHyRX8utPfiuUbe+dJ11cFc7iKRAIm/6vneycK2LofnCj7G/e
iT/byfKdS6dSu/yYuXSnafL+aasQ7xBwebDYXboPAqfG3ymW6Vj/2EzmFfCOKM65vBjowh9LZU8h
7MYxVzLvSL+EBVJZwy1IVXIZ+n53db6V6d+X5f/fK0nT1LThbCXFz4aHlG1Oz6PglSSCrMwsP5aU
vVBFman//VfiNTyFUk1q7S7v5LvyP2gNf67LpDy0A41VvzNvmj5DuQNT5G+/EHo51MEWLweqg6/2
+xfqnVQgiZ9LPOPJlyRNvrAEfon593/zMvhzhcM3/st31Nrh3IQWobeM9r2t51IcNERrwuOL/otL
x73q4bZZnDtCLJ6O7y9daWa6CPlEvU8/d8SnjvZNupd1Hv/Fh1r+pp/cIS7Iy4WVqcTXecn3r8Rh
wjVaDypquIRC2B0m0mB8Esb0VPao+n9/BZeRyC8vpmzbdvCheCCTfvxYBk0ens2CdKqqcTdOQy5D
7FYERxnRq+kG2TrStVqJyW///q24RM9ZZP4R5PKLoQjLMFVamJeHsiJUgtBJRW1hQOGL+V+//4zL
zfbLZ8SlxarAtImn+sfPOHdxN2FQLw9GV9WHrCsn0ohM/+H3r/L/PMWu/d2r/OSycV0Pg19HzhfF
lXUh6/Gpz4b8lNf/3aX77pV+WpkGJOIFGjdukLQj13OMX0k+Sdf/weNl/vqhIAQtGlbCVLREfvDj
peNkYbkZvisCIGSBkqk3oB6VLYm1OptoU5soCr1a7Cp8YweTvGDOKXRqVUVSRF/B1loPZFXjLqFb
WBf58EZaBPLCmMEZI8MlSCf5co4cD2bRXwGZIESsxACNdL6ooIfwR8gTy7Zmgnaks5UFzqQi4rf2
5IfEIZPbQtb3sc/IEBmy0TqgWkfaP+XefqDE3CTOaAdrcnLpbCb56G5Ie9BHNHzYrRM4D6108ofW
iPXJRBj0hkne2wtojafeFrxKrIuLwW36eB062MEp3VPzU5wsER6065bQM/2KW61YaNLlrvCC8iaQ
xAK0lkY72qsleEV0KUK+SrXe3vbrcleBRgLVQJSIUZcGscR8ujlj4cpiWstOm0NoWGD6YUAOCUea
bg0CnXTZEKUMBzyhcJpQnxPXV1wIkls2bkYKsesRk03CifwQhL11MQYihhVRpE9kfEf7qlHlS4UN
4IPPZy9XziDKlzLT3cx76jE0hE7ptTRwUdGtRltj1DI4Az3RHbYuXKPJ7gwjaj/6XJqLMK7KG7uL
v5iC77SLbfkhc6MvYzP4DwRhFMdhWRrDpiFSJgV2t6tTk1QbbJJpeAsjYLyPx0gfWdHbNbyTaN9D
kVhRBpBiDNklP0HpcYmEppq7DlTp3cR2kH/BLyWuRRFzEbsUp4s0BtcFSsttnzaBPjGrIVMHzOk2
ibgIfkf6IzGJKCDxdzyCGuQjBU6UfPRmsOJZhVfcZ6jDaZe8Y+Kd59pO91GOxgfkWF96Gzv0++fQ
Lw1vK0VP9EjOnBayAYCgSwMy9geXHD0sXAkpw5AsT3zGaZu3rJym6cL3jQXOGNqBj7BeuX+s2lzc
Y9ri/E8GCzG9HTmYlzWNHNCTpNEh2B6BroyyxE5nQOmiZ4S5psG0wsDJnEm90WxxM0OEPTAIWJlW
OpThU5uTc7rv3Dx+JczF2DED7K9QYwsGmvA+9+TfjPcD8o/nuZ6TPUSBNsU1X8toF5fKmrckMDKL
qJtg4DA9JuITELHms5x5tjRUALFJB6t538NUe0FTYl04aMwO2bgQYurOUCfbXNz/eogMZGN8ExAQ
ko9VIInlWRKE6rGRmELiL9DZvEtf2OrEGxE7EWBBN6aGRKcww2URJBxJuyD19ki3h1Wn2PpoIKbr
0K1dsFEEbTBe75JNWI7hH3npWQszlmm+jbj6UovuuWymfq+Yj9agbbkR5sHNT6AJvjQ+50/SFM11
I4DQ1cEfbVc7m7BBVFnJA9bWT2TlRYgYbbntfHC6bIXO3TlBSeS8LVOk/VXf1sTPg1/eabfFYVs6
yQfOiPOF6Y27bCY6JZjHsl1n8P0wuEdxxMA+5aZmVeREBZNtkyPPv1EUlbvK4KlPFitaT3cS4Vo8
beea1S0bWsTpy75baj63zOJXhADujUv8MqOSxr1TfSuui2AQj+jU1AlNAa/GgvqxwzEDCXIqNn3O
x7caWiSIGivvps274a0xakwqQcOaE+rEvRM2bCxtopCwWCjrmvXDDg3nbo7GJdSlngDrVrmPHbRz
7/wiqS/FgF54da60Oq+u9qkJ1SyeYhYxQiA39sBLI2it4S/TFpRCDG/4gOiopcAzyNXlDiZHt47S
G1VCnA8HhUWxycobOBbU1YjDLkhV4GYaqhBCVCb0OkGNSFSiN2wyjq3b86o7hNFLm7jiD5PZ5Kpf
7hHLnMV1QiLANRq1YNdDW2CNo5IgmbC1ruPA2oGamLGs1nAS6TrtydtA+jzbxfto5ArNjp+jx3bq
tWYkhgsTOuQqNetzoFf+2JcBzgk7z0/+TMB807H2GAGrx+Dx0JP6yTX3im6nYguNbk7gFUhG85Mn
uhYwICoJ/Gg3btKkB9AeZDWFhbcHQW1ctXV0oyLVPxtx3NxMY9he+fH8ITLV8IFJHMhrWoR7PQvr
MHsRpsmwym5KTJK3afLiVHW2iVT4BatoAHczes/z/FT3ZnCQSHG3YUACTmuq8kZPjUT8PAV7FvdP
tOYIInLY9ACI6qMRhelTRdz4qc5ZcczMFY8AwcpiPfOVohRfFllbN+Vu5jvYcfYaVolNc419G8rn
tKSQZziq632O81eKsMRUcvYDT2dvcMwhD+WdjNHti8BMjjn2Mo8EVVws+dlfjFUUr3FaQmUD5nL2
IJ/9yGUm3zeZzE5DpbIT0EjSghdT7wkhSrfpvtqo/K+mqmmQI5LTwUxr1r/MGfz7ShKWtyFyPWRU
GvVZeCKvjOYCZFa/d0+678AR+3an0MVQi9cdYl+vdugloZxduX2S/VFa0EfQCDvH0XVKsQYdWzdU
NxbNumZkXZ8IjpuidVu37S1DQJizse7I5GjcIN62ZVjrzay6RfTZiOajm5gJOSpj+jDEasTvIfCm
LsW1jlalM/WnPEVfANnpk3a7A54WsO8TU2die8KdpG++YeHo7yzG6FdC5TD/oAPh3NNy2vOcSrUq
4oZuXeq2B1l17Xas/NcktJKtw3RxK82C7EGnEs/020ZEPQyMV2NQQ8vQklw1D/3NNY9r8BakjuhW
iSDBKnXA78WpYRzpo5ruzgky1jdts3wjG+3WnJYwTA/aS4li5QOj8cY/t3aBlex/X2CLpa79oY73
2DvdRTCGvgumwk8VNpTCQHeNmR4qNtCNLYf+qg06lBFuTZ1wDiKblEHci5ypK5YwazJaCUBrFSZA
cCR/dVD7RW62vJ+F7uBoazns/nTIdQIZ8AzwfupMPDHKuKgX3iARN685wdQ+LJfd76/ALydDvPsY
yXglRoj0OX7StzW6t7JgwDLco/q5IRwYKELOdpznYXFhMKj5qpT8YX74fWPilxB1pHzgXCwyGZbJ
oXJ/OjkR94zI3U5SFpSKtEBWCQJQmrwnJajOXlsDl1fShNSDljvcnredoZiFvQ8lIZkg4Qxa7Kn1
eo52Gxv29d9fD/XL8YT3ZwmpLJx2TFB/PpSXY1TArOlwe2aZPiG8yL4UpAmRidJC6snorVNso5Pi
QQrhtV/TDOcwm/COwQAhRudDUMrkJ1dWONYlJ88mKsEZplCyL7SMvMu8BviV2I23RR8VlditfAv5
CauyGjm4bjXTmwdFdMWrsvXcr8hsoONvCOdu8gUbsD+N6ZMZRfHH866Y56YHqwi0XvgX10L8YhBc
rgUVpWmCQmNi/NPNEXSDH7N7JYeW0AXUEU2xaknEAoykn6vIwQlD2bgCWiZ3Vu1Z+MLa0++/jl/O
2SC0kF1avBHJjPln+SWm4wFngYgOxDVFe8sIiosSIvxfLAO/dCx4FRoVknAnFDIYIH48knZR1wNE
L6IDs1biuwMWrry0gStINJpA+gq1mmIODyG5GM+//4Dy12u8KF+X/o8nhGIe/+NrT/CE+ho0MmSB
IfAPKfPVSwPV18esozQmssGabjzD8hYp+FOC2v6LUVoL2LpnuNIWRNQs623dgtfoXBCohHnsNBJD
oMyEgMdF3nwmQNFvj4YP9+prx+Uf3fNf6Z5R4LJV/Hs9x8Vr3vwYXYNYZvmRPxUd+p3FOk+/GYaK
9qRAVfFN9yxM+Y6mtkSeQZN46VT/S9XBzfOnzhkvMKs1Fnaei4UhJP5OYxrR9I8bIWsxHVwKLWEv
+479Mz+m8ls3jYPRvsgkILc1oHQBN1jglIEr2hhlW4FrweZCoZapwr8uQDhbSAlNA6Xb3DJFeUiL
yoQA08DzqwkhmEewZwfXZwKDzrcH/uFUEI2vk1DbrrPLavxrw3VrJlEIQ1M6TLN1g28s2LVNmtmX
va6atwS2BTleDgYiaThrHdrOLtWehxG1CoDkzdOD4c6zuISJGBFy5YkcewGN0Hjeo/pvzMt8FKkF
fd7EaAFqOWoOaUXBdxsbfvJQV7730qSzQmXGkHihBfdxeWHndYgAevKeDZbggpeY7Hk7eqkE1MW2
ka/URBrIkqOxYArslwpp8cbwiuFj1GsmpGiwdkU3WWwHIY9m3EuA2IUKYVm3hUHM25ylx7hLw492
Y1XPslHIm+Ewem+F576l43TtmtAPVxSM05Ff/KueTtVNZAH4oK8mCKNX3npER8ufUV5118V5CLQf
5vOmHUiKXCEagaeC1IMqmHSIaTUIqz8AFc5uOww/T2OY4RupJ8gWszPdQUGbTgxyFwV1hNAC04cR
0QyMo8/cD9ZdnBDYtu0LadyEWY6p2bLrQ1OMAhlymz+Gs4NkxO1QGGHjWUMFDtFvuK28oj0hPxhF
CknYrqS6KXTQbSCkEE5JpNOxjwTE69bCMhN1GvqGzLutsUzvBsMfd2qA2ZTqGILw5FfzR4jo5Y7h
ibGvCMg96lDOb8irnWPYiPJhNif/ujOq4rKA5AGibTamm7Gb7V4QC9rrVtpIJb79G52q7sMrw5Jl
iW/YxJLDkb73dF6f4pLeRX5CizqkxcZp/Sr2dri4EQIKdzBX/UDm5rw1Q+yCb+dl4p8V9S9WVKVt
yZr071fU9+1r+L2N5NsPfFtPGaaxaFLKo2qjZPkhCkzod6ZtSs8SqEq+AhX+NfgzmRUik6MK/HNh
dd6Z/KNMi2kguzJktp/kcL+Txy1OlO8PGGAcqHJNqrVz/JetftreMf9GwGnd6cojq2mGDj+U07TL
7MF7or5UGCwQWxJsEZQXDdLXz2Kizhnpad5OVc4mTlvxQoKyvI27jvDiSIz34TRZt6ArG5PDGVYH
30U4QYsUgDT6Lbhb94YzjTnrttczQXgPftZjUtFxXqa2GXoUFWbqGzdeRvDLqaAabbylt1K4X3Dl
T6CaBtsyx/4YYFlh/u07oxGTtOtW/UPZc5EfjLxwiDvg8dPbIIbRcMG11GBeES4RdOth3QpKgpeC
TAZ0L/Q8tfd1pjOCQtPo2l+iDit2E7Uectt/zDMZPs4tuhg+VLFJ5874NIRZ9OjGGupqmYXx3YiZ
uh2Jfpgt8sDDwu9ePXxcNBkz2ioRwN81cgS19gq6B87aG2eHdmHMSmhxgp4TMnWQGJh9dSEhD+cC
0787XtNX7I0judQkbiSJEbCZTKKbCSAJkniJrykt6exlhJV23zOYaCvwSgFW2BSUUV8l472dYia7
KjFE5nwLmSVl1v/jLfvPNLPMKal3/v2KcMFf070l0/erwjLc5Ie+rQqueMehlkfYW2SuPMl/1liu
985CTkvhBfXEZRzPY/ltTVDeO6ElNw9rgG1LFpZ/LQ02QBcIi6wkwFk4Gv0tMYD4aWnQQBqR7rrg
5znjCHk+GXw3/lW2Cmt39oNTT3kOz4SmwN0ggpldL2/3UYVisWc2ZAw4gypNR4RMTCLdir49gNag
MV2Jao87gvzT7y7j7df2x/dndOucS/hDW0Ty4VhOTWlLTUH608FvbKzJIvzEPjq9VRY3HlKyG6I+
qP4om8jwEh3x6UIbehvV/qoN8OMYZd+sMyR//mc3z8VdIyy3qrfl5MA7nEsjuMbrP7SUcI14yUJc
yjW4mHLeIScz3E1qMT8F22S5jbHRdmu4B0KF5402kxxgi0hJRRsRQcH2fh9OfYD4x8hizPdWWoF2
aOh7a6ehsYUxyzu5Na1dDGzxdqwh1+HBJTDbG1x1Syuhe+8VwJmGugK+Sk2XYuaD1vYpmzKT1F5Y
hQv7j9QDVm7EpG5iMSzrffjKJwJiCKuIWGNSLFxK3+VVQ3xoMGBj9Z+YThj7OprrE/0Cse861bxF
Zliz0oLMsePmQgTFqSzs5tHJo/FWeOO0dxo6uvDpeihqPdg/Z6YGS3FBXVdaTZd5EO6MKCbxIexE
cW9o78VUcbMyIlIWNnOShs/S90soj501XHE+Nu7wQQPhcMKp2Q5RP14GzvxgMge5qSd64OPsQa5v
BlsEOzcx9CeW0BhsfEi0oWWhv+qUGdn3xAuU932UqzXA7uzW6meHoGcgBskVwrxGvY8DrMSjMKKb
ea62SDUlE9t0eJywPa3yEBfuaJfWPk2zfFc6bZisRW3TxUSEu51xWh9GOGdbZ/aMlZpNohDMkvHQ
3A5rUQX2HVe9ugAkXoPdS81TIJR38uDmn0JhpsHGz830uSRn/bFwkG5WAxvQOoGx9lA10QwER46X
qjedz4ET2juc3xWhbnx6zGAtrZi+3sqIDL0V152Ay2rAgo+GJXxNuO1XStbjuuVOg5sdDPem0w/X
HtXihTU03RY7voe5Kky3rYFDnY6w4gO16j5ssxp/5CxhREchtzRh5f4O/lwzAVfT9jP4Tr02xpTq
2oUgb3mDeJVBTGgWyLQ/JNF0VxUgjg3gxPqgS42dtEWD+0JtPgO6wQ50lL0d1zDX1ERIYgvngyxQ
yb7uWA0oO1llDtMIryItyIQUvEmDNGDC2PjGozU2tDW1kbZHDx/ghVdacElGruOxd+a6YTiShpcB
Ks8LGBtcPd3581r3i5q7D3fpJC2C21xfv2FGH2wgqkP9OA9lfumlnsflm6vkijayD6Tf8xdG5PJ0
hW6FaZwTSL9fGmUgypCh3Dk59vC9kxT2MWnr9144zJ+cfh63/tDoo2fHQEbsCZV8KYzimpVweCG0
2iUGx7UnkyQOsls2SVQnuMmHnLSzoqmdj7nveN3GgmwCsw/wbn+N31IfR4FecZXht6AvDmU5u5zo
+4Ofnvr+WAR2YQE/SFHrx4i34S0VNrlfUSBvsFIOd3ZN/NkKNTxN/ilv0hvNg7EfGD3SESQR3EBZ
KiDvlKh2r22WgwtgpWkEhCfNnjgaVWQnq7bYjiTMX/mLy9BgUNRsnMV7GC0uRIdDVboRXaQ3ZsF/
t7lHvW29eBf72aqvBhmGt5EckvfQy/NHd3E7BhOg06wkD4rlmcXXapLkLUaLhUT3bJdEXm7fNtGU
Gs8At+bFD4e3Up5tls7ZchmUtV3v9OLErGcYrlMmhpfAhUrYL45NQW/ygPh3Q7qlwZBvcXaaZ5Nn
u/g9Q6+Pd87Q1w/g6bCDMoUN7yjM5YeCAfw99SfhDQ0tqFutdQnqi9SXdM1Yu/lYTCYBbBqaibWv
Fx8q85LkNay8ihhwMdKAd8kkXQL9rBD+g7tk1aElvTHGxd9q9ZBocGG2/RfWd+yiRjjsKsduPjLP
5yUCz2R2y9q8iycVH+tEjttqwFfL2jAe48Vru4Tx8As3Hes8D3mCy2w1mcXis5sRYpDviWGXuZtz
Kc42XmeSi6W3wd2LjY6KuEe5e9G6tn3+2g6GS2wB/QWE64oP2Qtni2TsLVYY0gZXk1JQjeoJn2Z5
jGkf3HpEm/Cq2ZusFuMxUXDqZjTKyxjC32q24D5Oro8XuUDQAo/DtowlOTUzNq6Zl+AQdHw9WYWz
17QS+IF5lDek3mCjJRdzuAakZq6l7OQmCyd8kTW/oDA0PhLbWd3VUo0X2iLVcN2Q0fCiLa9/6xcb
dkKTkly0YtwvdcmndLFrc5daag2DAhe3Pju6kc6El01ButyK7bS+UO5iELdUyMRLNLOjt91kwCjD
OOqp3VQbUQGfvjOf7Lht8221WM312XU+nR3ogV7c6HGzONPbs0vdDZ2B7pq7WEjPPvauN4HCL+Z2
Sji+rvDV0HF/Y5g6uZ9M+yEZfWsfn93xStcYafMmVFfN2T+/dOVu/CTHBtqGxcdpMdq3SHc2eND5
vvyzE99Qcf5RWcxBjcWoLxfLPlYR/KDOYuR3q0ZcNixnPEWL0T84e/6pu/D/MxZD1uw4MnllvvLS
GIRJWBN93jWDwfIU41p2OJy5BmYR/PMh2b/+kG+NoiLHKoQtRzjbdKcX3tx4Rs8tFBVGfguRjmHa
feANbNaWa12FVkE2SMEjdhnRsidvDFtnA2Q4AvtkZeSFoIbpN34MBQ9vbfXJ9Sqa8/VseCdHE7lI
gWnJegvXy0PHviD16oWu555Be4yabYBaC36PhDnAZaMxO7T8SEq+rMQMmWRgHYmBFS8QP8qT+oM8
o/16tWD+II7A0TrD/4hcAAToLUzAPq7ZCYB05NUhqbieG+jDoc/Wqqm/ilS5D+PCGCzOuEG9kAfd
OmGhDT1V7t3CTuOrOpyScc3SnmHHdkfibrzqHru487EieGBf2MwckEYkUHrIbgHZgsIAcVKNxcsI
Mk7IoZjZMiqHI1zE+fJWgmfKTm4ZeaDdnPKLl6M2WadmYB5LN05NVDm9sWpUZ5ubEW+7ai9sd5JY
mf5p9PxHUm8OYnS0//2x7vYP0jLgLL7m0ev3Rzv59Qe/He0c/Q6BJ3pqesXnfHd6698a6K75zlqG
KR6Hl4XbsQx9/9Xw4bcIM6JrLjh3Wd8d7rx3zjLsohtELXnWyP6Nvs9X4PoPRyhH64XFj2fBYYp4
bgx9d7ojxKOZs9KcDhbeX7JMlpQdkpsGdS2R96EslrGguM4YGO6G1q7QOTR1fdRuQS4EZ4ABhWBq
Gh6E75Y5eIjOltsSi/Sm9t5KwrtuBtueLjK8eBuSWUaxmjNOurhIIFXEgiV4tpe8VkM1wqDORmK5
IomImMo6Due9IWTxVDdTfZpi3PaCofPWIa7ovS8NRfs4dcJt7ZG5s6AQqocgYW57MNmk3Q0Zus7r
HOPVWSeioA4qaHsNK7OECADpzd9ghzxwjon+MIQI3obZiK5GfubZmgoCPcnR1ZfwIBYho9OY3QpG
acPWawVyWxiDdeu5QXpBVxtfX4F6pR8aYy/QsJB74WvWjbZH/Tn4CSeDgAgUap9gPWKEBP1nN5CP
MyRFXknMdp9a6r1bc5lBNlNGdBKnes54b5s7tj5IKu4ty4m30pEWp2H2stuWhj/JMnN2Z85pQdPN
rW9C39XkiXIQPaGgLaF/zv46GYhZZ85gtuvaza440BDBOTk2NhvyGOd4DR30g3Cc9rIr9DNGqPZB
ADMmcgzrGmWwEQflKoPNvs/rTj2NaSJ3VC3uPisDbGT97PtXQM8xJCkzWWdFPlNcY0Un38jFdmP7
1kkZg/mFiUm+1Zm4d/rbzEvzTTPoinAS81aTiVesm0Kqa4LJuxcxlcH7GnTWTd/EJJZk4OgXVZVF
CtPK4fCyV/mYnrwUrrZXxvmdZbb6KtHyQzRoskILM9lMSMd3OQeVB6bZ1dY2rOyAY2ZtAoAEMxHH
935HXdsZjbPxRz0cKa/3SazcLbOeYR2Ssrfx54KphdcXPrGXvrXr7Cz54g3DG5ZeY0eoNIjBsE3F
PTd5sGrw4hybecknIm5pKwhS2CRK6g1MiruCu20NevcCyDn2JpdIUyNsnpFqWCvCcY1dyE65siaX
d4mofx10INwETU0SCkLjWTtOcIQIt5j0y/JqohY6Oe5ijDTCiQp87Ncp8U3XqgcImnPbDihZJ7kv
KYJWHZPXDQYwP1mXdmdtoQCPsD1aa9UHkS6CvY2cORDvCfAaox1pDAMplZaYtY3CjUyZ0L0f7BEM
7noyPLd7kDKxhgcLNRcZFFaVhOJJaO6FrWnF0YVdm85d61J8fRj1TMpUJ1BF73IPUT1OLOK3XByi
12RXyA9snqAw0lgQElv7FHNbLQrDeoavnsfHoZDIdVOKdj5NzIaf7+vCqHtgFJEeHlpQ9+z2QYDT
8zpRZh+/JJzR5nyDhzd3sAFbqC+n0vaIfAWxysrWRUHwkiFpQi8eCvRRRN9l3J4Dlf52RLISEA8U
jXx8FwdrsEnZyN1tlak2CQ6kH+sXVFND++YkHpSwF66R1/WrtGtJkWxzhZ8x95MWWhHNYlBrZkFS
D9T2rqV1nHT2tDYrJeHqtjWVpDQwk/2zU/9HO7VC/vK7nfq6qNvwf9avdQEK+8e9+uuP/rlXW+8w
4S0068XM8JVT8Oderd9hTwJNbTKSXvAGdBr/bMTajMjZi11IBUryY/Ro/5zRqHf8UbhcaOgsU7DH
/50ZDQEwPw5pNMYuSRPWocLAlqUc6pMf7DFQruDcYKscecRIWwKg4mzo/aAkln2NXLftS3KvXZNm
0tGXExLHXOaobuBzANSRA87fHXywjOR5i0jhg5EWYqBd0eeZuTJD1XxmSXIvJz/Ux7JY1LZWimlA
dwJLoyQpIi1ttQxDUW0PKOM48pItfs5Zu/RCv3jhPIS83px96NcxgqLVkAv3UjCAec3pUFxniPXz
dZEHNqHCeIjKvWQHr7dNYiw/opi5ABCLpltZtd5TpwQvPJQmiweRbON9MCIwOQ+XalDMRz/JIPkr
2NE17gNCUU+FVRfuyfac5nPjmuIREi3KGAi4SLQ5e0ZoiydGVumoOtpwyIZXpadrPBcyqA+mUOLR
JJ/n1ZEIl4vC6A6qD9V79NTjba7Q99IWLICIZo24DmTF5y8d8KCxjf10XSGSQjzgxQ1EWgCFn+M6
4gpAIiCytEnLF3IsTGK0VM0f06MoLrLCsl6nYBFXdQFvwBID73ZIeTUT+tlj7FPU0OjE67WyvXG8
x8rNa7oJnoY0NvnsSA9RXnWDqa5t+LUXeeiwDwCivXR7H7T1EI1XsR/1R5pdyE8jJFuEWy7X0x59
tFLZmBn2hvua3/n6hXLCSGrQOb73JLvlGybcZLzlK22aZ2SY03g5lIs2ntBxVMAmocjRnZFJPkKB
HhoxJzsW6MsGw/fagkMbccI0eI/haKQ+mYHaIPzQcIJFiJwx6i+x9JgfqIi02qXZTBppP8xfQr/j
Sph97j1N6XAP2sjaTXlo63XqR/7TLJv4zumx9K/SsTLWpcjkY86O/EJPcLlrQXjtkpHW4I5qgr9p
9iW/OriwI94JNxHiYKTp9sD/d9qeu0HWMKhWnmodtfUmSx1x3nX6KqU0YrYXNNx8pJuHG79f9iVn
KNvPDjHSwdZsS3EdwgQbNg5ArR7rDvOKFWx3vDxJXObTKY89AugSmBAZ2gSL+w39gHdZlNT3h7Mj
yEB6odbToHjfEYDOmcEd7gVlBujQ84EML1pXXfN5pFgJtoxo+e765T6ZvLF86ZavyFWtOmZWV74A
l+Ivaysz2iMm87aOzqM9XURwtxr3CyMD/+l8C0eGw/Ul6+6iWB72eLlJfbvHNaE6LsmAyPN2DHgU
MjwRFzqMyViRtvaeINFy4dqiVApyussN0zkmGvbc5rfPjwRusGjPfs/Fm5C07ysGz0cEctULHJH6
UFmMSzc2lupHDd4U6xv+qlXZoA9fxRUegLR2eDhttC3bmR7tPg0toARDlPFxTEw0UTPyhVYoKXge
TJMbzEAVvG6Snuvj11o89rLlUyOPl+CmTHXEquIBu069y7my+QrbaOJvKEoBwAumMqHAnUND5jau
enB5BmcO1lPIIxs86s7BxsayM9PYu7Sq0dio/2XvPJbrVtJs/So37hwdcAkzuJON7clNT8pMEKR0
BO8TJvPp+wOrb/URVS1FzXtQJ0pVRxsukcj8/7W+NadUG7GCcL3O0tNY0VitSL/mpcAh0VeckHaY
sSq7mclAHJb2kuR0xjOFZYkSy/LwrkAP6gKbDSVtfgdhsXsqsMlvc8mUYRKT9SRxrXAHK3d5aBno
RAFiSP9SmHF3DAnaOVAtsp98hzGPVHWO95R7e/04ICJ0jwuq6JPDcvR6KVYDjxHaPCgqNtZTbGrd
npPGF8vOqasyRUOS46wy8QeMLkTSaJp5SmUWu69DZjM1W7FiTLHDYIAjMuKx9gPyVpOM0yyCOWc9
daPCmEFoJD1qlu/weClVFntrkODLakbpHE68EZXXWTdZE1pPBBlzPjkbiXg3hevI8a2yUTDme37e
JkDke1KgNs1SwehmI/2EyCl86TNh5VduO/bHEcNjt38f8y4UC5JPJdccUa7kn6PvWTdjNoUvAgkF
12mu0940W528x59XLHsIKsxv/UDCZpk663gMFXantgvCFwNqDlbQ9ykNTAwRmTC6GEoipmd3yll9
ownGl0Tn0DKsOxdYDmpbAiTQDnB7nXLZv79x1RS4L/RJF4vStuhT0q6ZWRuiLb3DTNfhxaIuVr/M
SaKKTwK4ADUed52lrGnG/pBK8Uq3KtzlI94/Kx3tCIT2dwC/UMNbwhQ2QYckdaPihBk4LDGDzFow
kZWsH1YsedCic0/T2kpvbZWqI9OPU81kTIwsITZJQwRW5DU6vKrqAYid7ccLZT3Co8p7nZd/5WZW
+kFUSgPGL5Fox1qKikdUg/UhLHZhruWdJPORKQbz1kzzJXK63vve1NVLk1j9OYyXEdu4CuaFdYjT
P9lucFpT4ePNADLuCVBGe8U3Jrizat+MeXcnZ48lNtt0FrJlYTrN1TCWyYrbTJ8zvxMlDY74awe5
xbCb7npAMx/10o9MP+cdAMZHCXo+SqlOQzq2V34e9lV8Z6ZuE4Wh/FRDs2jbodsbnh/e0b3a5JX/
ENsuG2HllXSAIYtUXnxCaVIxq65uJly8mBlMatUtAJktBR1dR/4gBarbzs2jtrEBqtMQBLnitkFk
uIWzL2oaJBs/03tzXOazgDhDFLY/q4mAd+Ko9spDA3IMGZY9idfjCt3z0xDNvqtvg0X65yEP+cxh
0zlm1N3lppqtZzAQzcUwvfo200Vw9u2Y0Wu5LErSoNnBzGmRzbQLtLjCH6/6ZTIvvpNQYBwMsbwi
282faXU/UyXvyusS+uA9ezgqvRLHIyijPtwHkzP9oOISvqUBScPDTO1fM8h2nQAHHfSq3ysjD4/m
1E1kTchqB1OQoBPXzVfj2pBfgj7N1YX75X3PZVDvNQJtvuOZuUuy+TkM85aQBr8/+PH8FZNeJLLc
f0u6RT2kQtU00Tt7T5B3vrGl6O8Hk9vqhbW3E0u1fMtH+8kA0L2xZniBRJHr+0ojYWzoQewbZbiH
OJzIfQszRD/d8NSFIyl5vcfKaDdUXXOROl5lNBXrkzltdwnrhvNY9daZwpZxFJDuTkU4utcN/V44
f6SpTATgPS4egWK0p4KdEeK0zZmxkEJWxR0Ay63PqhPZlHXLR0Cx5JvqfRIY3qnsHXWfwNNzaqc+
2uRJHIL1C0HCAikYSTgeBe1cpPfK+DLEC1v6tg8vOhf3Y1bZW4lo/qHo8+C6UaV8thfbgJLTgqk0
MOXQ2mDt+iankhi02LYJFUNOdcgz2XzOWb6zvBsxzDK+7eIJVC6kxtkxbkyvg2jrkaVdBC42ZKH2
eVNUGIh8/9Uoqs+L0VGFsvySpMO+H/aGz7DZKB9FIdjF8WDG0A4F3klsMxkJ7AJEV5yk8jTVJJ6n
ibuzpUV/vDXLdbayTirvnVcSM2BXxc2wfGZFvGN13bMSzMx6q/AG7SSd5yccTdYNM//KSmrgiBmZ
7R/NYXEOFZkLWxrMiodWWvN1OhpE0bUOvsKRiSTouXdSmA/TXJTECouyJ0fB7/SSP2SxtYwbKyeG
4ujrYSKqusAqB2+822p8jNvYmOo2SlIAEZsmceIDcAWDianPPFLPx/nFINYq4LMX2/STRyvd9i1C
sTztdj5m/ktG6DNuNDm/tF5QnrSniC3vVbHXWurdmJr8MfezvWeX5vOcLAFDHLema5wzAhzRkBZj
haQ2hK91nXTVTTrJ4ZORhuNV1QcXr6iHiI9X/EiCgfk5nAcav4jsYnkm7khlnwYAS+aJEO9Qng2a
IDaccgchKErqsZupsRqsnBI2bvFtTFeb1SzaHEQUWRN8ibuSST3O87mFhkWid4jt0aLReqCl0mgR
2aVrECY9GOYMI0mYo/MlSCu+uvZIHyQKssBJaLDGorrqzJ7/nfqbtramqCRoKbog/Y5GX7hLe+hM
rGRRPWy8yeXblHVtqc6mpSlH4Zl5Yi1a4lmeWZbTLG3/4BFZlUB/L3OzdcaNhVPJJjiTbfQHpRDZ
kWXWQvQ5xqDZ+m3VNM7ySbt6HD7DEtWkGwGlRLFQkyJHtHnBx/dvJYd/IVb6xcLFGSBbX/fwyNc5
iw+WqTn1rEbbMjmKhcrxJq6HJNuOoRXba90TaJOE5XrInCxNrmQb6xre9QAerZbWU2CO1g1lVlaV
vz+rf3FbQjzlwmTZ7lFHpAXx94oC6KGYyribrIprFukLX3/AsA1r0jWFLpJAmKrtWGkWR8aUtF9+
f/R3w8qHp8LhvfU/LMHB1nw4vIIoCnmRe6JKtkK51Sk6bkMXVDkPJFXCYBVN//ap8GPjZK3L79pF
Z32F6L61b12PjAa9wVmYpEe57qDbLgFKMgCwfQAWx0T7hxNe78fPJ7zyLQWlfts0fevj/ZrCJDMc
IyiPNQZ+3NZqGYco9QrIiT3OpA4/TgW7YBm618ot1EMnEcJC5KIC0Cz9Q4Xa9Q9ntNZ8fj4jBHAQ
6dHtYsfjM/zzLTREZ+iRdcOxzyEVbDwikR8kJamXgRLPsAkw1FNSsO3hu2v5QP5Wjko9N315sHo+
ydEwtOsejDv7+xN752l+PDGPUrS32j5QKX9QFPuT2RIL1KXH1ktYoRIF2BC7QwG99xdWRTDHHtu0
DNyTali2bhenGYrz5NrTw+hO4bBJJ7THJoRiIibe18UWoPGDkbGJQqnL8j1LsKaVMR7dTb/WeuoQ
B+zWqGKqJYUPcv4CAFB+/8emlDDL5WHUaxWgVi3i5DjDKzflerlb13GvsLsZW3oICgiQfssO6Pe3
w/7omET05dvgXuhQUUIM3Q8TUGoZXaYm30C1IJgD7QatzjkY161OvXD2TPzhtbKDyXisbU3xZKlS
TguZs35cQo+7lTgWuxOh8STnpct/5Wbxz8UvwWa/l4ccu10fdp9TpRlhyGfHZs1iijK/nUiam0DA
aFVxdGGDXNt6hSKPJGBD8P39Yv/XHPAHcwCt3ID383/uGV83Yzb8EjTxj7/1/7XAwX/wvthhSI0Z
lx2l3n82jEMMAnw8AEsFHqgsNP//XYR2/sO0EerSM4ayG9prRuJ/FaFtfpDhBs/LJjkIOd2/5cBy
PqiBrdX8h2+BOVDwJQO6+vN8w6poHmkR9yeB2IFSRW5YDyapxpdgygDBdHkgN6L1zbfB8OMn9jP9
SVV1fDb6jBhENGOwWnzrumEHcyhwjK46pBL4NhrPp6CtUJylLWlzjSnDyIJxfWvVxvhX3hNXsaRJ
+eJSGd61cFdYsOE3IlM3Xba17U9bNo39arPv54OsDH1Eu+I9jvW43Pztkf2LL/k6cf1tYuMOuJhA
XMFt4J5iwP35DuQI/FhAte0JeeJyB86WJGE1Yk2Qcr0uzvv3x/tQ9X8/HqY3vCJY7WjUf5g5qNeY
S1IU7Ql2CYyapHxbAZ0Rfor/wvr9j6bnD3PUeiSfNgdukoAoUAx7P1+ZZlMAVMwrISGjF7aR/PCF
E8YhcOLscWIpeAAvET/825dHoRTikcdgolS3Xv7fBAi5aUPvR7F4Gj00NBtjhaUPEJzFdlxErzb/
/tEEqnhm4cCF/PXhZiZhMGd1lZcny5xFcamp1O0XD7LxLbCip98f66Mveb2fNGs4iO+A+GP99/Ol
UaEs06ows1OXLiV7wBT997brYGbQ7adFqdLldkQCfj1TtzwSGipbQB+IA35/Hr8OIGGaAawxExeB
/4t1t7QGX1UjKsNupNi+RRw2bMnnjZ9Cb+3A/v5gv44hOl2rgpJ+GDhv+8OSrkdc7cjey0+tpfV9
E/TDVhq8waRlERmuhgyyq1+HRfCH4/6ri6Sih6AGopoPeufne13g78kSr81XxsaEkJOnSRV7njd1
Rjb276/xw7FcNCxYtEK8FzxejEQfjuVmxmxNaZhR0MbdSd3CLzat2aurhAr+8++Ptf7W32ab92Ph
8+dWgn9wf1lG5ZVE14re76SVnq1tg8LsXGbOZG1/fxwURb8eB4vuul5bh6v98/0bvXLovWbJTrEp
phwFHBrUjatqQK2TIx7TLKObvxBCkhEoSgdhhzo3vfz+HD6MnfVawUsz0a1rJaxwH8YOgt4i64Tk
HKYB16w1dawbtZFcYkfhAEsCJNCeo/4wn/+6C+EjyxTkeeyE+IZ+lEBNiYciMPazU0r25qc+96oz
q211g7gkPfROW5PIaDQLyYVqSfwonkc1nWavXr5DX+96VE5hdS7imnCO1VhMg4p/6Ny4//3d+Vfn
KXgwK5AuBGL/0ftcCCeetW8YR1rD3ptSo9tHU1dSniOmePbYwyHbhQBg+KTtNnNxMSdblRunjuPT
WDTuFaFy8Yk8IucmNLzB33tT2uRkwIX+n0gFv45amuGBg/Gb9GgQix+epBnWiMfLOTtVoakK0qaC
pUDvOsjd7+/Jr28iRkkeGTtXcrD9j9/GzLC5KcaQndhd6Hs4QWyB6AOLK4y84vH3x/o4nTM86ZwD
i+TrCBcEi+bPr4gKBjG4S8503vTFNgniae0NjVHJqwJOuk2idpnVlTUu/hejqkEONUIe/nQSYn0T
f54RAscxAbQKFgWczoevStm3hs2bER/9ce7VyS9tJlMZIlw5JWOr75GGmW+CDU6UZdQ1gRamsDAy
zIekQFcmsIZkis/hOKo7CTad8llH1THqSkneqE1d9FKmA/kEWWc/6NKJf0zExbwEqtQX4glo94cU
+B/9bimgmkPJm3qTCXeoZvtBjIX3SHPNPLIFta5TWBDj1mwzg+rOrO9VEjvjpsSkcFv1pnwtY2W+
aXZsF5z7Sm/CpY5/gAAV7bmuOpDb4Fbiox4obyOiS8d04/jU1WCTkz+6gWDmvkJHs76RC+E8z+QX
dJuFfTltQMJaf5STdKFnSfJvdgPwj0vi8Ga7gqkFyVEG+YzJuxkS8QM3UmATVsSyEQmvGUAOycJk
3BNl7B5m12QxBIlw+B74o72r887/AhOmDx6goq8tJRI5C+peIYdv294gdXlg7iSq0f+iydKhVR4m
F3/9uwPiaALKhEPCZTYPM/vg0ngKG0dd+M7AourUfPt+e2Nvlju7Ts371unS4tyAWUtPsZVAkbPN
Kr0UpDOOu06nOe6k99mKzN+rXmpmqMBajK9Q+xiRjblYZlSWlj6OWcu9UyLIhqg3zfTJhUb4aexN
WDV2YtZ3azjniiHndyCNpRciQJMtgT7ZW2+GM8CovoejFWraTBtwEOKR3CuEizVlvo1hc28rx87e
Sty0ewss/SvWBPbmvDTQ1+Ks0vdixhwRSTSadzQPlttMYW3f+q6VfS09ydREtsyLpUzygp11HFZr
dHowgqmniRzIbKsXiwWMVTV6X08lY8mvpL4ks0JaELP1UshEJvoBwsBsuEbpovEcoKjnXADOoXxG
ETkwwHbkIrWv6ZyY+PMCRq8o3OWujwnhOI4pOwZidYwnj4iANSLNVZfEKPNzEZS7UGPugBix3FJ3
6PYkC1vHZNYNUKxYIJFr+vsExMPJDPr6CsOdG5ERkUFsGsyVW6XP6A69o+OL+CmR/q6B4PPaeXVx
geZXRERY+rcQ9Q70a6FE1PFCQGVOyZXgtk3rVuRfKGIlitHZmsaiMarYdmSBgdiHC0oRUlDLIuKu
2i9hNt1mCdqD3Ar3aUp+AwkczRmtMQ49YyQ0qprDTVdxWWUR9BG9qZIkVgkebXCxSgr3S49P8UKS
2m2P3GgDV2HZTkCfUNXbzl502bMXe8TVDq19VQJ6g30polbWM/ipyowKba2hFqYHRcHVEBnThyFV
b4SJvrboLne5UTnoNIk5sPVknwwz+NxR76w3k9OWkVoCvmpja3+tHBCXTmBtJhuwjbfK9mgUTFN8
1dR+8lnC1tilrlrOaVkxAbvrGqmy1Y2XOQ6tnqG7xwY9nI1JFFutvevC71TQblyYo6SwrZNIMvxF
lAW8ZiCbIxq+KSZ1O3Hys9W4UMJiI/GvR1FyQk0JyBpBjK2fhUavssxlPCK6smna0f27ZaHkptvZ
W82Wvlk+9wTEPlO0nx9VQx8J+1dL5bedtLoUvnbW+FZ/7xYy+J6jrz6hslxOGIwqDsoq+tIn5kMg
5vmBnqHaOXocd+v3B1Rmg8omytquuhskRhKfN62EWYmPeGMXRFn3irVIESBFLGpvwHLuZ0xF9bxS
ofgi+Enow1hj6wPLAjE0y7x9qE38EfOEDahv7ep2MOWLX+pua2HOvHE7TYx7QpIi4DWPcNU9PliC
H9qh2Nd5Ie5ocQ57zx+TTzJP5itnXLYyi+dzPo8mgu5gDr+ibYFxK2p7yKKJefJUh316JnWAODl7
DoajngAU01irJVuE0rgvVe/vKtV/rgll25uVnL6Mbh38kO5CdodXW/aTXQn/04IkWh+gjBqRGmc4
jc3IeqymbdpqHd7QzvLukc2pyGmaNjJk5x/ZQYfHcLFsCYlu7P9qbaSe7Zyrcyedi1+55iWMe9Lj
qedfU+REQp7UPpFuZXhfxh0q3tiJHTb/eepSpuhpX2QG1QdZhmceavi4CPJ3+AiTAlMbk/tt0eZw
7xOfeFq6etgGTWdvA48hQL4H4XhxIg6zb5R7D/A/YbyZ+1wQBXmXyAGSZWzlpzjv7At3MNs6RPZ2
qLsOkxAM7LC+UGA3o7gK7bukK8URR5hzHSakG/atFo+x6KxtFcwN2Erd7kuKnK/jGi/MRNNF04Ax
NApk02ebIhbBIZ1qiIn1jJ0wGWLa/ubi3Ixm0Nwi62PZHzqNh1LHyOudQkHrknkJbLVEdPtFFB5F
nKZLrkiPCJBQo4M/IRtWf0m249fSmcd76RpLgGYPMUiEB5pvOiqqfnWziBt27DBnAK6wAbCac2kp
ydsl28ucV+Vd6wl5GyC0PjrdkIZRFgbHatH9CdqpscGcHlw1dDAu+Yh83U2m6q2ocdztijbsPrmJ
6PaelyPhFlUWR62PjZdMOWpJedm/+EP7teKnd33XYDkLhbYxnsV6ejWxsRGJaAzGKWlH1rIoMyFu
pbXYwtUcrxDGZOjKcXCLMdsVlf1tNsIWSkwbU0kOnWFXo+24YPls3nyrns60JHHIhXwDMe3ogxKk
x2DWlHeWOQ1veV8wZ3clXw0mgb5IIB+7fleIZ2mOtT988+htuRvTrZf0R2oQpyjRFqLkcGXNNkka
PxA31ZdFtPZNNovx2Uji6c3ts+BLArq03qy5nSRcmzoQfPZUVfrUh+uqPhqeq854dMNkV3nTJyVJ
+TCLqtsawUTaaN6tbte5sCJWUZjkbeVvZdlR1bC7mLAmJJWclVyObp2bF6C4JXE6M98M7I8KPdc4
QsRmckrXVmy3HK14DUzqSRrdStdumM6UTh5pXNoqWoRN/lO48BmxqA4xLnFyIZHQdGXL0NyHRcNz
46NwcMxWnludjd9a9karo67c1kbFXeiD7Gtsr0OZipJ5Sf3WrkFD9cvRMx3UCMJ2Xg27NX7Y4AKu
44DsP1HjhwAvYh0WdwmfrTpDqTGK/mvcwtLF9raaXLJnFsbxTsYeOaJF9+A5Lwk+XzrjTK9xGTOo
qhdT1OhpAwO3A0jZ3K816pRgD+jH2/Q1qSNE8lSbhcXJ1vehNlp1T1oMe2zCQFaZypK9FaWd1shF
aDmPKaxr5cE2XQwbH8L8l9QOOGjKvlFHi3VfQI6JispDwVCJyMom7DVi3AdJmNCnt42tHzOczXyx
rpSoDqO2XnXLD6fNGBxs1UEEqVR5gKO6PHaenUb2GCSXvJ5guKEc6SCR0LSd7HNGYXc3UM06ZzSP
kK5QHrCXiVyqth8PbSrNt0JaEE4dl68OC6EzIaXubggzZFqzHK5NuHzXhbUcCg9Rh8OCC7Do4gGD
WvAJmdYmdRfvKGgbRSbSKbYm7RZeHMIkloJ3izWYuC+RjwSSBI7eaHat0eiD5SE+qrrwa6+Mat+j
+qeDSu1AY5bL5+F+dIzXzHP3TQwW2xzDG3JJz5XRfZkrfTsW8ZlQlue2jy9MuRSMiJLByKB/IER8
scLwAUTLoWU1HdV5+RqaGSwqNBnoRsM3S5hDpPuVFUWewDMC9H5nNvbbElosrIyEST61T6XXyy0d
RZwzLa51H5FS4n2rprDd2BVVbZCF7AjAUI+ftKO/LVN28pC57Du/zOZIhSr5ZIJ60uS/BMXZ7Vs0
eErBDc6cg6V30Bk/L9MyHEeZIk98NoNpBCbR0XUfskfUPynCj7CI+m4aPxt2H+yWGTjHxB7mehzR
vOBEX19zZZ6Fk/mf0eLWmBA7L9gO6dyfss6jPDrn63bCD9Pl0MxYtQDKFO4GToW+lpMw+n1aLQ/I
68Pv5Hop42y0JQWdTREixD7Ykz07VzimhyHfwDBd7kq7X3/P7or8lfg5jFkqX/F/CYDWEEVBgWWY
qqaby42Zl1CzB1hdm4L10NF3Rt+4kaNEdjEYzco6pkG28YaZLWcRAhsf7fhLkBQxnWCPF5Cj0mJA
usdGxA7YSG2hBLMtShj247ZheqHOtPY0VDPGX0aUO7vY6NhjNCBU80wvNx3fuBfCIdTFcKGZk8Zs
gDbsPPMmN0Q27WSo2HaMPtPSPMD3qa11d4KbZPor1/YMyV0RBm8VGvp3X5zTYo6/JJVBkTvBlvdg
DULukJiyE8G1a741DWiji0yndcsbykZFqWiHT109sXQoDc88tJbTn1jb89M4qyAeN2zQsfSCZaFt
zf6KVO6vXomGKOtZ/m3ctL0TPencZKedavw6YBma/mQXMJWywYnPtCUpCsCYuwRIgq7eOzXvx5ta
19gpaAOn2HPo2RQlMXy+W31+/1fCoCJG1mPb3yC0O/hC6KPtFO3rUEn2YEtvUyWAm3w7a5Y9BptN
ej269h7DgpsJdk7gO5Dd/r1Q3JYAd+0FVO9YUDcuq6w1N1mWkj8TcopVOhdntKf1wavE8KnJJBeQ
5fwi84iG5IIKWmQljN/R5KnXhck5z0t/6kW93BUL611tpOZRF6O+LPCtZLSYXJdbUQtvBdu+biJr
IBJYDQ8s1djbj2Pp99upiGGyZ5qqCMVLJoPVDxGbEAUbuLTdqYjNqmL8m9q4DpukxXVoZAfwy1QU
A30V9v1Aul0ZSkoyEAzTTZ3oZi+LeXaR4EnzBuG/uGpyTYdMC4pXsS7O7+POyGq9n3KegKNl+VL2
pb5PJcLJzbSs7f4xJeHRwHBMUYRt1j1uJO5JOdJls/gjz2q5afyJ20aRMkL9rS92bdWHZi3F4QnR
F1/F8y3xgOCRYfvvPZcRIN1VKhtO6w+WufeYIPfehSnKAYB41PP9NtguqDU/VyZ/Bdd6f/Lr9f9t
JHfL8hYGrOX46jLxQzugIKHYAtE1P6cEDuXbQhbhAdGU9ZCSbXBt+dRZCbFlw28RJPlDI+W5mnJG
k6P50XwxmldKibVD5rA9PcNvtq6xqcXnCcfJa5yaqODho2AhTXmFkRbRm5xlfI6hdL0WdPdPIZJt
0KjDVJo4zcvYemBzwBXWCDlHMheTghUwfvdDWGf2NfuW/pMM19tbmWVxxvWlLxMGxYe5kOSXry+s
PRTpd2Qx7WsXZBwaGch0LqWKT5KSa7UZiY541QrJlElFTnb8vbDPCrJRgrdRDFOEAY2th2y/1XCW
CZKMg8Mw9fHZlDwdKWNe9oVeaTyqkIoFoR6yn+QuaTx0lZTAL201xV96oKsCVrm2rsrEtm5rx4vP
onQ4c8nOR2xrpsODib142NAWJUxgHQUz4Mxr0QpKCjA/p6gIJHvCORwZJb423xIzb19pRRoNXIGW
d7rpRbwF3e1BjWF+xF9YH8hENp40G4IfftxywaFcx2BvKkaeaGOiLECNsw5Q+mj4JH74gc+2L/DS
6a/AY58cscFYPg9NtnxdpoAu1MCCvKeU2ia7lGUFX8Y2J+p8mGrMFXKEyz4H39vJjX+gpIE4JRAE
bpKZL5Obzd1eCV+RXkrQ42kKu/hL7glRb4aeBEbEmRS4txgSGvWP8vP/Ch3+IHSwTbpRfytcb1/l
6/8Bc5ZJdfNa/fX//u/llfXfa/39J2P8P/7Sf5vtEDP4Jr0BXHUO7Yx/6hz8EH6ZKfDMCVbFK9nw
n1678D98OotroBD8VwfN2D9lDo7/Ho6G0V74rk95/N/y2n3o8XN4BjjLC5NkLfz5Hzt8tTlC+U4L
ffQTS2haYG59nSyJeq5Wt22SCPGHJv8vDRPkZBTzTUB9NE5c70NRn7pBCqbJU8dlyft705imyPP+
KEL8pcnHJa2aBWi9kHjtjw02KQbqriJdsLNiQyE3oLsvGuy3GaSLnWnMqH6Hft6iaDYehtlfnv82
Bu7+0aP4CdiG1uRD74I2P4hL1v9IMbm3H7uMo2K6VL48wt3AIrHMqd5jADSPk4vvcLHT/kwSaD8c
FH1O9L1UWdYqRmYgVGMee6QQRLxLw3btAioEy0NiYbUP9FzslV3w72IgwULolKvlbGlzPpQiHpgk
ZaDUj06q4sHJAyqBS6CPqSuYYX2vo2QD3ZasFHVY2wdYmBJLQaXtHMKJ6B1qiAKL9eShr7rp2QI/
sedZ7iTiyfPsDe1rAB6BiBWYjj9SInj3JFRNL+UI9WrIl5roFyRbfZzBK8bVXF+nIBq/pplqv6BW
4S/OC7T1gfl+R287fkC9XklMy1g5T9wq9FsJohBrNd+4zoH8Si7T9AcbWEJmPymonVt/adJb0en6
unFDUlP5GqzWxKy/b8oJTsvkQ7TLJSmcA17Ci3aW7MiaZd4i7OjPxWh396zX4rMe/eWAQac8dVJz
Oo6cXvAZTi9drr1Hno6902gzdrVNwXckBPebapCiJL7FGJpr9ZxKPHiwxXgyXVubR28OeYdmPmyO
xPHmwWE7klCqfsxjq57Nnr9CqO7wCVpAcI341D11CXrXkSLVp1zO9fXS4NqqqoA7AvXXzSncziRa
edAv8Z6W7W5o0anO9YSivCPNu/VI4hhpk0S53fTf3Jg/JgWiJpJUbYSmFJ8G9PljB7eI15m4OYVN
bSxPTcDDVX47Q1PJ2SEMTt3X4HUQprQDoSdSU0D2KV4dDCsuHkihKSjWpd0NqouVNJNMfxUmBJda
ymJflabJpGE1XzFvTC9x2OhL2E38lJOqQwuqbmMtXHE4G+1NDLM48oxO3BqJOVFx5Fo8Nw/p6aUo
8IuCoTil9fQX3XF1AHvs3iYuTyKewoDEYdJ1KraP5DlRnvqBgbR9pUopIhg2OcXahSUkLd44fvBw
jX2DYK8v9ZyqZ3smKYLKagEAriv21OLkd4KXSEDhg7pFasVexeDeDgnPEQY0t3odomXNnkbB19vr
QtlY8DRPwsWod8CZon7AxcGbmvjxuRyKLzNABxqJPQHkwQ823iy/MoPMo80QVzYwZPHVpPywkgHH
l8RmbG5sg9Aue03rcN3yqxv7E7VDv6UXLxiU65JoSXlQnm/Ifdy5pBnQILgN5SxuR2IHnupswA8p
vOarQVlpp322XPjtm69OJdRV7hgYOYK1AWDkrLsClLCvCUuTOsocZbBGgw3yfnEBEQ6noRmMh0W1
tdwupDhf5kANnyh9wnPCL0lPJOH+WKRJn5cyryJvNjMyldCfRwipiQFYMsQB5M/ymKpiJDYGw9dn
K0NpmpsKnykEmu5GenYS2GTevFMFpnfEQNaP7pfMWs3Lx8nRtXvMpDbq1cM2I2vt0Nuf58QZ3Qen
oBDQuYt6tgL2M423ZrxbYunRGWlvzzgUlExQBtJ9WCRT01jfjA19AskIO7tGcSfNgbxys3wwxHjj
Vm2FidAX95pNE0pYar+9SKghxzcUTGg7+bxEia3TE6aSZ1DA1g5U1LgbXfWWBXQk3Wn8XqR2dTLq
5BsShfSUapJkamtsrxvYVLtSTAul1UR+t7KhwxE0XC2Eh+3h9FnnRRfh1qLuH5W+SLZJS5qBq2nA
UVOdVNSzQ/JyrDYFVpKs7GqNfzvuTkgEVlbJQj3MTMSmygrIbFVZ/kha8o83jlhr94OrIrDZD6r2
s51dGeFVnibtZfDyee+lvLBdXllXmSI3Y0Shj+CGB2lbk3kyKeEfK59dTSthhDSzQezwGj491VZ+
SE2/jWyjMq9mkYXHMbEeUZ6HbKX84ZoULafc2dz7b0M7z14kutDA3QvLkSRfItiOdpuhxLBmGrYx
9RjiiiLC2MZTMocWFdYQFriI13DgePjmNPN4SETCN48PeLCfUj5zKdD2XV573QNaRWtjyWLYJ1QO
4FNhBN/8J3vn1SQ3kl7RX4QJAImEeS1f1dWWZLsXBDkk4U3CJvDrdVC9Iw2bs2Ssnjf0MhJFlgMS
n7n33MDXrz6SnhUian1V6ogkjDzLXgIjrLy1Cylkz7KQOZPn0tahgYjXHgYNKkSh7qnOGFv2Unjw
AJRtbiYOkXilstpuVzX31bWTt/UVe9V5W9mmfbR13W5EHHNXtVsaK7UqK65ApsnyVLuNxksvwHOl
7DD8tjyM+UYMRsUg2J0/17kpj/ZUzB9r7EsRnLbgoGcZHIs+nO6STIDygNtyysAlrjHTFFzuGQQO
Qu5ZjAnn3msdIhBxp/egLcdiZdb+ThlDgWOLlfUoBfDVQKTPnksojm9OI8RN3HiAoI0doMyKsVxx
n1sGz3LajWOSCIbazjBsIiMKHnM/svY5CJ6tK6r46A8aftgYOtdVUJFilI3GA2ID/8ZS83RaRKI5
W/IgZtXvNsU3J1I3OIy8c6Dhu68ddPBkU0tbsn6Ls+sadsyxjgs2MknsNlf5HIqXHnSZAzNzXKxw
sNyv4omt3jq1UvNbXRRFDku2dPXGxD19nCEnAqE2mn1PksDLmPcJC3PS2M5OF7V/FiJ1WUG3DnYL
5s0QA1+CwTQPY5y1yQqrLoM5g8ybnRfL4UuVWtW6y8elLqjVvdZdvnHVUFZbfyiSK0PjdSXgxUtJ
praL+NiIoTmTo1o56wbeG3SISiYHDYezJTK+kreTHSaHmdDTL3ZNb8yOEX8Uvw2N31IipangObSo
FFLZlmdiASWHMx57nyUi3qxxiVM0sWGxPuUU/l7mOeOGyQgfajap3APIL85eaNbhJpJLuxmTtalQ
Et/OSWI8GFVd83ETEe96IGz+JiLvYl1Q5MUbx9X1F133c72NJT+SNfN0nnqqwrfiSyU2vmZrar/W
qZf6G5sQd+rkgln/Sk+TvaUMdT9owHHtaikYy60NrnFD2Ex+RKdVnvNmng+O2aJFqbDQdU2K86Co
WZtsYtnycA+KyngoMQM+JraIbqOCSqOUbn0TzZd3EahnAd0yWYVKLYcywobvXUpNkgQe5UmglHXH
MVh+FbVbDRsDPRtPbTQ+brRYYAqoERvW9NMeE0L/GCcMNVaWMvySGXsz7aMCPhcAHT5/P4ybKOJZ
XlFsvTByJrxrWsrfwK1evE7nR9Yx5kpEDp6kQk/f/Qmbv57DCllMEjDwHNFgTDIEgAAcID9mcKt+
J4P7px7iYqYQiLFY8rzrIVh4ZBXcn+4AkEGdwoDDkHLYK9cqVc09K2rKewH/a+CHecXHuvhdSr7s
vpO/a2ispS37QYtFP4OtA4CaZKDlBe8U030lCNdNVXdwEip/OCu9vPVcrMlRx4BqcigIY+yueLuY
UnlRVUCpleLA7PU1CksuzBKkaSuG6aoca/Xc945zOyS2/jRSce9+3X1ZNMc/vVlANei6kXeTa/vu
zfqen3kDnLWDkSwyhpYp7FRzo5lWCra056rjUcQFZg1c8VlHNqLJc2rZpFef05q62WPj+RvJ56Xl
/PEbhNeJ8Ht5Ux7C+neNb9QrrhGsPGQCCLaJmCDDTev36jyPxrBvmj7ecDTP20mgg0ISQgWV1jSv
sDy4TZ0he0hHZ8nFc1E4hbL6ChfSu/fdqN4GnZqJx26I01WdNH4jmJXWzxcianmf4QVN9ZKv/O6t
SzJAsTCOzUErnmnAR6HQ4eKZcCGTt1sn5bgJYuF9R4U5HC5GScOyP/tp/TSWkdgmknLJkGO06eui
uh4a23kZ6rq8TmaRXZlmIV5tJ4v1dR3V5XDVxLHPCN7KNqbD1DVhgL0vOEoOUZDIW5PwwS00SerV
HCMRBSTrCy0mqB1U843qxw057v2j7fTGwxAh4DOYmCG2i0yJHd1xwFu3nLGug/y/xap17AmpPjJh
pWanWaYviTL+n4hN4Qpp0Hgh2lhqdV3O6r7M8ZHCI1rK9oyCPmA+T8Jm4n5w2AVsbR2SpwMo6Zz2
rFWGhfgVDfHwuIh7McdKO39tBNrBU5fPHiTPcIz4khKEIYZuO72VURbjWa5FmBsHIdIep4e0O6N1
Nnyg0n6sQsdiWSjq7Oi5cx4dIbImINyW/0NIQR9uzBbbzTpMMGgNK0nFfRWY5Fh4udA1T2Nq+sYE
cIJmIeYTRxDLgE5LOpJcU8qTQ2wSSEiRTzttHui+OWJ9p30yU1pNRupy3UrEX+siYMSuGxo3P3bq
L1PaEwOcQCLpB6orspy5ItlgdJu4dPvHLslfvYb+EWEb3JYxF8mmmRa9zfLdBRlCkNM8LyYZGRs4
jgF6WDw47jNBDjIubA49OMv5sUNt8VmjPvvsTBa1oZ3b9orbNtuJzm/u6ESBOikTtOBI0+/mZftU
oo57AmsqjqbmNOqW3o4US1Jn0dmMkAByzZYxH/udNUfFsYFFcE5Lb4kdS7z7QjT9o2khaWQmX32W
bcO+w6HDqi26501TzjwBuspqwa8yUFIqr29Y13ncwQ6nSReW/kb4HZ1R6DiwGyo5c4+0SBzAVVj8
YWfO6s8LNsQvZkSEdIcrmTjzAQiQOqlaMZWzUWmudLA8QuOC41JO3sJVtNUz/DaoUyNjFuDBwTmy
6uaUTF55dkna2Dc8QPelacMM8Mvh0SdMYdWN5Jn4ywQIAHd9U2TMh7yENtkfy/k7W8do3ib+XL9k
bnE3aK/+wv6RdtuUEQ4l8AsFBt+15fCPlsZSOC/vWjuLlstPSIZdV/nyG4gR58lyq+rlfDezbNyg
Xqhfgcr0O90UqbtKzZEs3iFhMrI0r4k2aeBj7ah7Apj5ZaqUUuTyLK7LhQ7ErGcCisxofSl6mesI
dqEMVvl0uTddzRErAz0wXbtchixPKCSiUpkH3RvTtRMx8RDtpO4vE59ScPkUI5G+rsXkREGmOeYl
uXbQ5BFx+K5/7kPIupfxgBEZfA2OorNl4MhXvwzy5sSfdhna/fUYx98JjpiuZ263cq2niGJkBAO1
9iOmV2atswdVOxrINmsK+hRKsr5id6mWiJgY0sjMgB/uu575RCaYVYY4M7dgBZD+ox2iM2a0YyI6
7BECgPplnMHgbtyW0HfWkS7krZ25i3XBNBsGX0OLNq1hIjg7mXqeYTDnK9mN6k/onEhzzW76VOK1
WoV2kx+NZbiCnI9jjY6ezegyqVlW5KCtvBK90pzwLxU2wx41c8QJi5e/zG8uD0m9GMjLKnYQNhrf
4BMt5bJn8PPlBcWSas1s93ZpIqnZASHJj5BYwgfylsszNJFso6Tjn5E5qOfKYobG+puZWr/UymMh
4lu8n5xbkdlxuBuYe+EaVa8E7JFnbCo4R6APdpCH+ApjiUXBLAU/SJYRN9HSPm1bl/IcaH9AwGNx
p5rlGG5hM6CbB9PBPsqj5s0a/joP0ekqwRD4MV6m3tQly1OABu3V8rkkFgf9116xiIutMLr1EKAj
/l2un8yhAeAkAvvIxwmX6delvPUDJqRRVmYPBZkDu0WWuHE9tHyXZ4PVMQJGfRLfehz5zJ2W6ABD
OrdeZMBZD8bAP6uAMkRNmf0R/fsAIZQllovdgJwtfvjYTa2P0A5aUA38kPjx0aDlZnkmjbY8S5si
FmpctY0pD1/adiSYnkB5ivMRxImNbuxxGimT64z5nFnlwEYKfMch59hztdDt8Mexpg059i8jQeCf
ztG3WXlFRJuxraT8bDlN6jVtTgYFRHOFVJripKPZKbixCTEXTEGrnJtiMofqFSQTA+qRmbFIQlqF
jsJZuAvUj+Hyloc9F8/lmNUe3waTI3Te5JM90dVPaAftYuknkLyfdAPUrGFo86n2qNoNAgUmBH4D
X6bJ8RYP3EcZkrQn0x1qejzBtWaY4YMemZfZuS6SY+lIdSJnlSHiclSKhfvSZCK7nX07WwieCzcU
+a5QAc+HmJEJ92TDdLrs2Pd6F0qT8vpv3qJd7njrKGwzbtwkoAlhe1x/aQsC4VeqnUmWg024SuoE
NpFXvg6D5FvD4CKOxBZwq4BdGZmAwHMth1E9U5WkzqrXLHsJqK4C6pZeJjfslTlkCc4ewCqFVJDT
QLZ4zw8++dl8ndmM1C//6+XGnIqUR4yB5vNP6C/GA15TIIlzp+9gqxB4FYPBwkvCDZ1QVUae5JAZ
JFe2U3sztFa829e1O9ORjd600232vXfmykVpQwN7GRQvUkLHpjMdlypg0oqWDJFyv2eQwCceMWyk
46EHJ4puKN7MyyamY6Cy7SXr1hV52f6pC7tqdan+/7uq/N2qEksgjc6/92RfJ3/GSfS5/GFV+faX
/rJk23+wLPt7QtP/rioD8w+H3UsgncUTKDH2/++u0vH/ALPAsgv1LZLCi3PvX5ZsxwIKDrXBw4VK
z+gT6/YfMLytd7Y55DOWEA6zBOyzmITf23YRNzBAzVvrquRBAk9gQLSvD41cakR26S6brHgqqnOa
gYIh9Z2UAZqHGIFVG9TALhMUvxaTvVTAtJepO08NK5IFsxHZi4OD0QJYAWTL7OX+9k3f/bwQXDrO
vzV/KFV5wz5frUl2LorL9x1pS9Ba2MzEM9AfP1wwnXJBUQBKMLmxF7jfr19Q+Mt04MeXdEyy9Bwy
ggCP8J3x53+zGxtJLmqjr6IrbKRn9CpGus4HwOj71GFEx1JJGepgNSbzohGMuF5Do/CcQ+CSvbuT
UWxVBM2xj1zNg7fAJNywJ8Kzc0HUgdcUoO5QIcXL8zK3rW7eO2FZXaWtBUMvQswzrKwsbNyVavA3
raXumbiRDcN3bbiAFxHcM2GyZvm5K+uqRXXr81KgVeE3QEQE2jBK2Oir0YWJvXb5RciX79q+34VE
U2AiYSMISJyLYBTg+RrBjgfkJhSeuQNT2figutfANyFGUDyDSrSWdw4bDXLGBVNiUR7i1vCAlaOe
YAgEYlrfRRdQprYTH46etOsXG87SzEPXVvEtEZ28owszc8L0oT81rJhn+G0GYwQb1HJ7ZVeOZ98Q
bwfrGnGgWz/bPIzjU9e0XH8RqrO1YXtyeJibkgeuyG39VF9cTMLu+ObeaI9TV+nq2NSsW9dDk/GX
QpeOepXXA++27jE8bIl+YWGqZ0UTZ5hpGi/ND9jBqimXWd8FJJJmpfyMqSh87Cc3eBx6ZNZUFoiR
Nypx72OX9ePabBVfEl4afgXX6br2OWbLWB+cGa3Xlu8RhJFMFqlNghGIraFk2vBhAhoOPNGWtnUF
OxKw4rz8JN4EUDRQScbvVwO0CxQBfiwwOrJi52EYr2M8RPeGbzK0TzU37zJh82mbCGPZtqhaqaJY
DwGZcb3R21R48bfsxmBUo+1fZsN6+sjUqbshgFl75DSFdCSz7FlupZ28nqbIfTQGDzjgUOd35MhE
n20SOQ54mBx/ndil97kkY/CpFoiEafi4ZOORidWATtRfx+nINw4JH2m6rV2YkaS6BI8GPpfu3sZz
SZbIAOduNTQelxdAQLe5RekrxQ6gvFGCdeqVwPA+OX48i03KFYlMvtD8donAsvN9Sie4pfxnkX7H
Q6kfkgIkSnrB6lYR10hL/dOvIXhaH9nz8/PkGa6OlUEQE5DVcQasOntV/cI3w82FoIybMqsriJit
iUnl+UIEQhrBjUBgCF9wYiOA3mfUEVeSbVa9CnXbHKIBEtouDW195wip8ILNoFREucBovarnVZCT
Qj60uNuCLVINvhcvWIasPeBh6LuZ3XzM5tkwHo2ehLRzRxprczdp9gREU0HC/zQX4xR8ShyzyB5C
kkcOzGxIj8RkLY4ziju4oRdES8MeGbKmOVL2B8EFXcy09hDmProJ4PPcPbVC6rG+XMgZ0Zd6B7eJ
+9gdlpuiaygcV3pkZMJhviCIe4MtOOiH2H3Wud/bt2lIcU8zZl0SdGCIxq4PV9ZfdJeYzOD7H7ww
atLXxmoYyKxkz9JOhH6XPTWcEFbMmpPkp9uqKEvXX+nICKGz5pFBallm8S8xOUtPGAj5zbu8ATCL
bl0/+X2osm/ETRBssHImKP3bAqeyfVvw/JlJRe6ZqRzD0kZauiLmyjSPsS1gs4HxBLxnJJHJWn2m
vk8i/6bEy/4shz5cV7P1wRsiDXmuqPpPCCOMLVPMGP1XDUGtj+KjyIMQzUOYoAlOhnFlCWsis8Ir
5MFo0ZIhn0iVkTxFsdO3O6eWbklsRD1hS8vxi9SQfR9brBVrUZivRglbr8Nxt8qmslslMYTLg5XZ
0Ze8Db1vGpIca8+mvO1yFxxPo6Zthn/23q286FWKodwWPKRAjrXiAWlx+Wo5cbGzS5I714R/IoxF
TXkXAAZdAyRSAqNcll8ndZR/stPWWwVm2yFo7fTKGDTZMw0jiqEY69shn4uzZBG77enk76FP1a9g
8uIPg5PfjZ6p032jWmenJqURV1flfkBK/iFq3fzTWDhttGsAD5KXRlWQZ2pGyB5kOzQ9eF3ViBse
KDLH3iCqjzx06udSFnW8See2JPPYrJ5ilEt8tTDtVr4rAY/jC9M3tcsyLUqGYhOFXvs9aZCK5sy7
D/ZMhunIxOpGRq3nbGLcExOrFcqBzaIxvlJtUe39XE0L+EhURy/W9i6S1n0aVvXeJPV00/AZn2lY
a8IC7ME9lmgBhu1UeP2N6pzwQ1DH7t5o52wn0YqvjdSY/d00ue6Ngfr4igN7OphlOR1HwwqOM9Jc
jI1Ns+4YL64h26bMI1r345AM81cTDPAV/vD5qikbMjJ+XaH8VMwhihP8DzFMzLoZevxYn6iqEMT7
0E7qrm4OWYnCwBwFDyHHoLln0VddYQ5sDr9+1XfyMwoxD2k2XpBFFubhE/zxVZ1wBo85kiuhaNFe
UIBwMNSdTY3x69d559e/vM7CdqBcBoFnvqd0wBtw+zaIwpOTLRWGZzac2QscWF5w5P/5i3mmyWKG
AhnJ4Luv0uIeNiKKwJO/EHRh7joQYd18fWGI/fqlfi5kkQoyKKQWN5eY5neFrMJQWRvadE8Cof9N
uXT5EjQyM+IOfC100N9cJf/wepAVQPVYCCeRxr1DEVh+xW2bk14x6zh8fHsEYRbniSHLlmqkvcCt
f/0Zl6/rx8qZD7dQFtAP8uO9L9anAo9Z0HTOiRka1dUbRp4DlSdwqRe1r4NATqyNYuC/TSPl8fHr
N/DzRepLYHeAF8A92DBtfrxIq9JRJgE07qnvk+YwjgwKtEXu9P/jVTxrAdeBsflpq5OH9liGUHhO
2Jeaw5Qw/PH8afxNI/JPn4VpiC8lizhuvHfXptsJW0mDz8LS3N+4CRMzBnr/j8tEAhJDUUq3s8hL
f/zGMlWQLcD6/QTCG5D2hcE5TAg7t1MI8L2r9TD/pqX7+fziTOc04WMBJeRlf3xJPHPhNAJzPBlV
6D5bjPJOszlQivQ5aVIlE1Qbp84C1/71z/bzyULMRiBQ8pnAGX+6IwKWAbhbpY2aEUJgSOTlVedi
H5hTZta/fql/+IhcHB4MGG51Wv53h6WHUomXKmzmbcuEpyDJYW47ZG8OF0y2dHB6uWp+/aL/9Pmg
VvlAMqWL+Pndiw5sAURMPvMpd8H4lUsme276BJSbS/Pz69d6T5rhmA6YTqD+d7zA83++02K/8U3O
k9PctIzoUquQmAWwtD9gXm8IA8xRmUGEZ2o2UteN1FrtzaBQxOwclnI0F5X8zGKCnHgGY1Sdc5nH
d37m1vlvvpafD0LWdMIjwUrYLsyy5T77WztfJnKEnYwczi4EL5SEDHUXx0gL29HhUksDyvrffDs/
37sBBifqShGgZPa9d4d9lDMvAQXMJe4b1LraF/QPHRqZr2C9eGTiyVmu9zSxblSfqxcGmwAuRRKA
Am1tle9V1EOcpUpi8se+Lt78+g3+03fCScm1YkF2Nd+rvE3c0RhnuOsL8MY3qSnTVysyxKnNRUnM
hzJ/N8b56dp0SaLjbmCUwyWK2O7HH0HhQKbon2bwnUtgADvRdDWpkstU13Tjv/50//RizI2EyYCG
o+b9U8CfoRxGKphOl2QKIimCM7tduhxp1vBMf/1iP/3UfDIfjpll4jbgOHt31xE5ZtVtaE4ngsxo
LCPQ2siHRUyX+OsXst+JCQgp57hcigfJh3OZi/34HeYiTrRLxgAVRBO3dyY9XL82/LbLPoV4XNur
Oh2YhDgRa6F4jAtNR+KJZqXy5TFYKZCmyRIOY4w0S+vWYlU5e2Q4mIbLKIuplyC+YokXGBX2t/0l
26Mrka4Vvzk8fv59AEMGIMt4roEpel8KJSXqWg/H5cmeUaaPZU/ODVL9fWSS5fHrL+2nC92V8MJc
x3NsRnri/eMNUY1NyB4Lo8YkXcS3Uz6/qvC9GpgIr7DI/3Z+uDy9/lYDOTzWIC5x6+NLkRhX3v1K
5VwISzXSOblKO99c1x5OjUOgw2Ug4notUx015xiBtbZ/c9LZ7y8Rh1cmodAVvLKNlJM0qR/OOicP
O6LPEsAkaIiLGdkfweNYJVAdCRsXQeh/QR6SOZuhaq32JogILCpFAwbW7ohMWGHunx7MvmCKOGfL
vEY13tJY9GTBry57l6Zw2xT9oJXced1klPxLYyIPARBhUhAzX1T3Mm3nR+iFPO4MHgb7qWus+jRg
um5X7Kv0nRyXcKU2zJj7ZQyOwlVySVTxEfGRvG0aYLZxwhb3I9OGm8btDOz2iXtXTZYx7ytSKJFc
dih7TQ/B6ZmxtFmuW0/2Aebwpj53GQY8IKL1jKRlUjMN9JycUEpYa9aoskfkYAFRKVe9SmTH7Nsc
EHmLOS0r7hni6IiOr63c+grBKWMobqCqwHFfL8NQ5JXx3TBp/tvDAFwd3YoR5R5ZeBgf3CGjKyrV
zJ/OIDbeik+8oUxegnypa1TNvRaXucRqUhLsi9s2gkq6mhpN+hK2Yv1Qa1jad9Df8+qcRWro7lsS
E4iUqD3u7soq6uyhmheEetN3ltpZJjznzLT9c+S6Vfbg1RYpQK3Jp0BIK+dvwi1757pR1jKKGnN+
ZgQD/EU+uvwsEb7NH2oLnNyWvCbnPCxSUSYaKHp3CT5MvXNrVC0b5iBMrro5ZhDuFxNgkrcsLpic
ofUFzW55VDrtjQ+6Snhplc08tbD/Q2NdxbloSXYeB9k9WAnBhpuMyyW+o19F92BNHgJOzJTOcRga
wFgbFqHGeq5LhAfukrMlZ/QZpxJvMzlc3ph4Zwe6yXh8S4wiOYXAQHjVzLT8um/nvc7pYVd2EjBl
jHD6Nh+tUsKz9hOwxtdl7Lv2DZEa+u6tDmBmT54PMghGDbFbMTdD0ocwKmQQ4iumbZX+HpAJcYfI
Sd+9jeAIruLNiBjTj5PaYJjDOA7xy7ZjfXi7rVybs8VcdpWjh6Poc4nxuGE4TwaOpa04OTDtZTZv
dw7HeIO1u90rf9npxrnkl7LbZWYu0rb/MiVYaHY6YQ7/tpoBXPo5lGIpJCKH2o6sYOdzYZGksQY0
w8C5Tml/ECQxgb88/jy3Z8gYM7vyztJjH7HKzESneKozs70qsKbMxHUabBryyeGLJeUeeFEa2FFy
35aKN2KZzE52dW63D+VsKf0Kwk4YSKs9mWUPfhUA05Y6xwKVpqWz7jEzTd98g03GNvWV7dxPVs0U
OJ6ojQX33+gVPI9ZA2DZjxlXcK04bHMy7uBOeE8U5iDbVxKaZC1WOQZadOphOBfJmiNcQk5oWqb1
Uy5GjP+IiXxGEikxHYVpakZtTMg7nwHZ3A/p+PbE/++e9Dd7Uuj7C/Dw3+9JP1TgI/4xRfFff/Uv
Y6f/B64P01uoj8uMgvrgrxBF8cfy2OJZzHP07U/+ylCUf9imtJg/CTKcbJC5/+frtIFeL8xrOmX6
cayL/8muVF6as78/wQNPYnmhZPB5HzSL72rVPrGzskGSftDsQ0Zc7ZkY12WZBPu4VPXOLZeJXxml
PjRJ/OecMyUaAyztmyGPfeQ1omczESbiyYVndle5dvmBkyt8DRxo0DVxBTWGt1keapZvBPTxHV0l
xlBtvIwHEE9pBDcQcXUK4V4wuDnDc4hvCCg2kFdA1TvRGuRqq9DEwvuYptEiqNCFcT0Pafm9LaD4
rbxgcnYZjdZtbKWQDeLQWQMoHYByKOr8JpzKYsVPUKYbQ8R2fAQOgoyhmtxr22jCmrFmKI49HRNp
wj6bKZ2Y5VbnanhBdeoFG1WE3TdexcIu75QB3sOeKTXnr0pi/uF8eovI02HpNuvM7apsCxNXHhKT
HQuoArP4nvCDHyRBDHck4C7P1jkJv86uxFGZkdzzVM8EuLD20O0Tc3b0iKOZPQQZSyesU/Ht2Ifl
R/QU1W3XNsijtdIRxCVgakgIYw8xcl7kVrg2LYV5nAWOf68z3pdya75ISCIh9g/kNHrlpNq7n+Hp
0QT5/l2YI+9Y6bkxrU0YEI23IV+r2nmgSVDWe2zGi/o2s1RwJ1sgiOeUWvfQ8v3tBirLMwoYtZ/j
eEmgCeydjgdO80SW1QfLUv69QQ7WTZoxFggmXx4KCwV9ETYkroGsPNKpipOBheSoe6+6zRoF7X8m
f3freql1clqyhxHS9s6GR5kEiGZgeyR8U+xo3NSXcS7US9NX9lNtTg5Fy6wkhqJI0mYbhb8lBbVz
Vz77pXtdI+iaJif4YDdJdK8J/Yy2gW6MYC0HdMVsuyD/54YkYyg2xs8+WVLrrLWCc10LL9r1kxmd
HJ2W6Ak9lIGogSE+7ZOwN842eTnjerS9Aj8aYTYoxwjB7o6xzJgSRGPdPzC2lNk5FpqALZ+10wp/
j/upJO37On6LkhGXXBn/LWTGvSTORHoyiZ9hcHgJo7kk00yXlBq1BNYYl+yaGGVXyO9jkGmDl6cn
4AZdu7+LKEkJvgmrxuhOnVuTiJMrRTqOXbfk4jD7logauHyeWWkZH1Btt9CoQlBvxXCVDF37FJO8
Ey4RPHm/pPGkb9E89ltQT1SYoDG9JcCHpicho5GMH3OJ9wmXoB9zifzpBFpFNUfjY9LZycYI4uqa
QEOFRbV7SClKWfiydGQ7CWF2lXENPWL3jdwDt7fxEUV4uK8axBDsEkVRr5GdgBFbQorcjLgig2k8
yUUl7+Ew8XjvV0Nv95uJucMVi+P0WPWm3ExBSfkIai1tw2PK5nsd+JU+0TT0W08nbI07cFPo0faj
4Rhf5cxJgwJjrULqKh8zG/ZSa0UGu3fTTvoD/MRo40Xj3u9S+WjB/1ylfd9TNPXV7eibDwhTiBzH
lrcyWkKoIkctuZQhEcq1G+3IuFm3qSyvzLJuv6WTd2POkHlUk40HPar8Q8mE7jalXVlPZAGQ5t4O
d1YfChRztHIj+tu94843ifKnfe7AXYvx3uzARKMSZsaztgB0rpOmqWqyrOYX4NgwOHPvdq6b627M
wLzZMYALklv3LNiaXeoa5nXTQDzB14v0rK2+BJy2+zKx/G0STuGOxBAy0UPZrivLVocZKAr6kME4
pcTOXk35YhdjfVcldruJqPPWmUdimQ3dbZUD1HkaUzUeQGN3n9K+6bgwRmMfNfp737j5Qs+ftl2D
enWw7PBVZBIrs17Cdt2U1TehXrYJBh9080EUQFBKpre7IGiWmi8iCRGJg3PyQxS0wF+8+x5t8x46
UbVJi5ZRknQKrgp39m6mVpUgYrI5Sbe+SrqHoFXhY6Akt6wsqGSrPr6ZA199gRJbZYSQJ9lzTeDX
zuqHBdaK669ou2BfzUP9Uo+h+RQ0Ecgj7KPrCkX0Tenb1RVG1OZQiMK/F/wBTkpt3LZ+9OgRZgK6
LSBpD2ibe4MB19Io97rMOkmdRucgK3x82aVURAsm6IeRCAIWV24yo9EoJnS5YNAG2xI3bGvjFT2T
biDcLLN4zP97r/YyEiUilOZ11KM06Y3HrjbbJ664EmdoP9ZXpmge4DNW93ruzBuB6GPjd3zTfc5l
4Iw7U9vtmlKdBSTZaNhhHOPYhF76TbRO8a0vUIO4sVjUHF04Sp6DLkGuWIDYuE9KbhDQWp+g2Q0P
MTD7r9rvo20dKNSpof1qBP33JCmjZ9d2Wc9OJY5CR35CXGksTNJsDSJpAFlI6NY8qfBT1Dh7LdLX
0O3/9FkM7OfK6QitRc4qkukZRWPABr2yN57XfAbamq0GYR7xhmTEv9v1NzaqA1mzRgXYSqSHwe7L
am3Pk7Od3dC6y4kM22btmN2XlntTRl15Luam34LaMqcVRIGkQ63djOiCrWK+iaYuJGIDXW8awxfY
LLIzlmazQGYpBkLUrBS2JR4vtQqWwzWTailmlL/unKZlc2uIbcwO5bOdZR8BA1cbwdDxNbY9FCeJ
731rrOahH6zvYaFWfpOQI2d4LyWRlaiesUrozPROwRTO59rs8T8K9VJFkCvnoD+NZRZydtb1dkBY
uvGjQRxSPRVHMdRHuTThWNg/JeOUnXOueej/7tJCtMHeTrt4XZvsvoe8PlWd/uDMcYvYhVF2PiA9
j9P5a0f9uQbsUH0IfUAfCSpVhNsFxtF8KoctvvKO9Mm22OmewVlj+H+Gkf1MCkD4YiopbkkMQe3i
y3tldVxX8s/CLqwjib7ttkZvfIWRp7rqlf3NK8Y1dcHXlhi9eNPzlgiobseDX4fEXzi1s01UTEAR
sv49FYv3YBlTRPM4pjuT6vEWyU4IsLg6AcHbVHmzT2LzJp5aZy29mkvU8qMN8RL2prFS60bU6Sed
1e5DyLJ8XzPTAZ1sl9UDsONqnbbGyhuIV3SjCteO9s+Gal1Q+/Njhxx2KTaVVd5WXhfhlAmu7Lr6
LpPooGy6vNgwb1HhgJBKVjloqjU9/iqti9cmZwYzt/rj2PZ3tdXddkZ5TbUGyQOFIfc9wY8w7IEe
Dz18Z7KuV9LP42EDg04yxUDCdy5xOZ7dQpWoukG3TR4uAxIK5zu7KbO3vd9/G7/fNH42jR9j7X/f
+F0nZfmtrbrPPypkL3/rL4UsxB5/MUGigxUW02smtf9q+gLvD5vlOzidiwiWtu//FLLBH6BuBLY/
+jp2dn/r+hwBAigATEWHhlmRf/k/6fossmt+HNyaAak2pg1latkRmvbS6v59TyRwmBQdsbVXpWlU
seqx6rjGBqtRCFrB0vU2cwSa64ljpNlBC7OgM2D2/6Z1jqmomJMSgeHUXqM+d4IKo286P+k5dxwI
kYzVN2NrfcFUFn0qKO3XJJHIpwFn0zU8gu4O2LAR7pIqJS+2ig0PYjl/uB5cHdR7g1zYA1VHeeWl
2AQKLe/zphNfjBFz+hUyRHC5jmt35yGFXvBJZGHvndtZEU7aE/vQY58pRP81vah27VYjiqQjWjJW
5wnP8Zy100Y0pljHnvgf6s5sOXIjy7a/cn8AZZgHs7b7AARiZASDY5L5AmMykxgcg2Mevr4XqFKX
Mkst3WvWL12mMiklksEIAO5+ztl77f51zJC9sxeDuTkLHrS1CVw45LFybR/AWRR2YLAwiFAStP6k
JXPtxwgfl6BJM3Q1pk2x4eCofLCpxQ6t0yU7fcq+5wxkwtRJV0xPnbJuoefaZXr6OOMduNrEtWZ7
vsQ4YxmPqH8nHBBdaXQN+6plhJ2mvE0g2H0OssWI2cyhQwg5gTJY96ZgwA6wQaFSW+HCfPFeU3Pr
PHgIEbWud7RD73k1497FIxm+cJ0HueLVm27WXXb0zlA2WSutfM2EoCXnNFH2MiDODxVD5+RhOw6f
gRz8up/Ko+1VOfBQZy0WipG8bZvxDwKveTx1fRcT7RvLJHRSe7mvy9hMVZJPkeUJDUxD1yAT0Ltx
PwOap1pwZyjdZlRnW3eOor0Jl/yFBgF2taVVlkcvJ1fV7+KRbZGQTTd/Thu3L5/gkcDNCnuaq5MS
jiAg2naHKG5W2wMeHEp78os4fbxxtmpirhx0XsvKvbBg9ddxVF0WKxrDSY1IIvSIX0W0dO8mkU2z
A7axENWYUbKCHzCrumBl9TqfZnPr+vmikLvcWjqUjiUasPK7Eny18ygmMAWWfoj75mzNbuYv4+I7
abVywesA5/AOG1d0pMWxLRlJPClKQs2pOX7Dy2zjZSK7eJhfyVwCT+mk0TYa5gdkVO2hxtbKIaXO
bupCUQ/SMsW2i2r96Ck0+qhI27BV2AhJQE+PJhqC7ehWAAjyeTmoNY+mbuf6kzfrX8sONn2txew+
SacEZpcNWxDxHcUfjtED7fhvDW3kY5Oa8alGkgYOvlBDQAQ7dJOcz2QPoFfy+SicIAulDOJa8Qil
xx1N1ljyg2LpBR8oRA1kZ75dq5ijzIa6mf4VTt9+jm9KC8o72hu5w9730KVKS0RwurLrrQg6f6Zd
+e2zEynpCqdsFF4HCiiykXIgPi406K3Dw7avyQYW7OIrJhJSVl0fytF6qI38XrjpzaJFDCR6FcDR
8pja3a5SW+9IkXbfkkjEhArmrDqHMWiGJraTwB3Mp7aud+48nTMYKdht+2nbyLwLh2gB8h2Zz7aB
XnuEiku2Qv6DSovNthztDXP+/iFl33ZrTQu8Dv8QTmoWwdQ9mxJqYFZMSAgJZ4erShtYhT4TFlND
OLY3jNxbstVKroe9o+EN75tM273b5O+LM3Pa11XvaLNcHvsGqeQUGdkl8boMb4wBRd9Jtbs4qe+G
rA0pjDbuUpWXCSDsW76uZqKPHMpMzi4nKXXzPtVr+1jJ9YynZfSyJ+m9OnXyoiotfWx9+ki6gqgG
p2U2lda5jw+YLGEUq8d+To2wZVm/62jeAWC1vYPIiAS3mzv0z+qWZQK0eKaMTtDS7PrCutJv9MGJ
Bl8aXXbJ9B4ieye6ncqF2qpV3SNltJJ7Y5q8czOpyNoVGjlZ8YqPVQ/QYt7OU7EtIWH5UyYdHzbq
PVBPVheq86hXsy08DINfjxSNxEzxTifsDnUUTEKj5Mu6x7wU9lYvluiBrNqzVOqGWqbLnvAzPFk4
wv1cGd7axXuxY6AsvQWyHQIPYKocLIw+bvG9HSo723l6BqYRstZF1+J6N7rNewlUMoQV2+7VTn+U
kUO1PQgkbGQwDyerHjloasZ970mO2MmzLXSsuDj01cqkPYBjzVa8r0Dd0dyaViDWtVQq7tVtjV2b
ZtP9xKUrfBIpQZ3Yi/tVRLH2kluuTW/V4VFTyJ8gzw8y6RAOtTgyFu221lDrJ2LFXJ90LyoGkFpJ
IObc3eVTvxySqtt3MjsOaSR2WMZIB/QUiUZVAeIr8mCh1UdnDD+uT+SG+W4qXC+cnYp7mQk+uEuK
1dXoNPUZbAoxAuMAWjqzkm9ysk16Xf3NlNbsCWP+pJkD6a/V2RsWNtbM80K96R4GBDB16hTvw1Tu
PXd+IRMoDwfeD4rxSgSkE6enYca/3RTa1gReoBOnbC2XCY8phvQI0HXP+O1kpVZMvrox+20fG69k
Gch7ZAOi9BVUuTJ0BSvTUBjlNVaGFtxNg+8Ym2ggAbDt54p4NU3T5LbsZX+jYxBG3q8ztepV+CGG
8kS3b92eoQ5UtkfHwbqMqqM/o9Ivb9VYDtPGnHMTPs68ZP19mSnuwWvFcpwG48mcVPlNaQYl3kcF
ovit5YxG6xsEcje+aVZYuNln9XDovPdCoZWTOCk14djdt1Z5HUtFYXKo3BVz0t+KKf2y4jm3PcHq
R1hVX9zWzB9pRBx1BdcDipUB4Gtef2V5NfejNkdv2aI1IQaY5mBAQg+zakh2Nh1Z33WlCAph8mbb
4XWNPgjhqirnGJvKs4QOBsy2dT/sHqZUj37btxIjf6tcZ35wRpjsondf6cZISrfCecY7SfsOwHtA
rm5GZw6Y+zSimqG4K3zDoOEymetDxAXLfBhBODwRPvNc8+vFjK7CIvsuG/FtVhXn3vPK4YvRDiQn
0HTBzUiXbgXqO5nUoASkjZkwDW1MnwS5/NQuS4XrlbIXOXV81uj2dSISAbQGHIK9V92jiqfJhkOy
vwPI5e4Xx66/KIu3r7p5eiQ4zdxqXgoFm5T69AYc3fdauHQVzHxb41XbMLzrn9JMO9ml4e0kQeUb
cnnSMJI2GwRT1U2nYxZOLJ25O3RtHYm9kULqtuqbTGsX+lztfFNQCO7HSptA7dTvZP5oQT/lKSAa
OWgPLJAtTqHeoMlmd2MCW76MEdSTiczm1Srla00j5YQ13doSHJA+q2NjzNjxc5d2iTkbD0ViaN+Y
pNvfzJQOc710sUfjH9Q3eqkQwYPY6h6L5YK0kgPwcHT6RcHxq25KQ7+NKFQMntuyAdEI1GBTcPII
EtiTcUI/XkOQcmoQx29FMcQPnsJBVDtz0AoKeACNtxxsffyOftHetVr9jel57ReIJcOedi3OhAq0
/GR5zGsAcTfm0cro1niMMTd5VWXY/vuvQ2d2dGAkgTJALDdWXkV+Q6ommRcV4MnPzA8JAdjV8r2B
ytxPmmw4lupIQ9m4ZElm4BGxm10ubfeUJgUeso6pgiBaZF6SbT7UzX2TDOZO1b71ecKhCTF8mBXR
E5KDws+JF4kU06CFJeWmpfftDlmEcncuQ6fO90vJvVeAavJRVWpBpZQySM0BuPhUs6Tg8sU9N0DU
ABa2iOTr6HU3ZN15W9XlYwZy8TRVwKAc1cMWkhan0U7nDU0HHFQTx0OMTVB5YmKHmWdUh6oy7z2c
BTuARO952T9hqYB2aENGLqhV9M7CSosJDipUt5EmvXRDWs1ZaaYBb7aiP6O4JIMvL4qnqWuZnmPG
hiegmAx6GsAlFcaABDWtr2cVsopieSpqiR0Gk06QVlH6XTTaRpuchTkQdzokY5+QKSiSkxs9OVp+
Uye9eWlMrwv6miGbpeOTTtqQPlcVJIrQuaQDPrc22S5MB54aM0s3udnH25rpWGiaHHj02rX8Wcly
krlYYOZRFFsgt/XFdqNvatvEG09M9g6E+XRXz/jgvNbW1mY1Jx9NereqzC7lNPcXXa2CoqrHYGmb
dWCuzhdCOY6K5hJpZVdG4AwD6mvPGW+Q/H6vqDlAlr3q7vIWS3vnaG1/Q6lLXy8T2CqWQ+SKIcSS
tMuTD8WtwdLbrQpZOZP7WjTXOjWgwiUskQkdPJTr6lZKSlycVMYOAOhOrywNqUJ2gi3EJpqpR1W4
T5iVDd9Il7fJ6d+jPoZZL7h/KuOu7840aZ+qYeno+ZbxV4W8OmyUYErSZQliw7mh9fziymrTeF61
E2yQNCFdSJi47H2lVIncMeVdNnJCU9pMDbp+gVEmYNVcRERCA9iYK4CugSkKATBsC1nE22U3qNGd
y2Q7u257aLiDv85N8sMQI/dINM70KPUW0rUJdg8sQvGaV1lRhWmqFRe2LQYQU2XkHPKqxtkAOy3v
Rjx1+0GZasIzbLHLUiVumClAigkqgeJXHzU8WihfKHRk/TT2bo7KJRkOnKzFwXOScmd6pbkl3C4+
jWpvb5uyf5wbEGx15d16ZJtdy1TRaKe1/WlJUvsIV7DZ6/m8csejeWuNZvNolnRh3UZ/o47PzvDW
KfJj9XZZ4gF7fxXfGMg1gh6S8hm9EMC5ZZp2BslmG2ILqu0AtnTbIWnbMAvkEFBi+CFnZBNjGiM2
A7Fm2nbkbfYQMLFTQRft8ZbKzAj1JI9ubTyie0LGv4F39PxCd3Bs5nxiHGzPZZ+XJM/PB7ILGFeP
wwXvFUeLNsGFKLyvcJbTTe06mP6KhBmetEqOQs2yGQU/vvVGtCQUWvbEkY/Kf2vqIHi6SQ8Q0GXb
BCzlgbPjwSlKbLp5MWxZrqyQFX3m0ltlmEMgyhJ5S0Hl3veZYu4oh+m6GFP2OgjPW3kzqjizXbMT
jVQMjEa8E0MC15cigx7ExMjvRREo6J38deRzcuZWBXKTp/tWmFrQNDLzsZGpp07U3bGtjI96gcGJ
B8df6wt9SS8aq3s4gcm5Zg2XsRJQXDwBPzfPx0DBUuTbhBVsBGbe02hm11TH2Saq4hzbznPleu2O
M3YdTJLbnxCibampu3ik55F3FvWMlcwrto4fhWsP11v3Y6kkNrLuPCPeQiQQIW8yMITW1Fq6QbAT
yAp/7BLeHlAMUBgBxlJWZUuN9gnN4hBiicXBZT6OPKlBv6Ls1L5jjbS0Bujm8G1wsm+pYx1cs76C
B5oOZOvpG8rIE0v0s4yGEirkFFJucScj8Qq6gZwengb1smi9viOvjlbKwsaL4AfLrnY/Z8rBZQq5
DLYIavrJHsXOUn6pTYXWyTiO7lZHYMTaea/P8cw7gncv7JHqyx2DuKEk7BQm/QsUFLoCGy1Kx2MC
HQ6IffmNuFHvLosVLqRr7eqRnjp2s+UJOf3VWTz4rVLT4dyo2661SMNoSHkNOCwrwJCcGc60kz0W
UfLD1epLu+gn4dpvhqYjiXrrNBJzOvcDFYKk1E3nsNTICWoLZBJZGWiZzDZLPXzIrhFBroivSa0k
Yb3qvlqpMNmqGA0uLv2SJfPiDVITUm6YOvisWl+zKrs2CQt00DIhnJhPmAQA9kTtKJzryRWIiSYZ
BwrzoZ4bvoidHLczzEBV1mHZTmWzSTrHH2v7JKGXNqoV2NlUcBgTeb+lk4P9Iu8tXyyaU7NDz3V/
g5y42ZmARj20HGQ3pHmN+o1VrSOhTmssolKSOsHQyam8e1RMu2i3hYvVb9sogqwuA31ldSIuiqew
qPU+3SKS0Grdh08E+0/SdwAtpN708A++tWJyRAcDm1FR0/+mNf6f7tnvflQrlr79j/UHv3O4YJ1L
uv/78x/b3/4c/6hWmv1Pfwg/yfZ3/Y9mvv/R9jnf+lum+vqV/6//8Z98/L/txiPu/etufNum/CVl
+nM//vP7fu/Hw55Q0ePTByeHc1Vh/asfD3sCGhM3L8Ks/5Jf/Utupf4DJAX6DE/HzWY7lvv/03in
yf9z3x1xjEVQtgbezzA8rCv8In/su9MSri1BSuChyGBgOzFEK3BFPBtkZ5BH0cH46WoLpjuwBDYi
DayPiVIJSjrhi/PTAu+VAym8KDrnwobY5GkzqlIR6ZBuUpgyRA2hdJeiWXRQomm/nKLUmXueDamH
BgSGs+dAbOO3ZJGbE6IDL58wbVCeyJTrFJRekxgEZGTo8+/x5TvQaWHXuOOIGnQlcH0yux2sDUdC
HBnFE/xc3vBrwsEjM0S+GR4ZLdgDwdRABDzMuEVZ8BOTM/U+n5lPNw9atPTK0eWUhbiCVq/zfYiN
2N6OnsPpVh2iOA2LPp5IlRKJYr0mqjczD4d21CWnqjNQXvsjZ9rxWusOmUBO7I4xA3wlcbeVmLX4
nihTG4E/eW0E8qFWYTVt6V1tyLsxrINmrl+JXsFzXqZGSBJ0ahU7AwA/y0e7wsoVkRJPMO7oEraJ
rsLW4hQSmB2pDrCKMv5WkGZyOzhzFVbQrOgSO3MtfXpG7svCZF9hVRynEL0xpGV72XT8aZVeg9nJ
6uHicGxsA6HGxj5Hlsc5XK82YxQNL01+h5c23zFvX/G0LjpebyubgbjJAavTqeFUUJu1JC1P6Nww
JJD5XZ9WgTJ70d1gz9MTm5l4UROyWh2yhQMD7gGpeML6oZRTdo+FYvKhFdUbku/IQoVmdugAOr5C
mmXjQaK6SZ2mPKTkTh7NKN/jNcjvkzwTd8OEDxqjI5G6pMoDfh9tDgDlYfLmR4fFDkmC57XfrJXc
VUDj20xUygcR20Wojl1xwjDVov4xaYQuac6JGGRYrWjJLp4q792GjpxTFDbZdYCl8BYPbL8cAmb1
gniMDaLLNOUI747vmtVSvWtaetUjXO9nQ88fM0XqrzacyzgAE/me6rb2bLs8VOZomFu2dPMQU97S
qJ7A9xnjjygi+HGhgxh6smLuPyRx90abL8wW9MRaMpq+kONpMBPrNhfobIxhMSiS4qjaNyiRD9AX
7DPQaO110nv3ojklDGt9JF8nE/DLTKJqenAZjy14lVtjtKq9MAqDLOF5uoAtYLYVS+tOykS7QEPM
XuoyyV65ovlumnrj1FdLvu/LUl7EYubvMu7siBl57BA2ZyxXpAEDhQ3uOvAECBMj6TqcKjpm0IpC
61wh1ODszo1x55E6C+6aR2KfT01EC99N02NJ8Xnb05i4GRoj/YKGHoCVMY/qWYohJWxL1I+96MeH
NLXlEURGGSoEM7zS1cyem8HuTp1VkYNEwzo7qouzkHJcJMUVw2p0kMs07rpFjTFleO4WYZ/1YQ1N
vUMJO3+ZMghoNCQPpZAFsMboDHcC1GSfqOTurGOsMj7oniSdT51pbRocTs3+e1+OaMRFme/VmDZ7
aVExaSTi7Jq0dLZ6oiIKnez6GwzX/qSSo7rNTcIo7dIc77KK0jMR7ryvmt64w5M5v/QEPL2Djxnu
+ECiW1JkyZtzZo2EybHY8Jx0ROdOGVBuM9sRe2nT9egr8SRT1PVcdp4WhagdzxHyO0DibrfAAEbv
EalGONmTCS6w6a5kQZQ6Hcp5jWAYEt+lnP5Y9IRRigosh1uZYoamwyP8v+GcRMVV0i+86JUev+gu
z/9iefUWdCn6c6hl6tlOBWmsZEZdFCZod/M09GwU7Qy+p9LynZdPt3ndS5jMPKh4g2Nzs9DoLQIS
Jjm44sE4yoqyAiv4Gg1nlOe+pl3jGCw1dD0B76A412tTe7BnhlwB+gpSomt7fgd8guxoVNCocOjM
sn2LsOobE0OGaxlBfJPAaVpX+teMsvmQtxbWPjNNH7Uma+9jBxEdxhsaWkBPcaXMon5qS9IHJ8tZ
CJSSyptEtMeOpo33eUpsKgO51rkpx3H+DsszmwMcIta+RD97VOJi2EWtNlyGrjGOAD5X2EJdP4+W
1V6nNUR0Bu29M9IpuWNnk6/2mjjqdqXzMeP0YODRtVBuvPg7HYhspcrRT+vkdqzc/jRPrbVxNAR2
SrVmnHpr3KmrCZJP1TYf3mRBnwo9FlAhGMcKAv3ErJ8RBXdhRW7TwbXWTFVrjVctTcwnrTfUX9y4
tO3QrOLimxHH7q5cw1n7NaZ1cEsFrurSHBIyXAmeghI46+xvdNS6/NKZqnebIcg9C40E2N5taRBX
SneOOkwGmSnoWecInpSh7L+4RN34+mecLAouZuXtmjIr49a9WdbkWdXo8973ejS6vrdG0+Zjpzwm
iWW/1mnF0vOZYUuriDxbFm1pU2IQcwuatAJBWBqXlDkqyxJQOfK/Z4JQ15BcB63fek+s2bm6pwBh
0pIqmCrHfRN4g7dqaryBH6jOCiK3B3fN4tXUybgZO89kGZz1K84lAgij8rxeQLALhrZbuj4Y5jJd
k070c4/m8hDrleE3SVldq1g3npw1HXhac4LrurJ2ymd4MNbMECOYDqsjJWKvMuSBmQZpw+QEvHdJ
QwSx1sll04+D96BZCAPKutUJt2+0R+szwLggO+4qPmON9WEi4XjNOsazVwWjikD9MwjZXjORa5U2
qWlPR6/T3RCzT/0jQVFPJPlMOzhak5UZQMmgzUlbLqO5RRCfy6uYZb0HiK7vJ6IYAiB6SjCOa2hz
pDXOF84C+uOEhnhepa/Oh1so/WuxZj5HQr4Qbe2ESubdGToQWt6f2nHuGN12r39GR2ddlkAsJE8a
7T4ZYzi2kfM52LfeU9mgMGvXHGqdQGqrYnubaSNxa5qUNGtudcTZdEsWW3HqP2OtGYA52cb4jLtG
kdBfDAjVFL7Nc6kSYwIQiYDsaM3KZr8rt8Oan023c94qqebsdaCOt5/5i5bqpK8c0EjfJmmEAwiJ
3L3MIibJgvQNRyNB5WDlsRasUtfr+JnoTaw86d6OWnF8HVpwMZRb93bTJP6Ir+BgqzMwGaCIPCe4
RLk5PIfW5pLQgRT6DtUc4Y0Oczz6WOsgGnXf+DCoefykiip/MnXOgCaiATRiUV3fStF5p0XYnFZi
KzqojkRLEkOBQ+9QsYPRMo4OKXrQZQPLJjtmHTILRmpa2nPE9Ko9tR/Z6cY/k9QFVmbkAsgAb6IB
ljgWnYYwOia4sMqMM03S+eLVNGI9kcZBF9dEtpfjEsYc/F8WutyZaT/Ga8B7T9I7xm6Nd2keC+Fo
X1PH1Olz5DlCZSQNvlOAFlgGnXBpB53rmBibeg2Vl8by1iQkkTjKnbvGzhNaaG/yNYq+rZnQVB3x
9KqhmIEgwAhRv34iL7II8yx+4rIY6N4REVCp9hsj53CDVh/SamqcW8t81VoGk9PQES5BCOZGCJde
YJHzwRQjs4CC9gAaKelj1yqPTK4NZnDuNonL+cjg4TaZTf3ZaOAFBe5UFYFqI0jWAF0EizKBMhO9
sVmqmRrcLCBOkM6Hetd4nRV9ovGIMKHw3J0XWc7tZCcikHaJ2Y3b701pnRB4WvQICM7eSyWajzSw
1XNS5OlmiEczWNyGbQ47wyGVDtybtlsCbM1opc1+9EltjC8lELOtJ7L51lJ5c5mbh+nSFdQJsulo
BqK0+EPVev3NcfPHLLBfnbTwEnWEF8zuDMd2qQ9/LgyxrMx52rvpAe0yZZ0yERnUEEpNvgEg8AdT
Let3yVmqZMuGAPrXL/6LR5mqFOGtqusrGMOwPwGRf6xKUXMxCVlketCmqnlfsgYQapont67wxP1f
v9QvDvL1pQCb8/+1+nX/3Q6NGsqGkMdLSZ1sCJ6RGSDXHFc//vp1PmMPfjI28ULYmrAZ6VgD7F9B
+qLC7tEIJz6QPD5vITisWufPwKa0uyK5xyc/eAmT8dks3qQTU1GPC5xdJUrW4prZWhn+9a/075d4
VduZmuMwm0C09Evt36udm3RUGVhHSdBU16wJI2PUiM4fa9FGjZPmfeoHrrNGQNjna/9Pd4aAfzZV
W310P/eCPvs7/2oU/W/qH+G74xb879Wc90n1/cf/ObT/ls742zf+buLT/sFtpGv4zT1bX+Wb/9VA
crR/wFLiCPY7uvT3LpKJU4/amLEKtx8S0LXB9C/gKaGtKq6fz77T7+2zfy4TdN5+a6f9ybLxm0Hv
j/c5OAY4RCbdJJPfC/THzwtHTXOxKZgbkSva0u+ekwpQvt6lYex6RZjq1stYDMMZd3qKWUW+5LGl
HNSRszgAP1QCS7KCes3izhuK8pr36jNSdvQOMkeoV5mkpNKroWetoeQ22V+2GX5wqhjnQqA1I8ZJ
w1g8Nm9g/872mJ+B+u04SEebrrEogEd8qfnQEw7WpB+92qeXAgRsUDsSR3pZ1Uyo6AWTcD/6AGtO
ladebQ1vndeMb9VE08QSTTibNDOaLv1oaUNsCiOeQxhSF8fAt5M6MpBx+eEJzo7agKQbLraZIl7D
/dzPy9XMkI0ye6WPpfhTkr5h50EjznnI6sQR2Ol75dgv9dxuqxy6GDmXxhei1PaoD20fmQOorDZa
0P1R4nfGixjyNwdD+lZFYqY24rx+Al1ByI4p8o9MlgphM122NXLqOqMgKLmP4fxzUnqMjfHeLSc7
AGwQHxCEv48RgbSr5yKOgdb3enVYcqAdytjywZAXTbj2UU96HaHT9Ggn8/0ozZfEEMd4yt+aOnur
FuvC5LGxgXK2ockbgmP5gfThauZcq9noUDlIZAKmOC5mz4bN2NwvdXqLzDHJl0s4HMLyoADEShiS
xcbMF3smmk86+5+McTMp3nqNsao6gxvsVob2+lrS5As4VV7HVr12+rgDDnlCZr/OjtSTdCoFYHXy
YeR8maWlZ0HaFj47a499mnkQbnB29vl5iTqY/Z2db1IPZSrq3NEfUjfbJJ653DSUotW8PDcm3oXE
mh4LTF3TXGJRTciQj6r0DRa2FyJoe3er5TTg4Wb23SARq52XdFK/ubVx643AEGy80zPjSzCgzb6e
hkfcgvs0ZcJOAbmPC66Rgug0EN3AnJa+qV3NSTii0gmQUBtHz+FOwDvTIdQr6Ei06nMZa++eMSLm
ROKHcjU/as7wWDf9oznlH4VKxaoyltr0xfRoRBy6REqFmeuAnxZbSQK4EshS1s9dK+0LAKmXqi4z
MkesC8JPZ9ut38f79JOJruNo2C905uY908EF3QcIQV2BZBgx1XeyZAZ8Hw13ANeqTT7BTJxr5Gaz
1w37GukYFaM1HNrCdg/ToCi3IplzBqOyuC0VOVP95MOxSBBk6EpuvHda+3UeGvtGc4WMuWuqtDY3
DUaTbOMV5N7RCB7fIgd7oc+IKl9xwXX5DJ7vuZgUGy2pifqS4Sjj4CS6mKX4iqAF69mUh1Niz8FC
sofs5obB0JQAd8A9zdh1auKjWxEObTv1BR/wtaTrHWLNe64ULV7HPVY49NbbVM7o8kCg8lRmSUhf
1Ee7lPly8extkRbIEecqumqd1eGq4vZfMv290pCptnUh/WRQkaHp2tZwKq7bzCPQL9yGdYTlZtJN
99ZUnX43EUnlz8J5cRT70lNdHaKh+VDG5mTa4rf9+b9dx3+dCxDhqzsru4VH37GcTwLVH7hNHIrM
PhvRwpgDug18nB35ptMlterzEmn23xw2fz3vra8GHIpWN8gWTmO/qP9JrO5Lm/yPPaKyalNqaMwA
7vi2wYL+h830T/anX888vJJhcM7jxUB/Qx/8eXcaHRITs0hWIFfEm7fGxq/LcaaNc4BSrq0O/JO6
/evX/DXV9/M1Xd2xDUjk699/fs3YKL3EbelSzIyLQ6sdHhn9gzk0kM0p1Dnr+81zcJUtC+Bfv7Tx
i6/C/HxtD1M/hzz4q7/i3qSIxyWb3XIP1p8hf1W415lkjnW5ODHcFESHTe9ji5BHjMNwzChrUX2U
a1OD/ppNBmK5nPp4BbUZgGa8QgkwTobMfNEUsXwD80CSTeFVV9kZt/m2gBI9FfGzaiUY9CbzguZC
ofNSeTuLAv81tvBEmy7Lw1+/0z+5hTjKqjocd40x1q+MKz1PiWnTzXKf6AjZKvWqessVF139N5+o
9WefqKkRh8XsDXPMr2RAb9Tcif/IverlACsBpMxaaoZqziJc2l62wTJ27mKNpMJhvjqdWkB4ZQ81
l/ijHliX16NKhjHW1/TpRFYDEIKxfwR7ejGaYZe4LPeWJLojjtFl15M+vcQW3u4i1omlSef01KsN
HBAxPU8N2z7VuHnsyPYMR4z+UJXSjyil51aKnKs4udUOGclHVC3Pbtxvl65l85bGPpmtfZKUCHER
KaPnmk6CvlWg98uVyREwW52f7bnK18YSc+BonLH++oL9yQpDPQRvgHBk59+BgPCMKrQFRrlfQCis
x4mJlQ3tJ9To0dj/9Wv9WuStTwFcC0CclDme9SuFrtFnAI70g/aWGO7NNj0W1d8tmJ9P0s/nXmj1
AO6YGMDWAtH381OeJjVdXFUt95U3yG2bIpIB20rxqr9jzZx3HTWU0CHVK/pljDxMKmV+VKboC43r
b4j5Sl8vmFi5eWbswaawyXqsTnIuzpoWfyz2aIQOYOQ9raXFzyxj9Mlxbm/y1A4HVz65Hf/axt17
YMaAfc/i3AJ/rguA5Mut3uiI9rxa3/UTskZVTz+A+Aof5Pl5mAQW0XgOXDvjgKqB6LU0CXMD9/Sg
dvdVqdPBMpa/43j+yRPLtQD7Cq2LmIFfR8+lLruJNPByr+UUCgM1eJB2PSd4HIRnxl0gmzluYex0
L4Vl09VrG/QlWnHbZdzLkWD+Y5f9doyW0e9srdowrnkZM2ngr3Bg7Az2BSuWjXzGwregZxsgREoA
dBzWRzY/q/r4vrSqzwj8YTI4HXo1b7ghQJpgm+eZgxiyk0TuaDTtPDnex5bd+1nD/WlKFj7yipDk
KWa2IWkS96q1PHuMRf8mfu9PHhL2jPV/muFRvek/31RjXCOXGgeCWN1ywxFn8p2RX8dUe+Zr8d9c
EXTm/Lhf7mEs7AbLGhY9SHe/7I61acwGfBUkY3pbhugQkbVF2TFip/I0rg85PJjRGX6iPmSZyjJO
gHF+tgUHQORwYPxLD6FqMdShZy+Fn+ZtRzPFRWWi3SiwBHIPm0nicdqfysrYGJLg02whE28+Fc66
GXObxYZ4YzTEKXXEi7HQ1e5LcnsqPeC4inY9c3EgWZfP8nIxJwMYB1/oNeJoA2EIMgmuSUZ9h6qn
Sw6TC2hqLYIi8tY2YyeqY9mPj2lHIemKGKFDTalnLSOGtJggXJOkK2N41IV2hTR+pGFY+xpmpLQU
82b9B4XAVbLD1xtS9sNWw1Idro9RO1mXyvlP9s5jOW4s3bqvcl8AinPgMU2kZyZNkqLRBCFRErw7
8Hj6u0BV6Vfxdpei4p/WpCfVqSRB4OAze689PNjh0kBYqcbzhL4oq6mWRJCcR2Tea6fi/60067lO
ULMXOKlO7BdfFas9nIK0Cll8jg16FpAvvDIy8zmJ+gsLY2x/pbUnO+Go9ckR0EiNiocHuG2zI03x
DohJwdS358bk6bCH9pxJ61PUDMUxldY1IUNr5vMTZJmBPFBgs0OtyiuWM9dZaz4DIfnd+9j+D483
tQ7yEnio3FHv0xeh6bMlMa18jxLhtWj6SyN47/W0Wai/k/VSf7212mXrSdSPVHpvz3wRtdtpQKxW
J3yszo112hbJxiN32mUx7DDNx5ii624BL6Wb9pnEHd3D28MIacabusjCV0JRvHOlAF7MIe9FsGne
qeA5ILzIuNY1zpiknR57g3JLKKPybRF3/hjiOCFB7RqdBxbq8SoCeeAnIWW2k3QPbc8JqvT2olxa
Uq/Lzn3XXUyrI48os8dNTArTuh7mqzwa4A/lrMHh5a2scnoFp0uGVdVeHLqDfRrb1z0vEZrM7sGA
KrZU863z5/v13wnb7xVayzH53ydsZ+RZJczEd/Ks5UN/yrO8D2J5MwFCX6bgP0drnvWB8oHEIGq/
n+IsU3ywOUkZV5N2y+G5/Dt/jNUM+4MQpo4ER1LkQCr9Z2ws413zwnuS7RBjasoYmOnW+0dKSTup
uzoktMQS+ACyjCThlgYm0JFI2iZ0KMYGZIxY5SWupuJ68TWvapesDr/wumQjnVjcJ206Txulj+lN
xAozXdkaIQqeo3YjRK1jW3QSM2hc1WvLBZ3L5NkzkemmuDGmyIquenBMJxEyflyVenaqECfdOqXh
7nLhRbvACZwdgyfcFWGuERXLsmA3x5E6YOC2z12ziGHnJtJ8owNNSZahq4Nt0e2nmGlT5zu5nvjs
GkLfgN2xS7RF4E3y+oVi0WQkpw3joRNf0nQuP+Pgcs9zagRvdW7Llg2O1YBre5sGo30zBKML18r2
MuEvOakHLErmPlW69jqwP/vuVLF3YySFeyiDXH0LRz2oSdes5G0cVd2SAqeoFc3hmKSOABLJ8iX3
jUT/logSM5FFzgjGUINZFvEt16EowqsGatYrQhZGJLIqwRzOdXGY4vq5R99EEO4SaUKB/zGq2vbe
89oRJ4g2qy9LVswz4s2UAaWFNQDZUALFp/B4rboFIGlwoCtdxCzkLS91OP4knBHmnh3aouGJZQri
367IvmRx2+69OW55L8Xx6yy67BQLdaPNoXVMVVsBH5vnqyrIer+wnGbrjG4DhAJ7CGfh1OmKP2qY
PmNQwvvIVer413KtQa1mZFeTdAJflbnNLzp6aKFl0J1kbGn7xBLRbqyD7AEKfPSUtjErMMR30Icm
er9NjoZD4tmCAYy90UgJB+EGxF1sdufO9OaGZElhpCuIZsE2mtlBZCF+an9oioj9oMHOlOSc4Tu8
pY6t3riAkosM2GSVRMVtbFtwxHBtnEJVgj4Bf7TSlZufq1ZLTrpmSKQa+YCFkAkfcmL60PAxQCFk
IzwIzS/1OJgV4ioLe0bGBKmsRL6fqxkuJdp85PJuIa9J/PDuwmCK/MHVoIXkeLCmfm0r6zrOvP6V
7NX0IBROvyHBX73umw46UhGNV/OMMXebeG3x0SuT4FnL7VA7YqKuea8VjvyKZbPpVpEYuktPJmCw
6adUvrQoItHeF3V3J7ui/qSgp/hUovJzqugUkSK006UhQcTdk+I7NCveTCXBOVNDYrmB3CeAJYUI
IpDGo9GL6KomR+oLvgxBhDS4x9B3FIouZtXup8QRzjm1IHwhnku9hxlDKTZLuABL+mfWZ2sUG+XW
jYr8M8BO7yPazi+aGKq1DUfvLDt7+mZVChpBI2VZbAI3KJ6TECW4n6kEATRCHvXSOjhxViAGqoMb
MIfEg8hKu6WGOEX6iLWoVXdIDD2USrHbbhBL1/7EomzjQpP1cTYg/ui7BndfFa9NzMqbeWgJwC6l
c7REQ1aTESUu1wF9VNl1HGsM+Rxf8yqx60lIvei9Zu3KWKQj+K82MDemo8SLnkYMQE1O1F4X1eR7
RR4nSEiq7BBORn3NeANqrVcay8s/NrmwTp48pXFSTys4MgYQB3SwhyAccQi72lB9QodJOIgJHnpf
C+I0YF9PzY3ZKO21tBx82Y1MeiQmE7dB6OGcSwzdU9jVzX6ruVH9yR6m4VudRcPLZBbybKCRoI4Z
Gnci9JT5oO8FRs3K2gtg7OjVgkIaAmJ4NCphKar7MG0qyltvwJOrYrKhUjBlhXM0q6ld90WBqBNS
F9vnGAxZyrFZSrPejSJ/QA/T7RrFcj1m3oLFTJEEA9RlKvCXA6GpxTh/nY1+zDe9tOt1aXSoKcuo
J+dLuMnNKCTrlSszq+2ixVM/VPHTrIXYUCb27ql4dqcUMcwqUoh/WxLVpya5CUZUgLqX2DcyIYlp
lhlsqDwTF1s64S3H4sjGPZ0PbMsfsRMUlxoq+KWTTaCvRJwEjwOZF88GRFsmsMgejxGk4Ee3sBfD
xsBj5cZVcSu6Mb+lF0X/FOYkesapCYSZhgQrFG5VUAgc27zy/DGfYgasXodv1KmRmzR5fp14gh/X
TrWtbMDgrBo2WDzq6LRX8IvsE0Ff9g0kBf1sWQX9kGKCe2+6yj4kcTo8ILl3YfH2mBiMWZuYcodd
vmu1ugShPAXXXllV98ABnEPIL/6Kh3o+DJOydmMLpmsM6vlTCiqxpF/R5n0oswlV/4TzDcTGpm6D
jiwli/Ooi+V8pbeQEqEj4lQbkts66whnqnXjJihhbHDIpqRfzsFiMNfPaizDkrxc0+FZ68rbkPyt
3XI9H1Q5yhNZrohPTc3ZJcTQ3qRp3+M70gcoKN4cfQ1aM97HIyaalapHIgst0U7HCdninZ4qWtXJ
8w697JpHYEgkM0ur3/M82RP8jlIxd3KwfDcDiCv6ykms4axEmI4YVdwNhsjRMSeG5y9TpE1kxQTO
1pl5gyEoOM+ONx4aXoysBvXhmqjSV1ECBmRZp5crq7Hq5xjn5SfBTuvQlFq1gwuvAZXrOWq4/ZY9
hpkZls+K09nGfZLeYlofPlWOM9BzSPtFB4Z1o8Pq3LTRcmgSGKPHu3kYrHmjlK6X98XkPZPORkJW
H7lRRRJS3UlfAF+LUFgO3kusBek9kPSmvrUVvoE99M4aJ7ttpxYxcLIWJ93GdofPVxaiXk0tFKoF
rcKVL/V5uld1uB49g8xmI7KdbeXZjh8R5xXQmQx3s9TBVbQqa3Lya7WI+ZlhwfVimkR2rZ4Ka6MG
ICQ4qO3FLcIoaUQhsyvDNBbdkVtWp212+gIJ0GcYgy/UvuMThI3iNelH/dED3/IAPas6EnX3UBfO
tMmNOj84dVP5TteDtC7Hi53NLxyA3804+py09ovTDd0XIpGoIEwFUqexuhfHo/WxHTe7rWW2Gcxc
O/HHARmtSIAvAHd/N2aLGVhb1Sk6VozTJFh1cbZXSG7uDGtgCInrOqpX9HVh+ODaTKHzWZ/vInRq
5HyVg5Vrq7e+4N8W6rctFHPZv22hyqL9XLwDTr195o8OCncLYgOG5GyRxJuu4GcTRasEMRhjoQF/
WCAMo1/6w+di0ncJwX8ipgIHOLKjn62UaX4wmN+i+oVLS8CKKf+J78U03k26mEkImyE++Bagxi4q
p78O1ipMgHpAMXfjVDx6+MJyvJZEM1i+VdvptHcIkCxw9YUEDi8hiOdQZ3iY4Vv62gSgTrB45Gw+
SISsx0M01xj60Abbr7PSAf0UsWuuzLyaTiUW3uwpns36VDaz+JoY4eitZJcCCIW47ExLEdQbu1iz
y49O2zr6oak9NjG47tVwVsjINhEceMomTKeAjuz0XKFl8sFwsieYtJPoJpQUpG6GeN2KWV9jRPvU
U8lzSkfYC/sRzfqUuPIbWyKcZhPZlQz2URVtsMfgXzTtKD5nJAkcUOI6e0116tCXeYJPLC7Gu77W
YPN1+rrUvaehGI1dpGUt7vSwXH4qMBRPo8VxAE0ARAZxjJEn8SssLAgp8ZHKgFFemSUo0cnDYAEq
2faz7IchjrIuwPi24i/PVRZzR+ulx9bRTObmtqmGxL4apGO9ckVQIzReEqiH2a7mQ6vMRjOvHBVC
WEyUXFUmCOhqp9wqyjb6qA9nsqgB+QJDRBMsRbGFZJL30h/MKGpBEiLDJpMDXkzVd84VDhmi4mZf
Ur3quGSiFLRiv/Igg+r9QeZQXXqEyV4S29DNaSndt7gAx6nWlY70sDd0eWkgst7iwdfGr1T1VfLd
A8fwfYLDODB1Khorl/cOcIMtB/6S61DRKj9XQ9YtwnyvPw3IFo9MtAlqcFQaRJjPu+QQY1A2NipL
7yis1UbEVI9BlA43zQSXRMRxwm2JQ3s9sesjpVXKo5uk5SYMxbyd4zjdpWV0I+NqvLR2Z8ZgBzId
bQOiZWaTLfttl7LcNw2utq8nbrDHyoK1MzMm65CPQoF1nJvPpV5lr3pbwzr20sbGUF0vDhg3cOEI
tIli99V48tgYsDxMA+UBPNZE7s2i+xQlZt8yOjatW40raNGEVeGnUJniKkzMfAtRTdv1BqRnh687
4z+qdnKW411RtnIx5FNVmjJw8DK6Q7dKdZFeLTAc/Kx4qKhy7eLQD4I2rA0SCqI2M0+2m8xHqjAW
BolAGd7xZlIGoC8B3aXLwms7YjKx7kz7xOaU7NgxDT5RE3hb8mF7ukrD3KR1Whw76VQfidS4huxr
3S139g1OLLFmIgC9q5bnOaGh5KXd+q5RWWj+K3po06jE91JO4qa00vA5rGK2u7VJfmWfZvsmwzk6
xXa4S5I+3RFmhuSlrpqv+kBcSGUr7z40NYxfhquf3NR5nHVxUzBO9R2oJ6d07i3kkDVdd9IMT1Zd
DtEqSccBBo6hv+TWhBkFoVGJgDATxsVmoo+gozG+a44Lo6LlamzTGSJ012avBAZ5wOPwHq21bqq9
ZW9i3lfGMEbgVfry1XSn8AGCBsPxMlXWF5AQ8a6Aeca/UWkHjEPEbRoVgyYomYcBgckxHeGWwY5O
NiSojsCxQ3c/WiyTB/ia7qqz8Y63Vii50bs2vpJexHx1MbllXJ+HZqzvuK0hqejTySME3rfSwENO
BkQcBW/tHF2Iu4zpzQyuq11Et17mxvs+KIuvDLi8dSYofVYVYQT2ZipNhvpCHgI7ubS5cg8gBMd1
yt19L7Wyylcs/HU8DkbgDy2GZMGcYhotMGWOU8MKJ0xqhQvE+FRm4bDKow4q4SBZ+5AmaL1Y7uCt
DVnNl5LpmU87OTxBpkAkayTlWc8qJh29M75qI3TSXjfa7yG0A9TN9bwps6ghWkU3nnWoYDezZBzV
j+58OxVWuZUZYEIdd/tVoA3iHkH6nPro3NN6W5ZNCCK4Fp8J3FBrE9bpJTG1soWLFMERTDptZaLa
/o7lXeyLvnBeDDoCbT1za21mjhw/aqceFHkYDeui5OR3B8YejtvbZx1Cts8TaSBFl/pHkpyqK3ew
omPpqYriDdd7WwsawcmLpm/xpNp7C1RU4td6EK0bMWV0ORIISDASACwlIvBZwRH1iSL5luegvND0
enSxenmGrZUgg6jViUTj4S5ztA3uFu9c97oVr2CQRcHBsLX0HAlZryXzkk8QqPWHpMmqs1O5MOoG
2WDgsSPvYnojo0IXS1E5BrHJ3NIc/D6KxY3qq/Qpx1zyFLqFuoWJEDxWacAifSRgNcJS+VEqc9pE
ogSwjUd6E0xtjRuqIJzW5LfFOYJWvz0U2dwDIHO6j+gvcejFZlOsNZwrvm2hC2K+Im5rbJpsaplv
HAuEQi2YhWG6spgdLiRsqRNNbRpcx3Z4NkfgBlbPlh/aGChCAGLzUcbSfmXLLDS/DIr4lpTDAcu4
8J6mGeS8MGde9G7BYG/VhE28xX1lnxzsyA8whlW40iyFXz8MGFSs3WE8dXWptngcAUP/Wxy/+ch/
VxwjrqNk/e/7hetvw/+cv43xa/mXDcOPj/2sj41lNUBGlGcQlIYa9//Vx4IqGNU7QiidepcNxM/6
2HD4EBhXRESItp0la+PnqkF+YEQkbRchu8OiGHnCO9Xu36l4rXeCCeF5fL1FKqWFnsZDlfXX8rim
eJqHsEhOCnzA9Nnk5U2umum0CF1wChY8wIMakmkf0+fl2qHUo8pSvmehiyGSSuxoKKevCnMO8ktR
Wf6YTP18NRa2861WmbOObcdWc70v2hAgJf1pNkzmPR6IGVD3gs7XeR9mmHhJ8ZkgblobYruTyLsR
sdY6d33Z9SBgK7uFD3lvFGBEEVT2rXghkwaF5woOKSZ2FZWClWnMUM4fXYcZU8/rEdVoOFvpGJ3o
k+vKvY90h8124rPDEVBBYGJA+U8KENsPDc4IuXExn2fiKa6ddu52RdW7eg5JNYdXG5P1xRxS1K+R
1qitU1fTraVnBcPIaUj4qD1p86eqwG/0Qxvwb3f6uwdQJxP47x/AL+pzk/61Pf3xoT8ePxZ5hOKg
OVnsH4JOk3/vDx7yW+dq0bTyKP0AG//sTpdH1gCWbLMEJHVz0UT+qZ8X/+RpA7X5V92FYM9Os4dm
nrKRV8XyXP/qd8mMTmMGGPUnePZeH7HUYrzEMW6YbMGLU+/E5oQzmezWCEPfMkhMl5mitUwXm2XO
mOXuIgnnxz8DFLdvsOLZp/FtONkuc0r9bWSpGwre4hx3z+Yy0VRvw81+mXN6rRtf68vsM30bg5Ic
p28qwkF9YJPGdbvMSwnkqreid3MGsqK4bZe5qvc2Yo2XaStw3eG4hGB3q3GZxop6CB47EWnkrrml
dyGdJ7+wQMcEzyS3cSUz3WW6a9fWfGForC5LIvsWmyFj1KAdN8jAYNdXtGXjYKR+b8txY0YmTqcY
Y/5DB6vys+Pk9Z6YiABv7swuvaaMvuVoiZ7qPO2QO5dJtTbCXt96kUP7ZdXRxRrtZNMLs+dlKYrx
pMKBMrtuPuLHIvWKDhAipklL5wujmh8KNEm+kOOXdByhnCFJ5S2s9fGpjgu2p0VlNZ/iYqYGr/kb
fszSJL92hz7aam00H1XOMb+KaLrXWe86SyAYQDw00vGt7jXJXsvCG1hLyRa4dApD2YJcQ3TvXgwl
9XxUdKdCkzFAT4TSqzYfpntKk26bsqXxW+boNy6QuP2Edens1GI4UZFMe/wfxmeOrPII8rC9t109
G6lDtHRTILrCuRBBXs6pCc4zE8htLR1tTZB5cae1wrhvJ7N9gQeefZ+wqT3ofRcvESfFTd5Y2rUR
O2S7MwrnWrErwTrkUfO4+bOhYtQwblWsC4olSBMpKZbC0jaaoUZWXE1zg82VQL+xHVGw93GN6H4K
8TwDaXgFAcxir1aSoaE2GwXuP6h5G5Py/g7xiGBN7dUtscj5vMpFCWiKV8WKVdFnlEju1VuiN7Km
6tpUCLO7QvDe0efOj5pw3I5S88ZNT/d5qmZi5rKwcvfUsNm3hCSpW1FhWYzTcL5Jcd9WiOsCDfW+
4earIGykt6oHGywrL6HuirwCh/Mrio4xg50VEVLJeslEe45lLp7UmIwn20vFJjKb7owVhMVkWdX9
ndLC+aUmX8bCtIi4pALQ/+Bhlb5xIYIwtwh3fe+wyhRNy5qK4UxqGS2G236GJiRl4bC1rImOi1pY
z3bTOilj80JjJe7aVMlJEhyoDxQZC1THK3jAuCspwRkzYbfNHzlGKhoLIA9FWAtE67m1ibVKnJ1I
4rmE98BAl63bBt1vfZOHeXijIlNf27VtfMpYcKLNgvf31BDuhH/V7aZ7ZthG6FdFpm3mREZ7Gryc
dCxGz6tcc4bA77Xa6rcFwIybJDAAFGtWkebXGg7fR0fy5l05dknalVnXASdJjAd6zsuv5EyIpUnM
x7MxO4SNgAqJ0zUFhPYY9g2uh0RaXsDMLhxJ7ZUJO5GkqAl7YsQNuNatxjuCgOSTQnPd+dgBVFVv
M7tENHGm6HHJ2VmhscJ8t6U1CHPPD4fJRiswiq4R9wEorcn+GDo5kp12kSHAeCaouzjOlQ4Y3G9d
sMrV2uz1dLhXyRi6r2bIwIYUBCcTg/UxR79ZOxu3gnm41bquTb5OzBlluoPErBQvLqrLf+uA39QB
WN90or//eyH+NJU5IS6/VuF/fOZnFc6U2jLYG+OGE0TU8l7+swyQkv9EpQ0WCZn3r3of6wNz66UM
wM1pEzL9y5BafECp6Sz357I0cpEC/YMi/H0NTqieWGoCaxEVk9uwCOx+sWAEHbg2jODDdZd/DVnW
RtmXX67Gf/BCcLF+VXuK91+wiE9/+QI1GllejXyBm9gr3s6rzvsc99exhwrm699/1ZuY9xdlqXCl
i5UX3pVByUW1866hmJisZhbBoOfEIoqV2XKu6XRG04peJ62tT83bYxQRHtSKnfjxnJWImHnqhCHq
MP9a1vCAQxJFzQih1A7wjNhhbOi+xZhb4/zU/ZgJi2U+nP2YFQM1muCgkXT/MNXtlrwD69hA7blN
cCtAUE4g8kGBXebR7ttoWu9trG6roTdA0llZDtPonoiDsFdYzIreKdf8EDnCZJtXIxtM/ahkFX+c
xqy7yoKaZIm5n7Jhi34qM+ALtQgdKTfma1gd1vAJNgKdDqgQiMitrnzSmU3jht1qNYOP9SLtfhAE
sRYbow8D+NiM6pJ2DBZRSvxHJvi/p8ZvTg3uquVJ+u+nxvW3/vPXv/YOPz7y56EhOTRovdFj04cg
x/uldV9cJ3/usnDbCsdwHMarqKkhtv3sFgxOEBZQLscE26+3RuIfHBM8Q++eY0QQy9fg5SbmHcnt
u+c4as2xL1RlnJ2gcR6nwbQYckqNXfycifUUIRZej1V5xGhfy1Upa1jXMwhuAp6zXac39QmHbac/
W9GcImHOFFIhcOKEVVQ1xQYP1oSAyOyf2zRX6zacqEKqSaeK612K6KpN4DfaUdHvumGSl85oypei
D/qbWXmECLlasYztZ4Uov4ZVso3BTO8dlUBBVGlP0hGilJ3t8SOuqogyGOcLWblrbTLGW3OaHHsb
jfDU9ljr5249pon4knQQTFZQWNOvNSiRmzi0+hykVD7eBAHj0RWJT/zueZWjkU6AljuHclImGxGJ
AWLHG57/ajRWpR87N5yAl1n1dAi1ggc2z6cRGBw/IG6agIzHFa//3LjTIeLeeWYSXuYk7W/qDDRD
gjx/Tdo7M7mgKdErDsrZ515W1H5ilnOINKIFhOd2pJtpphrb6myk+se2IsFvriCsibKt94G04g4J
tw57dwdiIQ23jsJ9jPkvyRXhZGmB985w5ryQPpNb7WA2skTGXIU1dHm8em5REPGJ0yqjRKsyszEu
fUpSt2J6AfbCignyxILam16woc1RHlQJONRbiiU3XHXot+3QtwjyCFhvTNqWYbpsBt9qWoPDkcm+
054auh4iBGthO+VeNIMMrnQFgHZdm02/3DjOvJ8BpID6GrEOAoDFft0f27brKnEtpzxpDfJkmqYn
KHOVDvrQyOeQPaQ+v1CSTYX62g51m4O3ZNaTBXdvT/G/B95vDzxOn78/8Ib/OX5Tzbfp10pJpyDn
Y38ceo7xAfuJ7aBAY2P+lvf0Z6XkWB8Q6Bl4uATTi1+xlSYzyeVscplj6u/Gle4Hj3+OYxA7sSkF
s5R/cAQyAv3rEYicAIejtdgrXd3BQfquvNBrVRCyZKm912sgnwpl0CuGpUqvImA3V+wV6/4+tBoY
kSKOukMfF+1dVGl9vkuBrqa+InUuX8H+AVAUdAYhH7Ae9WoMOYwCMwZG0AgowBgjQ49lx4zi6TpM
JWAbVMXBw6gX1rNd9J8zpKYh/9RDXwfWPW6T+a5R3gOCUwDJBdi4VWlnAVG2kjkGG8n53HFeYwpk
QX9pwIejgGnFs5cyxYGbF+uXohjSY6NYyWLehB5X8cHBZlVCZMV4nY8lrF1Nyksw6xoRQ5r3vdEV
1PaqNPAU9FggD2HPMbIChwYMsye7YR4az8cRnUCE5UKlM9A+5URf+Pvj9dcaPg25gF4SeJG7o8z1
CKHLu8MMktknpYoPNtaAblinucMcnXu599Qncx36ReYS4ZqD9bSrnjBb3QMriGRwj3gRWYHW8e0S
dueK5IoJl1zr+UOMhpC+1lNQ7eOY1d3QGDPUarfL13oVai9dZ1j3aNU5GuzOkCflNp7YDZbMHqc0
g5vdh518VrmLbjgdIYpB+4nGG7fKtO9zNHj+aNSY76Ix+qplDT51msDd28/XLD8Vd/YSnMr/HnSI
zsWqYAfsOzZCwq1QXbFDpNgTflDNZIRxkVFhtpsCJSqgzzbWT6GL/jVadW2aDieC56NoH2Qynfe0
6crYRpYDBduYDUDDCe8TPOK4D2ezPPTKbHUwkn23beNQf64w/NtbWU0uuQUErqLpyrkXCM84Jl3T
rPl2/PlNY8UIVy3rnl119qg0I7uP0N4+11XUnFxSIx6SuYdsZOjKJiq6No5oOsMrGBLRUzJVJLp7
k3WlVfyxsfwBw0Y5iNWPeBDsVgxsrBn31w5uIsBJq2ahTwKVvQThIPMqhmnnmsQ1ZplufB9sEnlg
QOZ5uZJkGPN60FE7br1EtNF1mpX8W1hliO0mhxtpqkkZgV6vV6WTbFpEqpcg96ZzPA8p/qY0Xs+t
CM65nceEioWDu5OLOUhlkfGYdW66y11iZdGyLZERYxvn7i6VorlvS/PZajO4+pZ44lU5Jf7U18tW
nNCJecPO/ZyHwdz6DVyebezOhD05qHcAF0GCCqjS0Jq5CmB7Vt6SfpjfNZoB/XWa8lsrNuWxC9l4
sH8MNzlE5iXSo93o8CCOYPbSDEnCYPhDZhkf0YaIlZVPEMUCRRrTgER/ZTYoMwq9iLmpECNui7Yf
N3rZEsGAMWz2u6HRdnVlNGd0jyhoXSO9YrJj3bIjJ6wl6qEDCqfB84c0lPhJV/PMU+bVcbceRuE8
9+jlzwEu0ddJJck3WNsHNfGnn6uFeQtCZiCHoSQKZUoMu/AFn/k8Ywtl458o4nDCMq9pc0g4wD0h
o00X9cSMaWkxfwRcKJju1NF1b1TqOIuqfITHOO30mi3UBggkgZsqrAR82Wmm1Oixk8HmLxrSRQqL
QFIOCrnqskGse9uerga893fRODdPHr+/caDAGpNDlZdOs7bnUB07iHewY21GXengprAsCot5jag7
rHqRU0rfKSrlq0yPHmzIwUyHM5QDusqTK7yByAQBu+BlSHRyZwy7IvDS68ddJMLCH6YcQImoN9jd
dFwftXNdTp32AC6Mw7/To3nrDWNChEORtcgw3VlRu6HKcZAtrDGOzndIKzmVGqzvL28nC6bf4Ls3
5jj4S55QHeEK3pDlKapsDq0RKfOjGnCD2RquEQTmpCCw2eYNo0q72I0hxzMjNN3kcRj0C/JYvggt
xLgudKSvZBun83kQA3vnaNC84prX9nRN8kQ5rctybjfYPuazcqX1b9wmd37cTr8vl2z5u3Lphcrh
XbG0fOjPYgkCE0MbF3z6TwbTH2Mlx/vAsEk3adN+SBzpCv9sGJe5EitXNk+OXJZMDKN+rpf+f9I2
l7nRL6MY0138mA5sN3ZOED7ewzZkb9e9ECGvHxe+NL1FaN0Y6PSv5wxP7C+X5j+MmJbW8/13MdPE
4c8oHsz44mj7ZcRE0YQFypXFwTEGLDT9JK8TDrnHiStwgpTsbf7++9455JbfDYKIjugUYSlF6bs6
kHehji5E8H25TNE/iSoP6P9med2OpnHAcAuM0yBJ/YFEHP3h77/8fRHKl1OF2iZFKErmZQX/l1+2
1kRDNQaqesbP+zXPcvbamezd0yRnYtWC2XsMdPG7X/k/XGKLq4UFmO7//1LcWgZaanAdGNK5HG9T
Mn6/YhOOYSvGarwNxfSPv9CW3KR8HWtTZinvxw2J0AjCoKjdR1pQXjl0kMwYWlSvrqF9MnBGv/z9
ZV3ajr/eRI7FWnTpIjwu7v8hK0yNZFwRjP2+KzFRsxkIGp13NSqklTuYRe5PmB6u3awwDw7GqUvd
W8VjUVXOQHhmOhcodhrnQtwofB7VWx2xgEulJEdvfJ509zd3geX8h5+XJSHPPtZPuqb329wCEGSY
5G23txy0tg9aTrrkVRNmrE/DcuFj16EcjryRpwxxfGvJB57B6aIRWbIHvmTbxxjZwQFgpfU5NBrF
cNYmInyF26W8ymdXXo8kTkXHXuhZvoFzLq9zwsBywtusWYLnbPDXayommWLSZ3fLEkpea8rR1KYD
XnpVadN4kS3r0iD2gmw1q760vri84SfsbPPYb9y01pMrZVjjrc0pYa9jl7SWfSJ67YnMSS+41Io3
7oGo1toA99lMGtHUOvl48ht36UiMDSipZARG6/XmHXik4VSAdKJ9sRKaEtpMgsCXg0Chi2Kf1Dfj
rQYO+tZLa+X62F2qly7RSQ5QwjjYPQYBf+z76sXNjf5WYPDFIl8ToOZDel4WQsr67CoxXkgQZd+a
90H1YrAqu2jw3B+sFhpaPMfWZws4SHHAtjG+AMJCIYLQHCkurM3x0pmK35S6G5kf3AJSz4s4eCSl
KVXrDgnc56zjOrpzz3VTpnzoPP5os1t7j0M9W59tzR4vcch6qoatbmwJCGhdfPxaBOWpD8bLj3s1
SkJyDSIjHtgPpiMil6SkbTEtfll96qtm1wx9Nvv/y955LEeOZFn0V+YHUAYttgEEQlKrZG5gTAUt
HYDD8fVzkFU1U9ltU9O97123FZkkIxDuT9x7rjaoMgPyleT1qey1nqmzaxJItB/hxL5lQMZe/Y7z
NELO6S37Wtk8Jxg57I9W+N17lnZ8+NEVXwM1BK9dVResyJt8Iy+UYAlsEPeXgYU1q7CuXe5pcTpJ
iWbykvLp7t7J9wHRnbY0h/HMnI49LamSJ1LY8w4d5/a3Sjtg00iXffz5+tvLiJlm8u19VnpeBDsG
+UDfBPrtz68ZE9yMNbN/zo01O2r8rQ+ZN86RTIMgnnrBA4wmm0ppLGV3FKJIkgs0db0LZyEn0nkW
P3i0dJSQNMksYCYSx5Br3o69Kzpn59eluTyhl9dRwSVoAOe4Yv6/hSpu6mSy7/STNEZvXiijtSY7
C0EA7EHpcK6iPtVU8th1jUNieus4xOpm05hczTVQ7+yh5LdZaf2M30us+b0E+iqZs80qO4iGuaeg
4oUHC8aXxMYZ5Z5eUkA7pNbD833urCTbyD24qJtAxQGQ7n6zDUirJ3rKL6xbx8f6TOjjMQnUchlR
1j+7oN3JZ03IszA1dWs7pRsKlrWfhG72UZcpF1DYYpDSlo2PMuuZeY6MOj6Pdok7ILMELQk5o8tl
9rT5aPtgvneTjux+p7fsI4Yp/dYLjk16Le/c5Jl72+lNsIHHbHVlJVzzhi+MAhBQp+h9u3X8FsC4
kZHQpjSPeLgD0hjGpYkCexZ0R56XvFqNGBvGEfYLwUMaesf+ozE8ElgrRDjHHkfXzBdaPHSDPvNI
qZK46szg/+w4l5dHrjmeZTMBPXN0tYRbekNVwMPt3h1awdctmbLY0jWAODrzvDzSciavW2zHbWcb
3bsizaYiDFV+LC1L5sJxOTBbsySMQS/eCuyua0jva50SXeSH3LOsk98FegZ3PWkirtH22XXqPWDf
JhL8GWlsWLXvgEleEWCuojM+14Omrac1syf/ZNUD3OfQ6AQi58HYCCQswL4QjeS4+6GhJwi65Cq1
Lr0fRJGdUj949rKsf63G4UPVy3b658YrUUVTVBBbcIupmnPe6Yz8jB/Q/DxpbAFDbKCEIATSe8I3
U6Kdm+XJQTIE0kP2xP5mhseguh38OKDLvFsmcwH0ZJuvdeZ3UbsIpAAzWIoIv2CPl7OynXlXW0lz
23ia/aUyLL6+48YaXhxAOcmXwJf5sENLk7TxSpxzRfxbOQFlFqV2ZXw88dLV5AitNKiflOfjOrYb
wNqZpRPlPeYIe4jXxICWiPd28alFutHxr5aEK14aM29rHwTDHjqMzWFhV+mAFkkothaFf6stimuh
Jvot0ipXfCOGOmBBgayVxn/loaETXB5FqvtbQNr2KNGdM3jIWuMWiSRnae+anOkF1sPXGfDowR3h
fwjJW0NGWcA5WE8Am5E7g0jKyVFImfvhedgtVhqQogh7izFGyXk/zMNRZTPn4OykhHwjJvOvAVOl
sPBbfnLBZQISABj0fWfx411H9tXBU9zjLXTQg5Ws9sdK1z2FP49AL5uSYU9eyfboS73K7kfZ+HBH
O2lf5TQxYaycdd4Noya+NRZ0Q6YqA0+ECRvyg1XDci9yh3O6piUeItUjId8yyDwqBjY+QA9//lpG
A+no0GcFlUSiaVxfHibPS18Nw3FW03I/ztS+NdL1vbFW4K8ZzaB1xjNQ2ygkSCS2Qn0I2ndpMlK6
M52Z3zqvO/5WOa/8yIb+2Xu0+66C544G027hGGTpNgqRvj57XpgutnueSoFngYAh9ZRorfPuZgYH
qxrw5MtuWJjVYXAhhXgy0meJApOAUb1yr/Zq+YJzEb1W1Wr6uZsy7cc49MEhm2Sw7PidqXJyzQte
zQWjKsisgZu8D0bj2Rp6rqeUqUYZD55dEme45Nsr2pOtAZUH8VQ4dT6RHvXAUfWUbO9ogdvjY51q
nrhK8DZqRk/XMJqrPugR1iYiKSufFdmroSkkhbxOlJZPrpVr09PsLrg5wlxmaeY/VqUfAJvcRGuA
xv20V3msSlIJjZfCp1pOD4scIcgblBtEjCDB0W3CY5OqzqNREoAkWSwfauY7cueZmX4u7SG7tepx
DnMtA2+KOCdasMmdq2Ltbnj7+8fW52Qp50z7tGhBftZG7OazyLh6lF8fU9Ml0mghz7KapMPf0btR
oycMSLzgYiuRhD2rrdTnSLcg98aGnkK/hLK1G5alP7Uzirh0rIzHxuaIwagEs6NgwrIzSiqS0a3L
H2ys8b3MbQIqAkHGbuxhOPIJlCSWNj8aSBukwd8Fiy1PPNcUBlOv3wVjp98xKJujGamWK1R9XCan
31MbJ0+LO+Fu5hKNmDzJ/WLbADBH+4ZYm+aBd5t7uVmqMzdffbDRtZEmAOjMr909TL6bqbSR6fFS
3emqS1868J/vQ2tat+1MyFVopbAB8ZgcKtZ0kTvfW7XxSOXX7HHP6z9QMTln6/c5ZY0lHd9v40k7
8Y9asX7HHMgbYk98hGPHsWQW1ZNetRTa2tyFGjew2CnCRjhBMp0TgvuK03Bkkzj1JgkIFqFMN6Ks
eEjrjNMmdweeyHXeEv4SFG/iXpWyYBhL2f3/tOL2P3ZRsO9oOBwGCwwhwav/2p1C4y8Cbrzu2CGe
oujHFwizfyt8/75d+6fuB/4zYDlmGbT9No3brz8nSLJxKtqRbC1cxeAnPM947iEfVCwgjC2Wbmtd
fh6Hf/9z/6n15+duCyXXpTO16RR//bm05BWem6U7LkXlfoxaPRxrsVRLLL2M86utG/XoutkWKoZw
K//dDfF/8lKZ2/zao/LTt1UWjleXX2LTBv910AHEgOmJ4bZH4q9pQCD6m89IM4kF9pj+wuLFnbfT
u4G2ZKu8YbpyuP98Af6z4Px/JnYW2i0ehv9b0fH2XYz/9ZoPad7kvwg7/vjOP8d23m+eydMDPdlw
TFbe/KN/jO188zeXVZVvI5HYFB8mM7U/x3bgn3jYdc8HE/7r2A67BgtJHgePQQnjKFTm/8aSk/ng
Pz5jFpNBn7WeZxjowf7xGUuVLaumSDOoyd50AUrj0NeYnbhYXNwRyCWqnpL92COl607VKaV+vhCE
rBvyWGZcu/sEIGI8sGl7Cny+hk4keIW0Uh3wdKQ7Kye//NIuTh+jvhxLqJyZc4I17pECX0zJikIA
n+0u8J2KVV3puNEcqDJyuno59ol9bvyS4cqg0oEWy09fMB3SUczOxitxi0+BlK+wM8AE2mgsX9Zx
XkP+JAV8QYP8YBfTQypb4zy29CMAAoXcj7hV580m3D86qs+vfIvRRYPu4dFstYc86QoRZcgNjoPV
tzerVM1uEZb+trLQvRSWrp6TTtGMDyLbBNeAmYN1+8urphR7s3bzCAFpFcNAxueXsSB4SjPHiU1r
6UJq8RyjZ29c8H2+tGXr7FJ/nG98W3HfVYQxYQ2L0rlFBCNye3wq0YPco5wgzwsgHspflzlBzIqB
v7jytZWrLwnQEc/23uxmQghVX0X8ziVSlBEPbgsLw9Q8j6vAepvKsjsaeXb1KNsPxpTdpcweRkjS
ul1FHhJhaOzSprNNV/s6asPG/mvwJ/suwc5JDQdKNuOLLVQBiDpfjb02ozmzC2VxuQv21YF0puvq
m8ex0N8hKyH14W/Zl8n4mjRKPwdyeFGlInCFeLvPm93nbGQdPlzlZxFU2C0axonIZkkfhd1YDbCk
trrxixpWdoPqiFe5zjyMmK2LbE+496UFEUzLvPk9GRLzgfq12DuEC1/J+vg+mmD0gUWuLpldeXq/
0mufFyYMRMFaIWjl5VoBmmSi6ibR1GjJg2GNn6ASNaGDGvqUoXNOL3LUq/lhCRi0fQzEOoH/6Cew
UbPx4Nadc4HnZz2V+M0jxMjT1RGid8ORLfnIUKMebiZT/ywJiL8lvU/bm1L/zoDxM9DNVoQEGven
ubBZL+fEMJMNTs5tPSj/HSPl9LxqdOwFVzm+4KTaEjSnqcawNzlFnLgtkvaK6LDPWbq2OqqBKe/2
QuuxL5abg52229w73khEwqZ3x+G0wn7HUXjt+oD06AWdwcPcmfesvd9XEbyzmaaLtoL94Ol1dwzc
vAtYa2b9cADibB50Sr83J/Gf06T7rpsTEdyolbr9YPvEbVYzNM6sAnsFOGVD1LsmQGPODv6FFKO+
yG5J5LmggJOnxWhqwcNsZ0s4pTRSNyIQa3rwE/joaLi69xop+fQ4jMrjVwJ1pU3J/UyaAnV32d2o
2ZojQaUcT3pwULZFvYqJuX8wV5MSFUAVEmwU5cWltMht2+eCjdhuoT4m18dK9p7VZqcM5/y+77Zt
tKdpkdG5/ps91MrZjesFd5V2TEeRHcgAY/rDyCR2EoWDX1cybja6AAEF5afFsQAuFL28+NgY7GZE
Lp4oY9r5wkawNBTOQ9bWJbu7kmBGdF0hc08bY2bdQ4Gz1giqVHeYIQiHs1GnN3J2JK9Asa7PPSOO
kzP6w82ij9qrTKNsqkA1l2nENJH0uzxt/f2iWXVcdBdiMT8RPuBG7SDM07Im697hqy5EQLc3RmX1
+c4hLY0mvO1NmpAtd+tUUhRyUg39gxUM1jP81ix0XcbvmQM6M1Tdqg4JXYYXBlVZvhNnzO558eTF
sY1tIDx/pj8pYBBNGTEWXjDEpkN3sKzzbbWm6geBCeSu074hWUhZTuMqBTqfiK/wesBHeRkmgMxt
DEgQOrirWlVh2ybDNa+mzxtpN5ZjNR+bFePPrkpa6JdjJ6Ub4vodv5oNt83ew75zteskiOfUeEpZ
kh0trcZFp295GI1fHDABo8OBOSTY42B8CPx949EaGg1jLBMx3ElXnkEIY5mdXGkve1Yx+sUdpb7j
xvaxuuomycZGgNnQy/eLWT0m7grBWqRkpnWB8NnMk/yRq6kFRQanA5m/HaJ3qaLAMvtTD+kWwDLh
n5G+WPeDQZRpu5gqdPiI3mRdmhM5t/hhWTFGxUsYRI6ZG2c6yySWU39Z6rpHX8lk12mHBQpiJ/dF
VXVXgILpbkW+fBrW4AsU0fqUOsO3Pkin/VTKL3WNT183lLGfJq4bY8hO/iDS4yQrC8iwfzsTYzoK
Iu+s2kQxNM3OA+EaNanP4jZVxeOkC+1BZsU96Qz+mWgL6nu9usXIsMaLW2JyYTDvEJ4+Czd2VoF1
vAxSvOrzNIaDvagXu1RqJyde18d+ylP3DCVAEaYuWBcieADpsTPzhdYWn5BKwfsQvqHv3cZfcbwk
Qbc+1bkeaJ/QBi2K2FbPX6PcgTjOtK9B/km4aVXZe280DHXsjfSpLFGCROu8UsrQFtm3c2kMPFZs
vAicL4p2pxtD/V21xuIQgb72dyYKnCzqmOW9Wd20vNWtvpzpsAw6rEYcQKrJEfaSR6oJuq75rLul
5OivyABe5mw8qlpfsXhyYvql5n4ARoHY3k4F25SArbxjevWjv075udZJ9WaJuscNKGP2RAxMzUk7
iBFlhlB+H0tcNsz9QFYhUuB4LXuLFwiy+xIjN0hfbZV0oKbpk4EcQamFyreluKz2HOmrM+1kOwHb
5nZb5cbEsMhun+psjzK8A41gqimAVlXMeuyILTLPVxmhu8KbQGWx5juzF2vSaPXFPJ30TKFAz0rt
pPW9S+GHoLfcIWMO7gxHc0eS1dY+j5HzkB7jByup5NbkRuRX6u/CKUi8WAq9ePCzAUxlUEgQgq7K
w5bEoAPsuSUefN09ktO2zLu+XGYdV+7gbaASNb5VmCKiBPzHtSYVkngd3vxPBGrYsSucgwWbjFg6
whPVzm+kxfeTRSlaaz6muSaJiczBGViLVt/aymUYRwXUV2FN7NHJzm39LUmyAhcPQ4swnSy/jDuF
Fp/HZdSZMMOQ4/Be9xYvEmk9xhfbAyClWCnWO97RBExqqRPyCR+a9BRaU8XAkBTREV461iM3I3AE
/xp5LGXGcsXJbjpHduhA6pGRnOecXIaohCVavvMgqmEq98JpKsCO7rAPeNPOJNb2c8TyUX1bEj/7
zMw9f8FA5F0SO2vcMFezh3aW0ixKUiMNboiMIZRSeZ/G2hJvKqExdFPHjiGBEhW8OPppMNVKmHxR
uO9WZ88yZKMzYLX2OAcqM7ipCqW+mxqQ1LHPjQ/O0/ycS83YE7HifppxKMK7HGovibU+z/xo1Anf
TqFfxKoZrcfJaK2940rAFsor96WdBwckLNPeYcV2Wb1Z3ipBmJDwys0GLRdgpxD72rLLPlQvlx56
T2uTytgiC+sY9e57aOBh3TLSswiZhMueubE56943vBXLtRM5GweyXZ6AV3pOyHle/IDtIp6DRq8+
pQYRiBG+tYBonTQ5g+rXz3qX9LHH83rB/OE+WOsoQ7b57YmpHD8AgQ2LBLvbK/iZ1P6QPhwnmcLW
IyeYo7luYul2zqGoNOKgdWrxLqjkM9tBK9b0YQ9mrEA0TnJjUdTzbQF498IhAT6vzviweDM8VUal
iLWhJ2Za3+3LuoB5YRt1G5YznMuWWDwqBru4dDk1SlXrPQUUQJWsdJ0V7BCDq7yf3B8zaLJvmNky
P+yqYLmZTXOxYjnYbfyf/v9fU+xgsfi7/v+WYXv2X9FH2Y6/tP8m/T/f+Ef7H7i/od/ADY451mF1
vxk2/jSD6Vg+ttGOTk4FSpbN8vFn+x/g5dC3/p6Zmo78g6HBn6od5zcKZh1cg27+Tob+d9p/2/t1
xESYmrdFMSJgMZEJ2T8hFH8dMSE76YS7eOZ1ZZmWrgeOTTUmWzFGRyZuNHbt+65mS7CbfULdd9ja
1neNLCQjpEA5irnTrpgUJk4JrY5Tui/ofau4aVNCUwZrOvu99CKy/zhH6a+euE67sG1S7UK6yIbY
qt0nkiYWRtmgbOH9F9rB6Pp2V29jfldgyODfM2ITViBZvnNigYzEp8nvDWXFSSGfZzcuO7Mz0knk
bH3yILnQF0IGPF7HjZdmHHuBPtVnzRV6lXs27IQUbkoslgvfJscge7RA0VfPQxEOVqNucIGBfB4x
Ssw6AAYkf30ltH1SFIRr6et6wDSb7prUPGDtaN4CNRd70W1CU8oQwsfvBvrbPdNcktbN0Yorr+Zj
Csn2aNVsT4yai5hXyo7Gxg+OSkz5o8emCba7sR670kS93KqNa9Rxm43F3aACPexFuTLIztE9MhTa
2XpnwZZxrIj7ztlJjKe7GRDnucy9m8xgQsKS8THQ623c4R2Cejp2Nv6JhAzpnQpaenZm1pGZ6AcN
plboZOqVrHWEjuP2RxATG43giwjKmNJw4LZnyj99qQVgomWpz11j5JeOjU1ogTZrVy/WchS5Dmjq
CDi3tssZOO16xz0GSXAeFWxrvzQ7buxEe1VW3u5YtTvwhqAvWdOyxKYNsBblvDqZiEqfofli5zf8
OQKcCVp1MRifCE1FYtHtqGFntnN8Fh+TC+cM0ts+MIrP3dLZl16DxtQkdWg6Vh9NYpA7q0oPVCbe
jtCSPqqwFpdF/9wK99Vf1mthSm+XwqeKtSbX98iCsoPX1R+rU3wu+tE+FLQj7OglUdFBoZ17M/hu
E4cdjXPgRDwTz6i/6et4JPwhfQDG3MZTimTUxC1EmDeFo28wkxIVncfonBDBGJ+VvRrcpuKyaOWX
VdFxcJR3+yKHfuI0RDWsa+OzVOVZAAjQR17a2ceMbDtgBWoJWV/2EUXtJ02MdVR6SxKxa5spgFR/
MHzewZYoxdhFoR8nVvEyEMV3g1amji3/SxoI/bykXh86nas945+EVovW3I68Ks8f67n0w0YgOS6I
TzvAMx+eIRr4EbLE8nGluYmEWG9QoVcxUDjJZp2LeS1RsDqm7u2bBa72aGo6BO1hpWkp6z385QwI
OXHVcPKKHeW5ezJMJnh56tOAmelpdGbzIjSdKAyoLy+0pryKfmJFpl14oZsGMnIk0x/dIT+B4lJ/
gbuu70bNoBWc+zUeGSKRoAD4D6ZV81RqliLnedLPxiikQ+UJkDCUGvUaza1E6F0T4sLADrkxYdD8
qtPV03BiBK5GrENeHdrSvSVQ8Es+u1CUGr86zT0u9QkpRuStvJ7dKpyjl1VEuln6jyWhJlpk65w3
zAUF+PiEg/Q0NbN79qHf7qCWPrpIm/ZSt9p9FlDxrLJyIxuJy87sg6+A0x5zaH+JMZFQ2RCoU+TG
QeXa99peVVwN4N5G75pLvl54zYG1HqMtwMWxl2pDyO6xi9S2K8o8y98Zdv7Rt9DFGPA9idZcjt4m
jqgIZGKfSm/GokXtTdT/0UBIe6in7nCjTC+eavMj6LdNI0nEND3CeUrMLA1rL9hPSqP+NYrDYvff
Z4FZzVvBDDtDYR30Ckog5L4yLiqTgZ/q2FqNJX60oPaPbPHv2sr87LriWqR2cRLO8upLAREtp5Mg
2MMFwZ83z0Ewv1UY+iKkdt8BUIPbSvIxlGn1bBrTxbPH4bbzzXPeDni6WmaDlUculT7cVxlyi8Si
JCLo+scwTDpEQkLEnHVqD7YNcCKhHtz3DBSu+GmHg70MPkw1MHAV3ZawKLMVYgplq2NbNcZldYsp
nk3Vx6NPFbf4/MRmm8rgN7gXELIKg0sIuQDTNgnvszTSKqYPoKmsnaeurDNkR8y7VC9O6QCZACYn
SYLjBNU643phmum+V+XySSbTdPSU962dTIYlaZXFkzmSqdIsWpw2ZDZ79RzcMQi5J+MTJohtb7+4
vOl6dq0jKq+wJsygWIkRdPN46XPkcK5dnYxMe5uCrtj18CMtKIKchdN08ud14KzJyRxNEvfI+Zuf
s9mWh1TjlINE7zCAw7oNhQ+I6Go5cepJKzarjpGh3RmH1Cve5Jw7p1Xzn9UoLgKF3a7T0h+W1nnn
qqnoErxqJdXINWKn9ciNt2v97DNHoSvlJl85VWMw4qTn+Ao0xxdUGdtgGdyigKTka33QHBdyg0le
X0ZYL/KVPSj5lczNXFFUu56nr/bvkHAERKN7mVluHzIEHo6wjj2U5RlRf4dx5sWaZGPBvVHM6+Ex
OKLl9Calau1kDmrFTJxHy8aCMby3M5nFzXmwZuEFYdFuy088RRVrcuKbu4H5/39wS/+aIH4TUv9d
eX1XVh9MRX8trX//pj9La/s3CLy0dpgKMSk7AVX3/5TWG1XJZb+Cy8pEM81/+qO0/kk726TqVOXb
wu2PstqyyFtxyECheDe37/v3SGcOOv2/bm4NCA5bpktg8BsY1j9J1AfuUCJwjf5sjxo8EbvifprH
GNGF/+BkTdaenABj8I7p8gqFbHAn7SXD2A+d7KfOaNGGbkXZWAd5ctAmaDfPE3udi4/6rrgfSZH/
jF7Ce3dWtzlnnDuXURZmFGy6nB5+a302F0xBzOcgK85Fcy26XsNAnXXtDS1otx5qxcdYYklL18zs
gAvIIXifUfz4R/jDKXKhXtH2y2Xy75XpeJHXsjYqNofR3nI3FHiQdn7+MY8QwqefsPB2aDEZd1s6
y3Uku2NMY40W1t4sUTnT4VrmviVvq4yuyIv9vlq7W/wtLBizRQweBhlV2MlxFK41oKWBRanVuMxs
BxwsIMiAXRKy1Dq59U3I4JJalteTKZCqJ9mHCaFRlPLzzCDXyAg5/SplJeS6LzOyvPRdCSwXAlvD
wUMg9DSsGpEoExumHWR1reaU4bJAqOmvvW1EMHvsNWQ4njbMkMG9ZLBx/GJq1+LbmiglHFBJdaoc
bIItYEjPtOf0YJZLMtziVNzCp6FC6qBvd2ugWTs524w9RNacMk2bDykmcWoUl7GbJXSUdIgjH4xK
OrEbdOoD0G+5B+JbhazKMix6Ar0sWtQrjFLr0BJkfWrbcTqUzdwT1du0eALmajvYFwjqWRnXdUMu
s5uld44ZNBArqyVy4clAnmQoWrhpexRrkDwMtazfkkYbSSpJKn+3oji5qwr3pWzr9MFKe3EvGd4/
0BDM7zjSl4iMnuQ8dNnywPPQxmpu81cK4OSexF8FprTTzBDV2QzZy0wiaCMemb9l8pp1i3UkFVe7
I55wq2AGjXm9N1jXxE2qg1Zo+UqJSev02vU+cqakcl9612ieICCXpAclWbqEtKDWQhbc4C0hkcnr
qaG0ZXk8ipoBdzOeJDlkB1mV6SsKZOsSrABedwbTt2c7MGgmmXkBV5rALP0wpM1QEwM8OKW0bZp9
abbrTmFGvh9yog4G6TwXvReJYrIt6LuLdzXQ/qQQphC4MfCf5rspTc0L+HsibW0WI2OheK/BCAwP
WeU2r4NYmsOceN0Xib7a6AlYQV7sn3mn6z2mSTtUbCRuVlUtD4krsnNDTfKc4nr8NFlrXW/OMfNr
0Q76RVsbj3u8t7yzrJYgtovu+xz0yRFfRb8HNYy1LfEKYtH96ZPuFtWbKtf8zZJjvuHH/fKth7AI
OptPGJF2wwHNs7kPPDnGeedeZAupGStwdQBpTJBE0DhnuYgATy0ZRd2O79XI0eDCXB2QiTtmHvl9
kxTLedG6ZQiB/1s8xSjBMxKeWEyhyopsrVf7Vk5EWiQYJ3ldRgC4FSNXTachFhLjdNBEYHPNVxu5
1R0L55d8HZ6KTvO+LQ44dcrNjdPlSGg6oCNWWsOhsC81IvMr6q1u5xYiibw8PQW28G6UHNCXtZN4
WmEIR86gt1/dCfJTJ9f2nlJv/dLLlvxWA6gBs3PZgYtO7Zc0I0ba7bHM0Ur3iuyVIL1hnDO9jw4Y
MzC9YVLWeriW9OhhsWApzLv0g5ox/15JhIJi7q+sQ+U2Al0itmEAeLMkZxHlmf5ukVJdzYWtml26
zMFH+iM+cUBnbo2eGm9oDQ29sO63D2XB9jjsRoO8780aMIu82TZfOVrSrJbFcjQ3C0IrbcG6KJXW
0zwm/pdS1oihpnxCZukDFUeVQZC6rSU+eOjG+cDG3l4CF/8oRbnBOTfpgDBSo0FxO/kZmwFpw+0K
DONZGax+vDRgtM5oXEaG5VSEy+TZCa84kRqdMvyrRkjELdkT2HKl04ajvnwlirB5NOhKTqmWiJB/
FJ97kQgc311wGMnAvmrj5jXG3PPVbgfnR6vZ3/KuN6+GNwtAwz1cLrS0+54Qez7kMHoBRvs3gVWW
10wnWGRXrF8z3ex3/aaPs5flpdWHJwhdjBdYbYX0/UTM0MvGOXKcg56vwUNvDC3DYxOIsY0z+5hq
2W1VzmlMR5DQ+wwGCE6HNp8tVszn/WtB6/3Ym0gNs75qn1MPB6qRDd1ZFrSyA+q26sZpAcI5oplv
2kZPjwSIKTT1tTseMKy1Dzy5NYrIQN7nqmUbt9DZYvw3Ksoe239NXXQt/IYqMoFXs5hiOERn5tT3
daI5ZKcrIqMB3oW60JeIRVl+1YbU27lN0x7GaZkie1rGd0DOKHV90r1nr/w8CuNL0XclDlNzvc5o
7aG0CZnd235P3yLaMlpq9B0AUMQPA+LgfkIv8FToLnHjtkTMlrIGQdPvI9rUkicKaHHr6t54kAGT
FCWglM9pYRn7Yg1wQ9gmUy1tyLSTnC4kN2Wh08gvAzqSz0RfTTFO6/JbjeB2r1YcExx7nzO/+j6U
uTjhnvAAFZVl1Dv8r4S98U45TIvmfGQXW1R2NOeGGSO0Nq5rpxVfg8InXKfKtANeekjUIqkeirGy
zhha8xhaTH/COtPtp74KjpbdbiFkVF4aDfmhNLP5ktctcshqYQI0Guz6dYV1GzrMvLc80XwdHZmH
/O7P+ZQa4aQy9yhnC6Gxc7PaOEcaJKFI7QIzbg3na693DxMharuG6Qzql/XAEY08ytI+EdsMuj2j
DcuJxNu5FVuEUm9vvW548HTk3qIn7aUmqAGGc6RnzaOvjVjx4brE8Hb8HZ5pc+fmjUlGFn6StUrj
xK5urFrTHgOxyEPlTsHRVgVrOqt+wFF9rzAnx2Ots8NrNbjRlQItMRkRPM+K1WLXRuMKQtFGLLBz
ssk4NLOFiFnzrDttXEzUGpr3jAUoP65F0gLcNb73iYtnXxXErdbEaZk5e485KTPuA2t6kAy6v+a1
6tGd8/i1Qju64IIeXOJYuYyB+M/OllkTdNNpqXH1gUSk881X/1yP6qHKnc+k0738Z1XxL60qbAQV
f9tLkTPYNr9Yi3//lj86KYPwFGyXhCsSXm+xDPhfjSKOQxYYFjpUqLY++wj2B38uKdzfTMxhfB++
WP13RsufSwpjQ9bZ0Fn+5Nn9O0sKy9x0rn8x/LJ52BTGjunoJskqrET4738x/JZiWks5Bfl9UQZW
EYQM9pmeDWnp3gVJZ9sPttsPgshUvWHemQQsmCm4czcsk7mVyy0TYs5wj+yFzRtTsq3kJNqoRg7D
vFJnS8tkp5ub8piujS7vx6rXv9V6J3UGXILclXAwMoQjJktOBAotwwZ/PrTBf7N3Ht1xI2kW/Stz
Zo86ACLgFrNJn8xk0lOiNjiUg3cBF8Cvn4tU1bRa1V09ve+dypCpdBGfee8+CbohbtKbIi2t7wLD
SLXi6+1/NhYpsAb+eONlsllVVQRQoPPyR8j+4R6p1rwRBEiSe5VURCYKt+9pcBQnzJzXAEtmIY0X
zzQ++xCw8GWQIgOAwyNfYkiOCcjqs2a/evT4kn0a097esg1gJ6BKN35Unp+BzK/0hFhqDoNNbY+F
2oqaZ4y8Y+78bQsydINBCSIXPSIpWax8o9H9nMC6fkFSFacXx9bGpk1q7y7hRB8JltCMT3N34hDG
bITpLNAB63KzS6Ynz+kwaPFOTB/DiePAoGbr8QeE0RPbJ8SJjKXpuSb++sfEDePTPGr9EWYHV7Qr
tXmMSjGQ7Zy1cCSslDANr6N1YTIo6g+TorqMyAKgovAGkorb0sQQ55BSwNBr9u98QkR75lpL1F46
J4SzeTpu502KDE9t3Nyb3lAJNO49z8Q213Y2FHoT5LHeJGYvtq1JSUROT/zdU8zN44g0dHSXRIBH
wt04Cw+jr2LvoZkl1qoyRnplTx11msvOiSCIkIO8sR4MJxi35VBgjpEeU1KlHPcryiA0EHxpLkwJ
ZrZTsCVjplsTQtldUxr1mQCMdLo1y9706hsbl6hfc/yWrc/ALC2YfYHwh7Eqs4aRwVwmlkR/AeAW
WanPzHrVF608g/9gHbOKS+YQ4LssKeSmYBomHvo24r2arcF7wmmTjBvP0EH9igfJaxieEjkyxRSF
K2Uyi1mz2VmAGTbyR+6jUOFbqokmKhqCBwmR9jKPW3wiZGuAM9uuQ19TAhp+ch7KLj65YTm+20Xs
Uti2IwtBrD3TUUfku7KXsEvFOsM148PEeLg6sPvMrVVnUYyuxzkyuoOJtmBXRklyn2i87RRfA3SR
Cs4s3+zQ90I8pVPSbSCoYV+rw3oYzjPY6WZjG1Ksq5h3c1MPSx6PWRoKtRU9S3SPdTMB18El5t3q
uWD80DrmXmWEbscR4lA+cdKAUeNRnOeGl1wMZsoDrLIwp8uxTFchj/DHjzZA6H3H1D66kWaLR5DA
+IegN74Yc1DynSJqCSqdk07OpatEy0KiiYtuF/VT9VETFCuR2vTx80x1xjQ6rFW551+iTAF8T7wq
J9H0JJtAI0ZwmBqvE1g47j43Y3uJig7FUVS1+k74w4vTYy8SKKDmpyGzh/owZrEFnSWc9MavDesk
2ta8nYmteZDlyPcxlEFabNOI08zpsZ5kU5PuZy38m9QgOJFEB0Prs7ZGjPeiLREkYrTb+37YbnMr
CinFea+qXUT3tbFnKR4M6LvDTvRxvnGD1D4BHQm2wk+NYGskNWNvRJ3WM1TkZGOK3OZ9zmSUflaN
l74D8TFehMqHN2rbQW1VJSXfNakHwDGz2BYW3emRDaxcQzBP2y2hOpE68T8gkbWMmi7Hsd16Qt/i
z5g+ZGs4cPMn4BQ1K6spRwjFWpCcGVZYBLy6KkLQPrBKNRrF4iWEd00kY+UUvaR4r3viX8BUP1tT
JF6ByH2QfISBcbaabQlSEvvg+qP34DqJtSGEfdp0dtwcvaD0THBNnb3NDQfNTKVH/ViGrbzkhY1e
nQlFYd2OqkI/3rFI2PtNJT42nf4YEZYXrDoX8fTGShi64NE1O4xypNr0t8AFQVpMVvuIrSilr+b+
ih4sjVuOpZLMp3k6FMLrPJjedHcoW5qWU+Mi/cz6j/Tj/zWbBuJv/aX146nq/6H04/cf/GM+TVEl
gaI7PpRdh5HmT1XVIv1wJXgNptbYQxbaxR9VFfoOiaP0J0TwH0WV/RskEobTIDnwWln80L9h/LDF
UjT9XFQF/ArbBFCM/QSRyRWQ8VNRFSAewz3fGCcpreGB+g+LMjvKY5HP2darScQ1sXc9itwd9sTL
oG8cpuAIkhdbbFaNzxM3IEcN3z2r6Xx0GObgrNBIlOuyslJIZ2VMemj0GNXiILNu4BhChCll+Tr2
2f1oy46tWUQLSXu2IoRcA7uUBDAVyLQRTvPdbWRuP3Ul8Pa6tpcc3gg13zi0zxRDMStQoFATk+ev
pkG14YsXvjDfRc1EGNjewxRM3WNauc6+GUl3XYm0Lx6TdO5v0Bw0p8ljHr/SAP339ELJJs2B9k8g
8I5FRAptms7djVRIiru2F2uyz2YX/65pXpRr2Ho1IsPcDFoT9eTpRsSkQYHIn/F2bs1ahgy3Guds
Kv/AKf5Ym8Saiy6wbsl8O5WhLjapZlqI7wMie5wR+Nv44a4z62LNB6bakgyNSDvKcBIz2Gayhm4P
Wflpxoe/8xzDo+JkXBcSMb7qpVfvtE1M8EGXwmLW1+pom+XzU4OzYDNO8WvATPNlLBz3qCU2idKq
CA9om4AeWFThpVYTaP28ihMVrBsjtszTUIZifoLjlxFDkoyVb3zJcm0htq3y3ph3PSs4io+S9ME1
G3mJ3pJII6yb3H+PwDt8InAD8F2IWYXGuzM0476wW0gknkNCQ1GCc6eW8e50UXaPhteZHSWmgUxu
5c+tGLC2Jc4ZpSDYKwvQ6tbIZiNbobgoMEj3MrsYE8WhsTEKDe1qz4W17Oaq31d12Y/NHb9o2ePV
P7Z6Xlh2y45v2fepH7u/oK2SZRWoukql40MIinZf/iBCMxYGnbDDeIhAeC/nWnV039PCcB+vQHdj
uNLdwf/nGA3sCAGOvTN/B8FnP7jwY1JOUOJZ0oKMtxZ6PLw//YDYEVbpdMXLI6LCPpot1HnKYYRN
Rt9C+0DfabzGV0S9fcXVY4rVt3DpGGWWQfPVmaOGe5qtyGPJUISgRM9hwZyipnwNfwDx08m21gU3
9d08jC7ciis+v6eQJKm7K8ubaeHr4yAxtky7ge6jCiAa9oriZz5DYmuyAPoxp4pPTQy1P4/g9zcL
yd9dmP7dAN0f9zWgf/4CFBxm62wLtL9bvSQCJEs2gAu46JWaicAAr1nCAxhbECSAHw4q4pIuEC85
A37tETkAFpYVS9QBBwY92c2ItMknwJtFVEF6jS2wlgSD2Gy7R9Cx5X2z5Bt4jSQZbHDugnSInsNr
CsI1EKFZshH+M2D4/wwYhECi+FcDhudvZfmtbb99+3nG8PtP/X4b+hZmRzyG7GL5KP7fpjYwf+NM
QoFo+yA6CE1lkPHHptb9zfWpr31pX2GuyyX5+1Uo5G9ckMvkAVegL7BQ/jtXofR+YV1Ln00tt6A0
LQF7H9LW388XvEnh7B6d8migcrbw4nhhlA5bMvJGSJoFHHouKM8ez509TeuiZUFgtWSWelHoHZpC
JqvQCdlAsSa1cDhJ91lnZrZ1E7PcRBF69fWoqGwxpX3kvAKcPQlHvOOSsI52bebrPnBG6C0RJobQ
+9qXdXccRBvtHYIINsgWm7XF6A1NGCu/CczaygsYcbJY1O3OiYlFzDFJcjDSakiWZ++laotjz8G4
MxN317eAc8xuMNdDmkR3lsJ2Xk4JepqYwBRs/RI7PkOZ6mNs9c3eHoz5ph3ygHue3dpnWq8a42RR
k8FXUJffVsjzX2DI+2QBzeZjPyp7U+beAxPH4NZMmRX7RRR9wnfOSkNkA2TLfmAW2eBGT021V5zE
hzGB/MGm6aGqK1ZtIEZ2ZPIRsUUE113pBTdRiQe00tm94Yd48UMIrtY0+tuc7nTVZ43zhE8NsUoj
zbU5S0mmuG6PfTsbh9CYrRuZxcZN3paIrEkfRG6dzmzyMEI1buzF28Y3lmzesX8mxRTnJIv8cxQW
zh55S4HalAhvc27nh3qw21uPxG1MsPazqwv9Zcp6d9uOLMFCL2sf5gx6JlEf+D1BiW3YhrF3SVLv
cw+mvC6nTwSOt3urFumhH9CMUvyFr4OfVDsOQPcrbXw23faTnd5GDhOgnBsiXmv0aVt/0Y4nse8f
sGqoHQSSZDOZS9qfgwuH6gEb46Rw/ahy/B6NU7CbF6HeugmLcsv3hrnYNLaIndL6halv+kLDPr0b
LvJidEyOeQsydjj5xqLJYdoVr5Igrrd15LcrdDM4wOYMx4/plnfCGqpbrOgvMdu+bmUI2Rz8vsoe
dNVANWd8c2cz5j3JJnFRxeeSziWxjMI79AamqJ1CvIpvjoub9USvxxu6n11a2jRCs15otrL21zaZ
4GibKrs4TD2mlHIOyPkmZ9QkVNZGXiiQK9jQGyJ2shZMCG3Pxb1hOIfAYbIX92Vzq1z7vcobLzw3
ItfxiZXLBzdR3mPBHiA08Ccf26SXob3PESIy0BjwswZfMGE1yTYKp5nLUrf3bY+H8EtQwlo5kzaL
QqDrXxw22At1PVb9FhndM37jdBuo3tpGeRncjJVnF6sgbPMJkpJbP9a4T1J4FdMQob2lmHmx81Fm
euNAiO0AnoA8h5LUOn5rMOQDFXzHQcnrXgxAgYkWXdwgVRSaQEERra1N9FWXZvIK7wN1BnRqTCOT
9VBSSoZfSZ0gVot914oTjhtRGoTq9dUTn1wH4QL63xG3irTwXw8LKMLsgvQzya+TcfDLwUSPUuWj
sar8ngTbH2iuUMe0yCNRNiCSoMZl5BHwSTEnK0JY1rGPLPFt3JedJ7/iv+yyPeZDxhHe1HjYdklT
pWKzGMduSyfjIdlkLKM2bUJUYQZaQP7J2RebY53sOftot7uMqcsKRzUjhCJCfrgakqCs7oDq2JUL
ka+JRXci1c8x4ZQObBQ87UWEB5bunV6soI4c+UfMuulKObzGa9cKp2cIlPaJun3xVrD7ZYtbBOOe
KCv3tgxkc8wSDElSOyH+Ywzva7uHmN9bdrwvvcHfV4TI3pd2fp7RPuBFtZyKEC0nPoVIFHfV2Ml4
xVbPW8YMbDOxEfdMPFLXXnD/e8co0+W7SplpRW6yVVEljB3BfeYTxtl069otUmDgbsbKNcryAs6H
kNrBcy+d2wxvThra08oWwQllDpDlRrHW0TLad6qb29U898iKi3aevjRT85k7Sl0WxuJu9Ja5zZBQ
L9pmYz5FsxXuwNr5L8j82wfJ7IDLocyPORzDu6rzYbkY2LMHOC5fZlrW+ym0Nq3nRghW0vBA+Ij5
MfOsZANYyn8bWFtXsMHs+pA6jT55szffSodVd9QQOVaPU/opRrh1Q5DwcIELt+uMUq40pqF03YmY
cXw6EIecTuF8zwwpBe8W7Ftg5i+zV3XHCSLu3lIlWnvCFRnsWghB55ZB3UijcueRB5NulLb9UyI4
4gP2Bpsa8f5q5PGfdCCdlY3NfRUhTr5nWISKdF6Sv9Ig2kMWB1/YZgOFKMndHI2z/ChEA39mcIL6
ffDt7pZex/o29Ha1czqmUgSOW5C3G/GB0N0a12IVbfDTRTvAdbifyy6/ZJjCX3u+h7e96tS941jB
me1nCWCYyEs44cmeRnG44PiHeYCD4kDw66fGl8l5YtP3ISQQ+BKGVsAvaV0qATjcrOZRzleFMC+t
Zpy4Tvjm3zupp/eB7ap33ysxBrhY/fXcPSg0tQWOB989FkEbMKKO55NF7/p5bKNmVevCRJZbmUeM
hB9CtgX4X9E0ECsJv4tgjC2YdOVTd0P9KUPS1iDn3RLFNp2E0cLr4vYHFGSQyC6tWML8s7oXAjE7
H5l91LYrCWYtYOMKmVC7tJIYW9Zz4LMZxyvRwQTyAdiuzMy1In6bSUSu8PlSQ6HfVCEcRVv71BQy
TsFomSkngVIZ8AIU1FPsPQnY7UCDgEAkUfzcugTUP/ynvv9/1ffs1eAC/3PWyes30Ghl93fV/Y+f
+b2696zfqKqBcAItsYl2FZTxv2sxCXlg38CKEOjldWrFI/1t1rXMoEiu/Ftf8LdhF8tIfNhkxdIE
ONL7tyr8vx912cHyZQtYR8Jf8Ug5Rg768/7Qt9iEJZXvHHwfBVIRx4QlRo34gcr5p7SepUv4aaAm
fdcSPEf2pKT48Er80kWE/dDYgvv60Kdlaa2w/jJaZvT/aUGz3xeuJ4753CDQhLBd/2hN/+ljL+/X
nx4czZVvojqFivgrqAiWa64FoLBDJIOKIZFqAW9q2L3Q67PHFLXOexQUNbu4MhEb7ovkmzaYAmxd
5YpNriyUbwDs9t3g52sBGhTQGgdt66clYLocCXo3KdgSUUS4ROuFj4Wbj5ufPlT3P16q/yr74r4i
CKP9n//+h08Ck1zAoIOBpO3+8gqaCusrKQ/BoZm1vdVk3ewKo5DHxBunl0aYiAqtzBNbA8QX/gVd
v40BEFanQoe57pIAsCzW0HtYpZxiw5zsgwD6+kBvdGRbmcFXGa3nIuk7LKtzB72gKJP9Xz8HWtk/
vQ8+aB5WbT4i419X1a0UQE+9McBYC1JPmZzhbDmm/eJO/etHov398yP5pnCYCvswt395sRzkOXjb
eKQBI9dhwmiw71y/uVGdaB5MBw/RXz/e8iX59eMdYEVEHw0vGWoB//2nebFtASVFY8bjRYl64ESh
+uihjf31o/yD1482nH2/5zMOEPKXVX+gOC4oRP2DsseEuXP6vRZBcsha//mvH2gRNfz6fBybgRmR
G5wLfzoU0siyg5HP4MGerfw4ey2zpYDPzLQwa6eCFRWqLxdESdVlj9MAarIGFbORKcAEeo35VDhO
86AmFx6ZO5BkDWCTmnhAvHmI8ppQGCiI+4TP5ssQIW1ei9mUlKwp+NGVjHgQ7GoEQ/vIblrbbT+M
7pwc/vpJ/mCT/9275i8jfl5O2/MZmDgLWO2ndy20gcYAvtCHEeXWqogqtokRmjyWYdmuylqkRqL6
TtqBsRS/zHQnLz3A9cX4YtXdLqsVdpssGSHwlWLTsE39YKFuuDjBJCHYFMUHBoRbZY32kxUUDXf2
mFtrhaT32TazYBfPSYkCPdYvcVQyJ4iSaY9I3GJa94njLDu4neMA8rEdtF8VDDM3iA9FHRIDQbV8
YIULwNFJim1sS2vfisp/RoCXHlMDsGJJsCvy5yj8ErMuYTCTRUdZz8NdnVtjsxpmT54LH3rmECJy
o5WXoJnRDbi9W+XrzkIFnaFZf4V/sc4b9g5srI07asDp64TEG/9L3G2xcYq9E8oU+qeLfm7Oandj
eLNEyC/MZxYlxQfsm9l3ko0rnEBmwIwoUDGqzbGi067KWH/0fMYZXmGrAzzy/JhOqT6TluHeudBT
NuQkL+HnRTLe9ew7PmM5cd7Npt2yrU/XcZh9MzLDvzWY1SLiSqKt4amboiB2Ax9uw4AjOOrBKC/k
noYrW5djB61SGSsDlxgBHOfl9dxUecqYGIAycgwkqFYh3pyYFA+pYxQYWVGc2UpPL0aeER9D7ux8
sSDFQhtcpq4m98s6LUaxt6vAP1Ixi3eFYvkeaEBbHjuzp97zWvGcyR0mAz4RQw5UvRHivWpUtcti
29iIWmMqWqQALyWu13WVoWYDYk3wj66iwzj1uzgWD3YINYCzbTh2eTWtJkN3/op04a9UgMVGIeV5
mFR+m4QOmR7jQLsa5Yg0QrgClMjks5vgPW0262YkJcRWHT0BOLsNI/dTrCfzEHed+Rha87RNlfsB
ixqqhbLcjNB010bqBq8dgCMQHMo6e7ofcSBkwaoaZtKOTWArfdoYjKXNkCmcEXNEoUawiqsMsNIn
A4fGPkP2vZ4YXL0ZMJX5y+hwh2YIgnK25PUos8Glx2XkbbiGMB9Gvltu0jFJNn3k2nvVtsbJmasK
ABflvyIv5R16hvnQJ63H/H+i+1+ZdlrfzdXCg7Rai4XWZMljDMHyYInEPHgVXxfXoNrPsL3a2DPh
TrFoY/aF77CLw4VxXn5Rg4w+pjgOv7peO30UgxpvCt8fYH8GWL5xnZ4RNtb7htZ8Da10OPYW3y9j
ypAN5xM7c1yKXmsdyyTw5mZjNW6xLUyw0NqY9YsczHLHdDk+giyqtzKv4B5NfchcEISl5TblOSHd
APsePBNc1fhUyh7LIFOk5iaoYXW6VT/tDZeRVNOa2S5Mh+n70KmxuphTlG/CmqKABAiT5BObvhNN
6iaJuDmsOVw6377emsNob3nG6sZz2beNINA3UFAntmlm+2EORnln80W9TInZQFkNkR4h9KyGbxYR
CAiFzBnJSqq+xJ6OiBxKvNc46cpzyaz32TCpL/IKni0pTVQnAyUfG3toOBF7oU2YM+xd9RahNhpk
zGMeyeYjYNhsk5nzCG2WutBw6mmfZ1DQR2J/djW669eqa/Njg8Lj62zEJu5E2KOp4kk2NeWXm1fh
zUxQ0GGaRH0R8RzeeO2CtEYkD3JEOCBOUTYwmxp45lhv7hYf+Mbphb1tOjLY4c1Gd7NXh6D95MzP
2EHefohcd/H9ga8es54orGGAEBsyLmQwwzoMkViWOltWr86dxcGwnktw1zVE24OZuvk68PrwhlrF
QZvjBuACcnUzuHxeLRFP36mBh9dkUJzrlQ33asKvsqK2AUKHfmqPBcU5daoyHiceIL5Cmldz6IEG
dxAQfRpDEuRBcIElRynFn7Kof1Qm0HK14MtN38GCiC/VG5pq36Y28BvqRXFytInynEPBUr0gbmhh
o8dQ0sG6u+shT+NdtXDUq5I5cLg4V7oOSFYG1JYBzb0KS0RuWRwNe3XlsvPye9kXYGdNfGbGDrsd
vQ9rT10ilgeFYm6UwNZ8Dpgk15ysEE8Wd5GML3q0dTEfr9f7f+Cc/wrO6WDp/6kS2rx37//1Q9tx
eS++/c9/v/4jLuePH/qjY3V+s6XLv7Kpn5e9E+Xs7x2rjxfQgxkmA4/mc0kh/L+OVQS/0ZASLWiC
oHWpHpHD/rGTgvSBdtZf6knfttmM/Dsdq2f9aSfFwwtaVpd1mcNadynHfyrc/MGtKsg1Fj0rCev4
eStUqGbg8LWbGkzggjVr+GkqwWYyJYriF866aC3xlp+SOOovooJbwQkgdo4XWuFWkXR4H09RzSS0
zJ+rEkgCJnH/2ITdc8gtvIximndT1NBpNooX+AWLVvlqd66+r4uRe2awDfXVCUtwnjGFv5y0816a
2PjW2m6dd1FT9a2W7uG1cyvjW6Y9/cKFV+hvLPICLyWBRI6XuPK2CuKAH+n0BJmvJjVvCMvnUUhg
F6vI6OWl72zL4pSujGdDOmwcmKENW1INEIVSuK7aIgGf4QHUvFhK5xswTD4cupw5b0sHy8tS2fbB
0mOE8dHq1zgSUZGgLkb/5Y+47KwGQR5O48+ymMsTF0a9cvxZbhwls48qbdmfWKGkzONIzEMxvto2
ygaWCMy+JcAOFAdFfY+dyPSA2cXyiJbNeOPY5gpvNcWu2casvDAy4DOGG/AKrgiakeeC097OasaU
ptOQ7JYwiAgwoZrs7LsmEeRiGKi9nxVzwfe+lvGMg2Cs32Qk/TNdp/WsxyXpwOawgzAPmuo5yBjV
rCab1jZKOi7TvHb49Z3I6UYURKRLKwQOJa9rceQLKIhsluge7ZUfB9DXDdXANR/LvjpBScM+dP1j
DsB0Xoc144FV09P5rae44GccMWXeuS7pvUG3AbF3uiJ8TZGfJeurMLEbJA0R4HbkbZF2CBSpMvDI
aI2CVwpKVo0KrDfLIJYROPodnkbRD8l+9CqEFpgwUTrihH2vdd60ewn7MFkp3c6noETGAoEW3LMd
EYRIFu7ME7palliGwEzqMjjyN0ga+QuMDKijrRehCEFDS3ALjju8QVE44MxxWPimG197+Ex8r3Lt
SzjkY7hru9AERVEPYN2jKu2+wopjio6PDuWCXn4tE1Eo+HmaotDEajG0EB0N4rVXhOXy6zW54MRw
M1uYV7ONCGetRs2/mRuGP9JllKGptofVjCnjzY16IlOMmicR9rZ570OaABvPI7peD+5tMFyu4pz9
5Kq5wqXTMQpfR5WRAIOyjC2YHO1h3lOoyneTOtz/EcDimsAzGwTHUNUcrQCipY58iNI+2GZi0REn
IlHtNnR7sgsaO+H3RyLnaU1UfucY3+UHuRgZX69/Sz+nyz/kE6b9Nat8/rJO7fIpI2ndugQKggbO
pZbJe+uOvM/ZAuN46saMIVSVL28poqnlNUkns710kGdwobXVaSJNtL0E05Id4wcRcQRGRfOdVQYf
CBpJAOdwiamx00YdZAHBcJcQDfB9nh0+kalrLJ8py8YFFjmGX+yrfljkq1ahycGpM73WXtaNmy6g
PGlnd3xk3KzvB5Iq3wSfNLII4OT5fE7LwloFMoCk6NOR1I4/oS8llWXV2uhw+qKMxBpwAOJ70wtP
1/wH3kxk+YJi6zGNJ5QqOeiNt072bbjzUvJiBj7FpDb7xW7GN7E2h8ihdu/aL6khYBDC/Q9eAcXr
J981irVnKz7YtkIsukJZZ5xd5gQ8uyIjuHWuUIOvuxHG2MYJSqyBvGTDfNC0+ofRCrwvDXxgsbXK
yhdbGY7oY+02k8coSuVRXLN5piXPRMFNPLs96xgesBjvRsuRWzzLNt1kJ0YIJKweGPHL+ij0YjLO
/TheK26Mh9Kqy8d8QOW7IvUSfKJHO/cSXKk/lNPfpFeIm5BsikMK6uZr7njzqx/12tvh+07PjXKT
bwJP2DNojOlYFyXeV0aKa8RXLzj91Cu9fbspST2ssP/5FLIWu3kcCDlxWkTgADgrd6ZfTNuSaMZv
yN8h1AjM3SffGTHFDqk3QdycQ/GGV7XFCk/huCY92KJRVdlt4eAcd8ZxqSB1R+GXhLN3dqIGMR8c
SMcJYrkFrk5Fqqdmuik77V8YQj1aBVq/LaNKBHg4PlrrnF8Rs3S/8ZH5LtNSlo7zlUS7MGnHhU6b
LZzaclCcJpBryyvE1irLjyIa8Qx2V8jt0CfiXJMPYr+EtahexzhXTyyH72NnaB4nm13oGLXE78I/
eCrBz63wgnb+XbNgdkHZ0dUQBfAxskdNSIv/PKPU+NAvgF5A2xVLx7GsAr4fdV4fBqWXL/540HVA
OHpt37ctuVpuUcdENywsYCIoMZqHTWc+tHFVbbWNtjlf+MGERSowWwNwnS1pmyXMkjAeP4WskvK1
JRcIsXkFEsMmAE5sWDLfUmRXa1+b3bNdZv5bYqM05SqE/9IvlOOCdvI4uIT6rEeRftJc7yec7v2l
WyDJym9ua6bTHas5XbsgAcLuTHhquhkYSj5NgSFPk06th8xyu+8DbulP0xXLzGYRRDOWCHDNHQSg
Y5Rn5bpu1Eewh+FDHFvhJltIz5SC+jx0FrEtKNHYs2LlbYVxp1SHquOKi2bF/i3vRn1uyOzZAo2x
H9KkG96QaoSbCHn4fVAHDpE4I57M7AqlNh2vvrBOz27NsLFLML2m8SBZ9W082RM2UeRIDaSrb+q2
KD8xgZZrp6pfwr4mjsNUrx1X4jZeaNloVN4sgEgppOqzMTny4zhGwLW9bFLIgFoLWRLOnTaihRMM
H257T6HFYOSTeXa3ik2L9tqrao0vJO4kzxAMpR1LkW+immUdl59xcRf6N5nV52IkZ8fOrQ9hKqFg
5S4Ub5smnRESvbfOc5jIA58DG41MzFKPmyII5w19LMwdlyt8h5rZ1CvbrsWDH0n33g9U91Qp2XPR
l2R2EFHUrbNZw4OBck4EprOq++jFXQjoJTgD7MVQ0SOGGruAmPanJMWvzL4XfrqNq2UDaxcTQG1q
Y9V3LqvgqY3j+2JRjWQLid1cmOxTC50dFjEHFGiDW06g4ZBo7MmbrggeRGdCdi/7mH+0ZX0Sxdw8
xg7qmvW08OD7Kxo+Xijx/cKLTxKXRi50j2ztsU9nTHDNK2Eez8Br3McMTAqmIY4F3CHSQ/Qy1AGi
41Yjcm5aceMu6HoNKnslgxi4cu/yPnQoTFE/FGYwY2TqXbCZCwh/uDLx6wWPL6+kfILwUD57Rb4n
v8d/rcnLWg047J/CtPIAoTVhyoDFGg9+2iYb3K6oO0JMSFpZj3G4JO6oFJTXPEXtqZLoMlZXjKte
0JDjlRLJz+hb78qO9DhvvqYLUJJRJ2jJK2UyXoCTtec1h0AFQCivOMoFTJkviMr5SqtkQuxukwVh
mSJ6gLPt97djbdmbcAJhj94XwdeCv8wWEOYMaVS8cL9lt12ZswNfF5BB79OOUPU2c6rHntQq9zGH
k7GkAQRqReYuZUE5ys+ZZZvRLsD5zBfIpBZke5zdRVyyBKLrM8D9djv1WQBOtPXDh5Yy4BZOEUD5
chIRoeEDIIxZMLzFBfMWYeB7nMMRoEERxbsm6ydo7Y5zaUoQ5wzKGgO3l9PfiCrvTtpqyKUuE31v
OV37HI/FTTM2p9qf9aYJ7OaugF3yhVRWZiVdo26QoYZ7FfmvFGrjjpHMZvCUfGBklWNaGbIMNJYm
QeEG6Mto7ZJgxiA8SlWna3YFVboqbHd+7IVZf9ZZAXKcIy8nV7JE9CxQIaGzQo+U9coovkyLTMkI
ECwZjPfRLtWJ03/2u5qB9FQibFI/ZE6FweF2BApOdJPwHiv0UPVVGVVeVVKiNN+7MahvNaLhVeLz
WThmYwLgdk6njMjGNPYeA1s65oek4E/Q9FRWhvdVDZFkiVAmggWM3PiB7LIKpKDyI+8+suvmntvv
2BXcoOO/2Gn8uvda4kHZsELVYaMs5a9LQkhwiOUi6lpPKXkcl3gtJ4nt53ny2q+Bsv7lRu/XlRRW
NGHhvGB3bCJhcX5ZfOUxSm/HbKtDicTt3MWU7pAI0UMZHTolu+q/xLkp5SUa/F4cFfvUcFqTlhEX
t6mTkhVj8MXeMuuU6q5QS66mASX4RuGhfgUeHRAlXlEAyrkMKduKJZ0sMkVAQy+7+cl2DYJmENXA
6u17ysw6dd4rZxi7pxafa7ubO8sa23W5JNh8mukniH7yNQ1bFJJJl4iIXgR0BYtPT7Awzaf2Kx+Z
8rs/D+WTwDMPjuKak8gys34zSevShM8T7rScnSYNFsO+h9lo+3YXpDQO+2vMzsT/qO5kVRMQpmLL
1dvW8qu3ay9cuI11+Wl8c//n1fCvy0cWj44rmdT8L3tnshy3rqXrd6k5TxDsObiDyk5pdZZlWdv2
hCFbNnsSBFvw6e8HyeceK71Lin3HNahTIUs7mQRBYOFff4MOxQacMc2839CQkgqZboPdHn1QX06a
ZOmRKgilPn2G1P7HRrr5oN/7ZU8XIueHMgB9jnM6uyLFCQ7X/fZYZfRgACfqek9LhufzlLvW5yZi
J20XDiEQld5q4/95dRq6EWRkMo5iFxfLl7cpLS1CfKXboyokbNOZ6OS8y/WtaEz6G6ZQwSYYQg4B
1lxzbHt9jAUkjZN7R+Ht2EQOidCFP3QyyHPh4/OfKKyBhOTTpzmF/4dq2rlrip5jM+QHbn7ydHvx
K3pINSMHvyYNK3gHi3hu0f4vvPkWvBnw/H97dn/Am3/l/fcWdP2Fph9A0vxX/+bbB//CPN3x4df8
P3fhX/hm7PyLMC2k+5RmhqPwu/os/JfNrEe2xm8c0Ec+8D+MHA9TMxBGXg7mCNf6B/Kzl4s4tsMc
T30aP3AscdEJTvO8QFazcqT9eEHxro5PIdO+aNRx1RpkZ1DAib8N0N8sIH93wdCB++rhhwRThxt7
sYBw19KRtX/hQlLciYkW0RqPEEYIrzumuN6/sWC93DSebzD0AsYrBkCOnFMeQxEQp+KE3kXYZsFD
EXMB13jF9j5Y1+u39nLReLoUj5pnjUEKTgynydAqm8F7S+FdlDV5wnlY0GQeVl5glNxElGNldB+W
hbimb77cvn7pv7lLZhIKxyiywRpOw6PmDtdy21LeRe+ANjQRFSDS/MZQmFN2oNcvdrI+Pd0oMxC1
Iggobs2nkPiCvTERDLmHWVXAhXBUAUqbC5sNYRpCcKPGLWR2jsQCKEyrbOo/E8RMtOSCg+PWJizk
H5FVzBcih8uE3SNeCSAunSyY6KeSsUoT7+I5hfkJtrKtMj/7/7yWcTvE7NATTJyTCYXxDtGeWntI
LgmmHT3CPMn1WW6fAq1fH2jzLvxnD3y+LXY/Oh2hjd3GacGTD5Lkwnb0LqYk+/kMgzm19cbT/HPq
wAakhWLGEC8m45n++wtpTxw4B6fyLtYSOLCIJraWKCD9RKwleOHrdyReil2fbwmTczhlIKNUcydP
CiNhMa2WcC8KJ2cnQxgI2p1YwI5P2F1EyPmDF2heUlhktyTPu+9SvMbfKC7+ZgaD3bHs2eZV9aAy
vbzpxKGMSYLSu1iQfp672DZYmy6JoRZZPTO0i6k2ytJhm9fraGK4zcsL5pqfsYKo4+uD8ndPwPPw
gYYNjTTLPplRJZ7sS11imf0UJE7La948Qf+eVPH+n1+K+jNCZczW8kcJjfGZalXYuRe5z/DGTz0P
/FdY6iMDBr9+sZdLPcs3ZC7KOBP3zuX+mL4yG1CAdNI6T8gFX2E2A4c3bkXs+xMEDPUkemMuG3n4
b2+MuSR0NUxwgoDZbMxqXj5XWa6w5vDHPreJATqjFwAK26t+uQ2wVrjN+4Tn6vrrckPYinOHeUa8
r5cBvNpq4IGBK3XHtWP7e1pBEPlSk+vVoeuQEGtOLK2AGfX6INGbfPmd2fhRidFbJGbApQ16Gt3Z
REvhLbXrnfeVXR9wPV8PbR7gNyz6ckTmUeslJdq4UC1IbSF1sMdANfgAr4gGEvgt3xEYhLU38dPh
ESuq4XGBP44ZY7aadOHOYuW1VSGmjS9mEE1iSryHLotIqQ0A9e2C/0xBpH0XAngqgCKHdodTdF8G
It8uAJPcc1UwgAR6F/oGyril9pgX0V1ckSRsszjpxFFgxElQXpjB1ajjLCi3lcoTF+e63MU+o+m4
RsRIY66ob7oOttzGmzyIMPj30RnLME3ePKd8k/KxnlnJGgfnM5gsjcS0Jg5ZCVLdScYZHsui6r6E
knDE81qYohwk8cZyBot+DkGc+VehYx5ZuGI2XOKxPSf3+Mcx94YyeCjh1mMCD8L3oEXcPz6X2ME0
+Q+1Lp3vck2cI43C7lYFBNCCa3dbXA1RVtOGQFg/4wqD0l7TAbQAWC+8hV4NMb/W1l08RjTJk3uN
g9dZ4rr9o+oh5VutI+6gezA+MYj4LbDveu/AVHyUscdzqoOZltyi+seyTh1DBOQsuvYJ0GikFTIE
qfkrJELuO4LM+ZS60OIO7rIgq9bmEPK0yzXs1KgpgsqlN5epwhwEYOnrMGRmexlIIzlGeg3PM1OY
WEgXbtKuji9tGiW3Zas5OVa2ZWG101Tiuss7Zg3AHsnUQcloQr2ROOi3NMG3cK4IpZZmvbQwsOnP
em+C3OfQfe62UCCNOx+2k49Bm/H+tXaq8WdaI3GdWbVJtvZx30U0TyLFjoaB6ZE+6Y1E4zKXJ9xL
7nvQWw64A6RidA70vUXEXjQgTF4OOItQdAyNT4tUImC6WjG4Trcir/2HqSVKO8jG2OE0pGKMJ7VQ
H1N3dY7rCkq8c9LA+9pMU3MXrbm+qjqCwTpYbwKXmkpEB6ij6jyv2gnc2rQ5+2pZaMSu7biz+yS4
q6o1nzeIZUFpsP7Q1xFU8Ivay1qQrDImJcDv8eYmShNIc9V3JQRrcM1MSuBlI8BgTmIEhOfDh0H2
GNcVyVj/aH01/Iy8FfWXE47XceCP8NZoTBPJV7IybdeKhWu2JbjbYGn5Gbai6g/IzoLvC7yhXQ+D
/BIbIZUeONeGSMxGCaIL++hsasf2GlG2mBHy9dnX1CWmAmmPvMIHCjSq0ckF7j9hdxb1c/CFfHTD
ypbr14C4znMMucltXGZv/QpQVe4RPK5gKhOPMUr8aQvdqvla0Pkads0ErguGHp6ZYhS8Yul6PO1V
be07asANIp76gPRkMAtTQp6bndyOZW+9a8pOvitU1h+0P+ofCdzYfWblFtYRbf05LyccaDQ2/Bgn
lZui63MwePWA6wTvR75auwSzo+04KXGoiRAqVGRdGy4ly7+bwPIrFTKnnQkQbgHATdyiv1FwR9LW
PHk5X1LpQj52BR7CTT5BxEwSLkRUSrIDPSenDZBtW+EQvVtbTWxk3Y6fJEQGuZ2a/jCSlbltMvt7
Ffbt57jKHeSbYjn0FqEJY8X3iLG6+cCutGIrxvJ+GXjdvJGpzRMNU6e4bDGxubGHUd7gy8qktgIq
sgedwBiwIBf2m77nxLBvoXgVF8GSUGBDuKDxzWo7PKbKZkFqVxgIZKIwZVEYx3QZR9ru0Ujg1N54
PuNwjY0zdjjY+a5EcuBBnQhvuYEYZ22fMu0HYh8jAGQ/gTXgeHBLVGU+TSyyPyvzgSWI1ZjCTLas
tgvnqL7Hh5OM7VXcTdLj1R8zvzt6i4c3qi9K+UVKpq3JW6JNXeJF/8Uhr4V6LkMDKaCftYbZ3cv6
Kxllkfyp5eQhWQoHsG5IEvum8OYfdUSgx9YvLf8vDLLidyqL+yN0VBSqzZLmpHWKIvvWT8NDIX2C
r7w8xSKWJlr/uSKz0/qYr/gPHyMnI2JPEb4dVNhYZPPcHQvgv4OOjNQtTutwQ0TP/Ik82/o2SOVP
p1o/L3Cd30PDHRD+VmEFPQ/JqUfr7jEdsvRxzfP5YzqGPDneeOxSCXaIoZSHM0bSWW78RKo+PMey
iBScZa6wFelBEYnvQqc1HzGxsi+8rtVXXY8VXrAuOX5ldTmSHctTwFeItKJ7yA1Ls0fiVV0tAK3v
4UBU7zt6frd1HnVbHGuJcJysak8InPutjYPpYggkyRd+4uTBpo/cfEs+cLaZx3WmsdxVLBdxQmJK
HXnnep6+JdKaP85DWn4Q42hfKWIEv5ZzUJI3QxOEvdKYmnWg+Nexp/MraLDuuRXPGN1lU9o/ODnm
vWCayEuBvi8QHyHS9jCCVlAKdX4gygDZ+SIcB0tY3CbJz6sa9y4oJT3RBnsTmWd4COtx/TBgLku2
UDp/GauhIy+x7738fMmXxd8iwLMCWiy4mV4HC2LVszgb+yOnXOuyCNf2k50rUlos8k+aDSlzdnkc
mTzXMzv8TzF1/dUo5XQGM0RfAKPV1U7GGcTLVnC8yFjcznBkFvlWUllY23QKpw+pM82ISYsEDiFC
fPWlXAYXqXflXy65wzJK3ytGT4dj4bxzajUmaPha52oI9eoT7tOJaB9VoceCKOYfrROMySG2yEhJ
Zeq987wOEmYVwIsYw/y2r0X3CSfY/j6C5LGflhWJdkHoWonIiJghOqeEeRYh7O05zOlArtkjbF32
ocFGhZNYU17tPIbqZlo5p2D9ESp6m0n+3rHhf9lqtq78fIA4nbude4gsV9GbkY1/6PoQ24PWyeP+
bGTu/sRxbflLRu7wnbzz8HEOMMk62DIY+21fCR8CeluFapNEKBYw1eqgqWWrJjljkD/9bElv+qLG
imfN++HcxTm4hYuLBQ7Ky04jTlQ08dmd31vVXOwdO0iGXZwap4FVLwtdsjbE8A3MPbooRwxrLS+c
PmeBbqFOpWvxHvpHaG8S+FPvm7giEAupkfUhs1yeGqC68JAt4Mw93i8QTBPv+QT7v1joG1iosA3S
8T9LE/+7euhLsMBn9ue7x//zX8//xS8YFA3Pv2IctoMY/bVNs4iT2zMMitkp/lw2FE6Oo+iZfnM2
Rc3osknbUEAj3wVC5ej0CwX1+ZUPiBi50Hs8CIP/CAU1ssjfzo3m6wgobuDmAuQd5PXk3Iihpa7r
0fZ+ZPYqi5+V4bDYO1xHrI78raFw9H1Rweo79NqtWMV77fvfF1xumkvRwpd3DtIiqJGQ0AgvB5yB
EgItka2gNv6kbFwt9RZCT7AGG+I208naQlXpvGlLCgyhK7u8GHvnPXJCyWuV4i8wE0Ix0m6qijHl
BOFxoMFsex2Bic4wJMEnm7TXwo/VtoLXhmdVMxW9zHGxJ3vnLYToFLThYBq7gMMR/4cDLMF6L0/V
BHQJmPCr/0P280Rmd032DaoS5blueRWn0KEsEqzzpv7ZBSrXdx6SUr6ak42K+2nEnC6ffptbN3+2
oZwTHClARIo6MSRywgfOwIft5Vcy7K667VX6SOvJL68k2355vnoj1SEuSEFOwlod5hnJyCQhRCMp
3IukGVvYsi0f2qXX6AHCkU37HHZmb2f7NUnXkeC4hUexHzjZrvcZ6ilr2Qdr2QXXK47z/FmNuz3c
BztlzY7fAMdO4D5gCzMHsb2ByBTTFnBe3lOSlRQA1Ek/7NnSwUcfylJ7W5O1vN68PnqQo3+f7VzI
hdHvcYwQEYMXnQBOuqq7eKWQfESm6wh3L6ukJMPLsXnDFzcsvPdz3/rGTC3wK2vYSpGG022Z+81b
2skT6Mt8EzQyiJXpJCPWPFXLCnw/7Xgpgsepp+N3jQSjGAjUrS3SUM8hI67ky71+76dXxFmIUoRZ
w6Shv3LaW/O7IncaK5APMELcUR8THRXzvVgpOJ1tkKSI4d+44uloC6ByBKi0BQKa139gjQomSpQy
mg+wiEc+fVjyfr0hISCYblOHvoveJXGQct+j5ucfFTwG9X4Zstp/A/Y8nWAssD5OqWYBDn0hToXR
M3y6aY5T92tmY/h6obMs198jTH541P9slB16StytSxskZLKdvp6lR9CFK8jXg4gXwjaRlXmueYFC
/YiMDUjqDeTPyCd/g8pDx+eNeWoV+ywGLOIv3x34QWsbzVp9VQ1TKtsrusS84mLMNM81UR2ueZss
xwQ33oaln6X6DWT1qbvz4hsEsLcNJwL+Zsitn7y92kuzSsiwwaMNRVSzZ9rj39hDaIkxec0ztd5M
KlOsT/TXCx76qgFGpjOLHhHvIJEFDckO8/Pg1AVlLcoe39JesG1pCLYuixNnFZOkjQ9gv6M8syKM
CUU5wGoIZ39ibhEp1ML1yhIiOTK8pNhuyUcMx1R/F7NaUI9Cu26KfbSAgw2QEqaOEO+2tODEEZ3B
gU7DQ3fCZNj2IEA8s0Dm3nSHolDx8VIqfF9JW7dtXsw+rPDp2oCTr11xKKLBVtg7OmKI5TYpsNzB
qJ9zDuMfpYVyp3NnWjghXWQNXovn/3DC0fXxSEjgRMRJ/Y+pPRKfkVn2qr+0WefW6pjKIZnbXbwO
cMkJzB7MjvD6JV9izexheGbHwDfMO8oGaBEvp1wRVmi9+2j+EqcByt/9mOOcfUUT2Cmta7u3+QYG
RBg7bCE5Y/AgAGzNt3n9a5y+1DaIMni+zyrDuwYr4+XXsATxAZTj7vdqROCpd52W5qkwGxI9v3Et
c0u/z3GbWivyBKZmlHIYnZ/McQefmhJ+k/O4iBRv7h+OrjAhf0e8IxtpCvbGQlLpYGRC/tObZFMk
vTewHdbQP1ZtNOC9iouy/76Q+s1EZPCj6TZxrJwp+vqlxOkOAaWH1gjtRHphVKOn7ZiibQUaQqd+
7CvPxzkrB3T9VJGA0RnP9TRJ5fslXhO7vmxz1QT23p+ycr0v+lDydtYVFR4zDmpi/AFzUFr722wy
rkVEnahIH8fZ85igr3/pPx4M5hzGwpZerKCbd1qhCcKGQF/t5nujB8W3INOpLH5OQlv+57atA1aP
pJ7aNyffU7v+xYwwDhE0LWg7O7R5Thf6xDLuD8TSfmOpEkCDSLlyjolhJDM8Q4VbOX11ZN8vwwed
VekC5qaUYoGorcWZ7vJ6nVk06EWswzds+Ir44DaBoy/8Wnt9tHtjlKLTZ8sXDHG74TWJjdbs9Nn6
6SxVPar2G67tdLc3RYRs4IbgZbO6/VqQY+Q5JI66Sc7b1DcY5VqQurTZVWLss/V3JmBd/AyeF8E8
8coVVZjwsEh4riiRb1Mu+Qsa4s99GgP/bacaFQQ6XlBEnk4DxZlzBS6xRAahlU5MzWlBp+WCjl6q
6EOSyWH5smpzJtp0y5owFvh0umxp9kqXqjg4XufzfnfZDC1SBl5R/wjmURBL7JLcuN7w+sf+Z2JR
mJpqpbsC5CaLGPaiwBbrM71eWTT7EWrxer8iK53uJtVRkfQF/zLjYV+Y/YT8lJZn5mTLzKU51ANq
bQsMX3nRk4jPQFZvF0WWHjTeX42/wY6PhOhNgKE2f5IjZq4DrKOWbPgwzGHN7qe7paCm7GGzsgkX
acylrZxoGwADdzZXs1Itg2s3xqnwSxfl/nRM6C/kV5XXRPpsFoi6L7LO0uM5CTzY6G+XCLKU3uGy
RVUTTX1mdp7nJR8/X4CZI07Dpr5rvUaW5fHXDfjFAP9zg4G42SVtO7EYUN9umH5Y95pFrKpD26r3
+MaiD9nnodR1sSVhmgbKr8/oZEc3zEUDn2dbphwu4RuEwD5jMJIPwKUXNqbiHINf7il9HlXc9+hs
IXSTI38wz6Tan0MsG9laRYZdLz1Ki+Q5ANEkYFikDgEJdyz0Zrq0xHNjr1wile33GBcW9W0zkOwZ
HgoKMaaLxMGOd2pqYgBdrCNVxTNzF/wHftIaEEl4GNKhjMDwvIX6r6uxQScKfKHxAoWUhVEkHyPS
chgTDCMxAXkHm3lCVkYmhzmMFmIxm5lGZGhuoohlsFx1bjI16b61lHnuoTOxCuzV6k7cDE6/Zv4q
RL/8lEbAT9N53FNyFLuW5AZehbFwI36y0oFwXMN8NzWE5u75x3kszHeBwo2fGpKskFdQQxRgprhr
EFBQBpHL1yvAQ81BNCGnLL/u4SL4n+He8sM2dnXI1yqIhuMeu4kS6OdINhLDuaI745MqzrTesRgW
AMpDSmwbU9RgBdOdjBr+FyjPVENhMbA2cBY2JZs357znWunVLB4ZSquHonOVeaXx/uFDSezAOg1D
XQ7CAPBSuFRSeUnI4R6QS/b6OC02WNnVREuLD+wUSk+qPg6XZla7BMMOO1nGq/CPS1ShIdsV9h26
75w0SUEv3KxMWYVP1wHQ9YA9Qirdw1Dq1LN3zG06eOlky/XG13oxZVgfOSaiu4Z82lAoQN+5DnwI
0Rg22CZrhQNQ4ebvW5HlIKOAD+YJ0xPB7PKAIXo/We/yHpoPHSHVIXHcLhUWCfNFmfQh3xEeB8+m
8/DURJDaC1PCEk2n0/YjDfXEwxijb2MErmTWeXO1ZyFmudmDSRYae205tnEMmTSIFkzKnWDIjmRm
jz5Jf1HJMht8X3Hno65lsdXcc1xAXMBbTmVLlqWX2CSNIrwelrg3kycvzJISDrOmACvJ1+Une1x6
5lDi5h11aEv+C7/rnGlUeP37Lksl9TqjtMMfXCClW2xLjN01fTHHVLhNN/KUGgEvD6m6rmc+K+5s
swrSBcLYaGPnMhmmgz3Imb8Ek+n43aASsy6V9lQvH2IY9UykjM4Sq5T0loDxGzBuDq4nRpF3QThD
z4SaSEkgfoyn32n/ItI0Lo9R1a+mgF7Q5gZbT9C9kQeWS7ajScuQXb4Gq+bNi7zKbLLDMHZMx4UO
BGrGMFKa9UFHmeW9X2xspMCCde17R9kNhJLvI4JD1WYlN4Hr29Zc6u+4tgCv/AJWWPXN4Mxt57aY
ayhW1XifZsUMs30s1lXBHIrcdNclc5PsPXtMuo9Jt3Dzecvmr/eTpp0u0ebNFqNEBkvIi12MK/jA
MYKczQj+mtZYsJjfaY8ID6xe8sUgAYiZzXJP1AmblsAlkTF2Q2XI8FSiKd7loZXmvLkevclQbOZM
oAZycpZdWh4lPWlIAUIHX61mRudl10t1F3NGwkFWKTre50EjcacK2mmU34nPwJNfpbXlXSV8U5JN
Gpl3X3PW3PVQhmQRPnpocxVqZCJoHmbci+b3ZIziA4n4D6qDdP1ZNigum9iX246zb0+azUzCyLXq
sgTfxqC2a3HpVmyr6KEHElM6npFikV+ibiXCEfmat2zTpZxMSb+qWVcA6Jo4+g3cMD18gUI8eh+D
auD8uS06XE2tTUxuXdJuZMz9J8zTJB3eDRk7GSe3tZrXdRfnFRb5hwR7hvZi4eUgoW4or2YsjORh
isMUjSMF2nqXFmi/2fggO5/3GjfYjesNjtjicRJjCQNq0ceG3xAWpMiFDgFBfpUeQ8cddl1rz+tF
QnKHfSZmkTkH1GqE6W3IX1pzzHRc37qRxJt6n8aeoMH2zJYhLu37uLWX5W4ZFne4smhsW7ee5fXr
/dAwqzeoTgP1aQ3hNSJSHIJQybNo8dOVzsFEzvQuXtaqPCOqvEAR2HpRTUcJAaeTbUO19oRCibqI
msfMwVpk2ZXBoLsfceFjF7YdQzyQ6a32/oBbRdJ0Po6Kpe1XwVlCCGJwjeObVRJUEEjK2uxHhhCE
NIFtG+FJ3O4Qp+g12Afu4GIQqxxuprj5VX3bukoCcYuJa0szdCYVm21J1m4t/U+z9qX0djKZVTJR
T9kpNYqeQp9qLLFnXhiFXQ7znzQdtEZnyl0ms63ELCS83B1puOy1bOC8DkT6mhUOszlTYeYW5qHJ
AZMPYtvNjck5uli71KIkxa96Yuvxs7pgl4FOkTrrGWwRPpOedmuqv6DHP9/dhQVUQLBlb6qr+Gzs
6jz4jBjWuI4IaYVlTFz5AHgqxw547eD3PZV9RKiudM48x6cKnm1qN2sb61mylhVRbjYNXL3NEd0l
2N7ek7sbrO4x9pyKkqhxAA6td2QFGUiBugTVMjqvWpkFsa4c9ugZW2VKE8yWBwZINqHZOWGUAGwQ
E5yFXHvEDLVdP06AUfyuJSmLD7MJVOJd6lFn8v37uDDrZOkBZdDeLUTMNwJL6IV6iFVs6tUYSTp0
nWFUwTe6xk17CJwibC7RpU9si4OUppZqZGhKFiRbZoyGtgkG8XO0el0S9VrhewgPDX6LLWDLYvGw
bmJb+Qw/a7g2JdITfh30tdmlfu1gUGYZx7K1DQQbxLP59sJNLAaS9mERt2eaLEWaFSPyo5llpjDf
YOytjOnz75FYO16hzSgxNADwbjI+sa0HBPC7UjSaPGcKIjMVc5iSnFnqJfE/Y0IImP78GNkwhbjn
+DcOd1GXLNyxSz+YZzTSqRfquknLiWzLFfpvQm51CSmmPGI8ldbzOyjgwXS3QgfnrsjdMmi6UpgM
ZO8kMR18lj2Q4Qvd0SFQisiJoGOy1DQgBNnCM1SSYecRBkzh7CQGwJnIl1D+0ZZpP0U3eAkRL38Z
0A7k++gVyWC/d11cnbAcKyky76reM69IV3cGwW8QVSG3nzxTqAnigj7nnXjCrJIx75yzzgkhFmCW
8LS7ZhOB0tZ2bGeDjbmupAoMXGXqTez9mI8J7gNU1jYjUPxEyNzwA/9u/voZ7purKGS7FBnfy9lm
WWhKwzIYDeIrXGm+7fPrUQ4+z6Ua55aHClvRHepLd3FxZpuiGZM/2BRkfvFWk7bKNM01NUFx8JRn
5m7VECx9VaNpxr41rfpIoJpDwOlS1M6t5tmO1lRzrWZV3IJtTBUAK8DJi12MlhwQOoxz9TApmHo1
6OIoBxYXPXvupTeLoSS3yneYZ7XtmEMgNAtObNBCzAMhKIbykoMnz3nQ/opDLdpGfQHlUS802x23
Kx+mTCwMSvJc+fSpPVFr9G2kuNt8iZF17n+diKO1iSkMljTFxwyReefyU8qZRe21ZVnLd3cau/XG
tvDe37oZDNNoN2UqJfYSyrI73gUrWVUWqhwB3GplsTl0h5gxUoWpRZhDfohVAv+YQgqZ7pI+SXlq
JomKcn2JiBDb5mryG2qU2G/Xe0bdrLir6DjzvuugBqDw4vzAdAp8Lk+vIlnNUilZk4OjJFVlyPZN
uDD1j/ASM44qZUQd9fzqNVNlSqvKqjH82OgOIj0pqNNkUMGymQ1+BGtI86JDco3m5r2NCKzpGJDV
nLj92BoYyFmE5hXntJzKqwAWswmqmov0LMF2bPwQLOHav4P6I6pj1DucKdjYLI/6ANIQGdgHyGMt
HxN7g2KtKrrGVKJO47CKQ3V7OjWSuQVr6F0HbYxFioJ/BB4GuXKqfZxO5hT4fLCoktV86XZdZp1u
ecs0cochWjnxelNkUG4OSTazf86ahkeaA8jz1ccGR5h6j695MgyY6zVeeRVKwBH+cNXMKIioZsEa
eIwWJvxln+cNBh80Tmh1Zm5TPrjtYk7oBMGYlYMABlPo1gKHxLdw3r/BjBCDoR6hQ03b5BRgxasf
Bmlczd+WZDDnzAlSY+bvLKzqK2xcR8X9voFBnmK6wFQRx1NkdlAZIwqnl5guiX1NZA/B8M0PZtOO
fp4aFVEJbF2vY2J/XirE2RIbUdMBp9duUO7fBH1ORprcBDrxDWqOWZ/awHMnikIWa9au16/1hAb+
jhYKoOMQE0wDnSPWOIUpe1v0FZnw7rfFrUcOMmNWYw6FdY2X8RpmyI/YC9egZdEYG8/vAVGmqsMI
F+ob525QCNOqjTnymrXneWX+1cxtVGqOCE3okyV0GQbdzE+vf/0/hooGD5aosbCxF0bubH7/21At
JCASzxn6D4QhL3wPNihzLGRz5Qj1+qVO5xxEcLjzhK7gJGTTeD8B9RtEqjMNmuxL2YIWnOe1GupP
Tjk76tLphzckUqf35bKWhS4HqwCxGWqTk9lGDEWaZ7Lvv05YmKz3uJqbhRK+r1mIXr8v56RPx6dH
0JWQSYUA1a5rn9xYOi92VTWT86npBzvaJZz2h/SAqCanMMyLmcHc0PCu+X8h5xt2u8V343tqGx9H
dHwr2dMuqBBM/17OCKgpu1fP7Gt5yoaOqyIIBGTyzJwCF8tUzREmWKxlUxQYVKWsARPvJiQo3JxV
+jy6NIXJTa9wqk0Tlv2zXLp3lkVztDrAUk29q9cH4WS8GQM0nS7GvAD2hOecjoEPTT+ug3H5NNaF
mchJC7JXbjBsp9B8/VLGIu33jo15pnQkycRBygoMdtqkmlsJBCG85C7y2qdrjbgGXZcTHi+UhfRv
qe+fe+8VJB1GoVkaAyr8+klNoymordlmcH0vNMd/SifJwu7URH/P76yyIIjssqf/hl9jLgnTPtPu
SH2xR59ONZmvdCqnwy+cHHDVYK5WVTjUH2tkr/xuamvzwFe/4CrWUzMpfK7k4c0ZSMTyM/MkC8FL
ThIwZHOe+6Byg8P8QpxpszF3CyBCNsok4VAAD17UMyeG14c0evn4wtD40Tm28Zzzffjvp4+v4w6m
yJbJ92pyw8+Fgoh+cOgmHIMykh6QWEbaqLfEFzrKq2QnPVJ2ajyo7vFrhoHbRGND+DiGnbGlTcJL
NnSfEsq9HjJuP2XbLJqcYx4XH2qQ6e+GWYuCUFmZ3gJ9Bu/xNmgvMrJUr2gzZyvFbYb1qoVDzF8r
bZcJAyAExGS/xLa345Bd3lurRRbfQAzLvO1jdePRaiZgvrLcq1CraTdI8sNpIVX3GS2vc5LyANUK
OXD6bcsZxHsQ1VeajD6OLyk0/HHtbAENUYV3Dnvjg8yIYt8kKsio+NO+P3PwXb+bQ3e8z12X3NvI
trxmh1RffsHQsn+sLKk+Bh5BVhzlxiNxm8UBVE1L3MnoxWyXOYYJO3r1dA6fcj/MMazsKCuKv0ZE
gIBMCdkoWDG1d2sxcoL00PhzOLa8rR3YH7xB29+IBu6/Qrn2SJXwcaJagvqiDPt87+U6f0vC8+Id
Y0LQhWEx89kejFb3lE7TcloKOz9tHnley03soNHY4w2Kh16g7ODTG9Pvby4WQpQzvXuIGe7JYp2s
HnwNFTePSFBrOEKLfSca4AgcTcqrySMLdrukbf0BRD0s3yBZ/DHzn24Trg4IJ4v46fY9+j2W9p6q
H7umoc5DyoUco3YFxLfXb/Lpk/5TKDwNKao8+nSEoRtl3Mk2sTj4gk60lh/JwuWdcR22i01LfYAP
TVaFt41TJ0bOZRGgU/mxREgoc+ylcz9AZDpA+4KsF7xXgYrPG6sLP7HfohvgGD7c1zVlpjM0tdw4
g/A+oIBsftajG102oBkfJkc7f8UFZd1GtMLGEqdM37tImjJsnOuAw04JdI3fO+dQFevHok0HkLdR
HUTq2w82FOHtyvN7g+BwQsJjSEwZALeBcUE66ZyWBMLC18aL9ProjWbws9zNzlyCFo/Lujw0Iq6+
uFa87EYnBSPsEI4ePbx8mt3rT8Y3I//iyYSGrGnap6gi2MZPWA+iTGrQtix8TEdwNk6fuEAukR/G
pJRX67CbPDx3wnogaRDHrRpwtK2PLce8q0kG07CpwtR6v4rUO7qr5pxJtOfXGh9ff6tK64qwwvBS
u/qscWv3Dsiget9aPLRNAI6st+uwgFIWbZ9sQxkbQxRq1cPs5T91UOTXbkiCEQoU/5inrXxf+0Nl
Ek368ZuusvETCsXyg9VEbBDBIuaD6wwzgeXw3e9mUtZQsnU2N0BkMq65QwpiFhZdAW7InvjR863o
Ms+095cABMJvqCz95Y1p/7KLzyNmbMnAozoOoKiFp1LcEQSF5x4mj13u+ddW5xb3Mne13pVdY1+L
GYLQG1cUL4mvT5ekNnBi2vfEFsHu4HH/VtPiiFypmq3zBxoe75xTplVjgqitC871xQHcbmCl91P1
KJE93+fpMlzmeWx/sKbYPbw+tZ6Eji+nFqUmy+dTDkkgTsmAimTUPkpJOEwX8Dh6UW3ytcWic9p1
tfY3ne2UHAjqFtvNwedovSuywD+SSk0WUjXH8Zb+AEYwqg3Cz/mArzFICYhTY/XZVRnk/REX9OU6
GDM0KH6YehuEN8686dF5EVAkMVDbKLxTtlG9+vLMYlgORTlYV0QWTvzBHOIIaNSLGjkUNuF+Lg8p
1l4YUIq8vKzpilBRuijuSYeqCFad5oKWBz2Ce38C46AW6T8OuMK/y+r/y96ZLLeNLF34VfwCYGAe
NnfBQZMlWZbnFYOSKAIkiBnE8PT3KwCyBUoeuuGIi/jjR/TCbskFoFCVmZV5zklfS6aJRXWZlUh2
dWZySL6hv0JAhQIASkkBgDRshtj7hp7tVnRVRE4KV8FDB3TG/IXKuaB5JaeyuVG/oNfsfc2RCnvU
PWjVcBW2y9+dE1/aH5R4HTAmID1QUnpxDNZUCgfoxO/WtgnoDyajs72jKFqRZOeTAZSyHuo0X56b
gXRXHbZFAHr0QFveXy+S1xYsEhGEzRrIVXSHjhYswIKULluWv17uzSqfNx/ErOmAfun5ZgZ99uB8
jJFDOYHdtlxEzrL85qIoGLFO4Cn95mFe2bC2UCMCnARv9wVit6aZ24HWiNv1xpLND7GppLeqL0lz
izzIW/xifp37cXYR6cH+nLYwylUWWDgyy8/KG89ybQDJQXG49KRcewQ5HxtTO/Z2H37zlP0zgNjj
JvAwgy0OZppD5dGUHfbLau/Eer4mSRRvPhFZGOmMg3c1zVP5cK2aBxocF2lt2nM7McJHFzFdqGr0
FCtO0ehMPxuOv7mUrWL3SUVPjoQiXuAk2SY+073ZWjM9pjrSfuj/51l8rCKEsVcPe/ptQIBJvPus
x5rQGh2YnxMtzlbFyvNe+SdPTAtDR3EGZDXRU8OZUJ+YFhLUKyG2za7hsI+mhKBBdC2gVHVCbIEr
AB2l60AaQTF3VAvFnkAAQH8CnDbCDeCm/4ngjNFfjaIpE9JRjsCMyaS3IHb0PQ4pD7/eUmz6kKZR
lE+jep9WVPR5TsFydS4jfZO8dz0/uY+snfrRdXfSreogABfoMF9nvmejBJ2WaKDScqGYI4s/yxwp
WhjlAT0wWWYcU0JNdSodQu9mm4D7n0oRClyhW+5OcsKrRQTO7FKVCNYRXkb+nzT+aahWu9t6S88Y
uEjp1FWkfB3UEi1iXJ3OBFKJej/9lFFac9OsoGdsVK3AlFTeHAFQlPvRpudolOyS+sTy5fgCdcfo
Llfd7YqcUXVDS1V0tCkPfKuSOpk5EWeGmVbV2fqQbJSpSqvO8w3Zp/cb13yvZJLn0eE7VT/lNJTb
/SaGa84IPxxt8wnQKLL4qjK9r0hD9z/BnoTJVlqm5oc60ZxzSp/0ZFFLCJ6gVtjImhpn1tRT984N
rke9DKDBeNPItEMDDWYkHGsXx8axKDx36vxwVdMA5FrN9fABPyh9oWya3rrC86IOtr3KjUzhCOhm
/mffX9qnGzeJTnIayLyz7eRT5mvGGbp1l9amUD+qrnpquQ5KiGZ892sr6BxlntBJAvfHl0AhB2ke
cqv9l45Ij9DCMyKSC/fLb4r4+hugnl/BNcJnBXIPhEFLzoEtZwsdNWJ1uqeqeZJq2/oKmJl8F+0U
psExivLdhoT1RRFqxodlxZ9iTOqaerLydiOpxTs3Nynq0//wxrCXn0kFqKeO5/mfyfAfZubORzk2
KAJoKokEM1Az51WYZItapo8M4D358FautYfAzC8LpOnO4AEZZ5Wd4Df0JVShEjnA0qCVhgx/Eem/
b37kkG3Xw+LecxEqpp9qcR8Bw0LOAbGyJEP3Yemi9Rgd8hNg0OUtm3J3bR1oVu6nO1o6afAIvW1C
jJ2YMLi3NXATnbZVHvJ1+dzzSMOG1tY5leuEg5MHJ98KgvKWwoRJWiHwtld7V4svqSaqdHEJorXt
x3t4P0WC/ASivjFHFEshb5+mZ04ZeW8pwMhXS7cqb+xAOVwZO/ivVKdz9Cxit96eIRm0dWa1vlFv
AfiW79JMYULBcZyQTKrPAAGxN+lE/35/KNIvupvGdw6ntEudgthM3pTlbxKkRzaLFI9N/kzkKxWt
OXhr/bWjIkGzhBEq3br0zXyfOWRwJFLZn4kEwbVZ9NwBoc/aScL6vlBtGPJZGlUzvajchy186euI
Pr4X6PrGX6xYj+Zo2smntE3/SoPM3RzZz/2nfcwou0NCFwEacganPt/+MlzCIpOzTb1IjU25qPah
elvKyU6fkrhx6BMgVVe6uwRNARrmhEK3KgxquLtIjChTFkYmqQtPzukGtS0P5XWyC+v3zbKNtjGV
Ls+srpLYUC6VKFw+IjQtf7WlfcrpV0m/BFIdX3uplyCHGbnE1Roi1neBvDuNQ4QvZyAvcygGeW6e
6lW9sxY727Xf2TJQxcWvt+4R2UtMP+rcNmGWKcS1qIf0p7+IlZQm8snyVk0iEzlEBWxPlcTSh23t
8AYKHXtnZpxKH7eVR6RuILCMkGZCv6dTm0RZBWilZGZUP15e2LtDtNodzKRCZbSgU0NEH+5viV7x
MhyGFNq95NJvTjavvYAu3CuRM34Zckz/BQKklRLF3VgIrtTZgoi/vKaDzOYkBkOZoFSBnVmS8Lwh
ysTEBK4hLVCYiFbyUjbeKoW5fGTvaRjmKlxppaVcmuAcLoCwQCiOfXv50bdikjBusPHt3wTcR5Dp
ZvLhX1oUPAgfERg9evZiTwuKWi+M2zA3DPq6IkbwyGqmdzmVRR/mlFdf0fG7fOdbh+A02wuhDjUI
EO2NvMNFuLe9WeGoyblvFMl5aMXSR+AHzintfjKQGrQ0eFfbKRUblfcv9mCXpllapI+UdSM+kaff
pcsiP5fr2kZtgn6EN7le7IJT6wC9GQnOelqqCWYoz5dfVPh+Z5It2ReQV1QQVZZ54qfa5iSC0PyN
dhto9BeH5blXucmiDqzAnmWqWq5JWmKv1L1OW9s0UpVFrUUA0cMdWKHkLKXeGE816Ornvn5Yfgss
tjoxQXnTbL2lI20eErSgDwtKsTxesKMrUJmot2DfOaHst9oBDfQYtjaC2idb2V1+Y+Ud1rq/FxZE
TM3WWl7kXkDnXrlm+tDcUG8jL5GnFYkwSvZqjQZtbHpfrf32nkYe4TkduksEYtV0liTqYSbpvnoJ
SDudG5ZfXnOkxJf8ehcSJLJKf4QNrAR4H8QMSLAaTTh4FDZgq4ERUDq4heiUWbNKZoNNG9sMCTU+
RXOBXIm75AXcGkQ4oVi0MtWsfl8r2KTFZp/Swji25q6/9S9iz08LlGpkbzc7SFtvP91sgpMs3ont
ivjmXUXy4ZPgd9yphX5Y556lS3MojXuajrt2CMOdcOzqAPZ5wTm6Yh3oiEtNfc1f+ie+sgzlKX0x
8jN7I5Xzqo6s81LffyoRl9Z4yrTyZxIqPU5sSu/JslbFPM3l/AG0IyYSLXHSCHF4Vio1vS8ER9/y
PRFyiu8aFV72JS13Z4aE0sm8RB9q4WjVFyWKgjmN8ShdyTTpQLSdDeFsdBbrVk1peWfb1j05GHqn
Aee7CJWtfFY74H9Q/Knj0zoGa3dFizLdmUX5zv2MH/A+p9IW0eKaWhcdrbz99ktq6w4QAjipmzOX
uIVuaBrWYJoCh3iQ0Aa8lQ6FCHCSMryQEaA9lcDgz5Ma6hXQ9DxbZHQwlnndHSbPB5Erg9pP+PMy
A44+rVy1Xgo5MF2f+7USfNwA8jtfyjpep1a22p0LM6KabRQz2r2VskyEP071fpMBMV3Um1i+2yO2
hMA+bYbnFZZdnklBrVxujGJ3UbEQaE1dIKNF/dwNZ4aiaV8VOk4gFCijAAFWEjCiYm3L24TY8oxu
1chwpwCuH1XqK8Aaamnh5/sddT1zSUcsOamLhX44OKCbTTD4CM9b0yKRWIUezMtwWm4Suk8gIDI1
oqU8p7WL/2hZxS16KELAlrCV/oDAOWFS7/bXlrV3b9S9VcxwBg4zg7Lz+2Yj/Z852XYvIsROF03X
4vf5Oqlu1yl51vRJalT8tGkf+zH8d7/064E6GYHfnJXhgBPF947KzTM1D/yrIXxK9Fn+wDlcVyaG
qN9QJUVYjwuj5od0v2x/LCFOYNH/FHAE51Tu9Gxyfvb6v36zdh5//Tu/evQf+gpYYQ7pg95esyaq
oZugDDgJvvL24DUmCBOJdB/6kOIa2yQAjxDH20GzoNoTHBp9jjVe7/nHt1GmsCHowXVsp4fY53+y
Bu7DPMjEHtx4YU9rWBU05D95+aMRfmwAOqkZ1C4B5CA8KS7e8fkcOM5EBhdEQQJlAnG1NxzRPoDF
136XVlv8u2X6B1ZAY5fDFCIl1e2Do0mwzQnpAwH/Qbiiuf5HC+GnaUN4FViuP1kJR0P0VgInLZQK
RNW1e8nnK8EyJgilAP9S0NsV1+gsosIxZehS0PUJhQWZ4ltn8fAwz2dBUfSJSS9C6lTje3/HGLwI
SB4LBRKYgu1HPnp9NMupxyMwSj64uUY4CXr7TAPMgT5pABbgHNpJIOHQXwPKBHOB5ASEdHG1sz4i
m0iyQeGhB9kDXZ6Q7iLzT4jeXPjZ57NgsREQuiAp3U7S+DyDZQpgyaBJ0Ch+oBZjiH4MzXUUHyqy
MRG4Nxzk2FwCbHxn6OtjDW1R90Ut+lVzYBuEx7LoGtr9vL3hiHYCWg5AWAavAZlvrIguDL0dQJcG
UnoOuNl2dsYXG4meukNfH+U2vq4oF3VXfxYIjjgfgQWidthc45sF9m77UAN8gjoB8obAOAX01wwB
zYoB75C9AQzQXKOzB2AlROl/0FYQPoHISMcgvm4PnAm3MRH1+hFDcsMR2QNQay+EDP9x0sBAl1AE
AE+R8lF8YDoTpPKAyAAVbq7x7QiKwIPjA3XCCyK5BCDwacU/t46OxslSlqmbdT8fnW/gG6mDA2ab
HAFySAgStrNwFCA4NucJTtCcsdu10E77mHaE4GMMtAskkiD1gH8WenrPFwEBgiAwUXE3x7oVHNI7
Q19fnoCjYK2bT7FwfxYchVOVoFnZndkcnUGAzTTYIIhYWawC4yiNZpkTC/AZfdQ6czg610hhf/ih
USE9IghUpCSb69gQOBOUEIWd6HJIrS8ekSGgG44+dCfo6oR8MWEQx4LXZgFJX2TcSKV1q21Mr0+S
e2isrJtEBg1loYsCjxeBPiEA0chZt3ca0+uj0jnUGfL12eUqur/daZnl9NwbkEIEAQFV6ymxMrqQ
AAVeeegiENlkZLLIjbQuT1RNns+CTVEF/KPoO9XukTHOwuCtgDdAapc0IUTP5mJan8+CyCTS2FCc
FdppGuEsoCY6MDLQSRFQW6Qn3+tBMixCzpXUnuiH1txqRBaBM47afpQBx2a8Hu6AqkKXHDhaBYqC
Q7CIjFRzfN9fRa5+6Penvkz5VMzA67vAmRA4ipBgrPl0CuOds/r3q4A0In2Dhfz0sUMgq8Iig5yM
wIK4RldOAPSuDa4nsAkMVJ2hC7dveXRIQu4Bj2AQEwlwMlfrh0dkCpgFAageljvSJggVc0J6gloc
rwUBxcBQNLB0MQvjC5FEkXjoLGDvIGgBoGuXgkCwPHeLBMiGwKiL8lJztRH5qNaCMhhyoekT1ILR
AtE7s3i0FhC9mEBUovwkyAnjyiBC8nbaj/LvDaJG1QiBMrJnYqFzHZ8TyKfw+jKied0yGd0sIMI1
9LggZgFAvfXdLh7lUS2yySjpA/vuVsn4QgQadg62CBaVA/RAqC99/9bPLQLhM5kFwTv4kVwa3Y4Y
XGSjsoAmlsHp+XUcElgsdJg5LIx4FnBuQ72DxgEaJhKF69fXgipPgF4gPjs+s8iRdqhZZBHYDnDE
LhZ+YRYtawJ90Ba59nZ6RpdDI5EomNODAiWNRYDgGA6yOzkfOUdbzBJ1Rs5O7SyMziyKWWg/zb93
kZwZEAkjL/vkAo+cgzCLhKVk27qYbEQhEsJWHV74378/ztEm0nAoqXxf68/dAmV30Z4JOu+PEGpc
bgH+8eBwWRSWBOeYVNKrs2DZE2EudOTr2p+P7gCJyxJMmkEWgSySEICnu003C8d7oXELoo7XJdtG
5x2IkwaDD8gogtEVUOXOLvKWvR0hA1aH9o6YSRtUt+5oTHYB2vXgcBHYHYEie6vzgS+zyxRiwbMj
WNlcI5wFhDSH7ggqDQ4tv1C2eNUukFMjUFLIuUBba67mhn+0Fv7gl77zYGYoETw0DBhvnb5GlPnZ
LzwxQF7+vGN/iBaaAt7f+0VBiGnv3fJAxN//00N0N1ibZz98wt409+n+efeCL2/du9fTWz39zzNv
naySexc1XtgzVfeY16s9NBq6f96t9queKkUDy//xJC80L75bxN8M/Hpb0eYZXuUH/dm4iYcuTf+B
HVEDHvzAyY7WFqv0aaSmE2qDyx468mzle49hEni9p25ZQIPHDv0wWT2Ez5+6Rc8OHxn1n/vMu8+z
3uANdWvo4PO1jxpKsn4+csuEGDxyJ83yJnx8MwshFN71p72FlQ69ywmz7j30vmdHaBo68uk6TDb9
R0axVqAgh478c/2ZgVvy/GHl9hZgR+cY+sDnvu8FodffkS0WcvDQwYO3OrIiLeJ28Mhh0V8WLWBv
6LBvX9qmFgM3eGAGyO931dP6asxeCywbOvRlmCMzcTzNLWpr6NhXKy/oWY8OHjp8XLrAr4KH59PR
QayGD52mq3ta26+zrLemO/jO4PG9e/qgrvo0w5ZKMHxofEEaZr2Vrbawm+Fjp6nHf1Hk9Sa9xXP8
jdHDPDkeWoAkBg8dBtnR4laVBngwdOTr9V1y3JQdCKKoaQ8f+rDq+62uTjp84OLN2Wofpa7Xd+td
BfJvjH+xTtJ1z1J1dKm/MfjVuvTue26MwUW97G8M/i1Mdk8jNeeDFrM1eGj0pdw3s1US4in7m7Ot
8vydG8xXu+O935ZPhg7/zvX6M47YDknYwcPufCKS/qmmK/4NHjpZb46Z3E31YOjAN+sgQLvksDo6
JtDMVGTnhw5/64YP6zfn6Qvf1lbGhw7/Icx/shC7vPrfucHLhdglrIcO/5HZXyNb3gspumTw8LHL
/qmyAy0PHfdTtnKfFoawKR3qa+iwn9fJHs/WG7lFEg0e2eNkc7S8u1Tz0KG/rPA7NDHtb80ugzt4
8HWavfn82sO3udHB43vpfUjTtV7kprUZx8FjVyF6pZve1zSbLN6vR34t0/SdDvYy//QkjvLaP+sn
18Rv3PvrVfKf/wIAAP//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00">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microsoft.com/office/2014/relationships/chartEx" Target="../charts/chartEx3.xml"/><Relationship Id="rId1" Type="http://schemas.openxmlformats.org/officeDocument/2006/relationships/chart" Target="../charts/chart9.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microsoft.com/office/2014/relationships/chartEx" Target="../charts/chartEx4.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25400</xdr:colOff>
      <xdr:row>0</xdr:row>
      <xdr:rowOff>76200</xdr:rowOff>
    </xdr:from>
    <xdr:to>
      <xdr:col>19</xdr:col>
      <xdr:colOff>31750</xdr:colOff>
      <xdr:row>2</xdr:row>
      <xdr:rowOff>158750</xdr:rowOff>
    </xdr:to>
    <xdr:sp macro="" textlink="">
      <xdr:nvSpPr>
        <xdr:cNvPr id="2" name="Rectangle 1">
          <a:extLst>
            <a:ext uri="{FF2B5EF4-FFF2-40B4-BE49-F238E27FC236}">
              <a16:creationId xmlns:a16="http://schemas.microsoft.com/office/drawing/2014/main" id="{4519DC1A-70F8-3C31-1506-03EF1C882167}"/>
            </a:ext>
          </a:extLst>
        </xdr:cNvPr>
        <xdr:cNvSpPr/>
      </xdr:nvSpPr>
      <xdr:spPr>
        <a:xfrm>
          <a:off x="25400" y="76200"/>
          <a:ext cx="11588750" cy="450850"/>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bg1"/>
              </a:solidFill>
              <a:latin typeface="Algerian" panose="04020705040A02060702" pitchFamily="82" charset="0"/>
            </a:rPr>
            <a:t>Ecommerce Sales Analysis</a:t>
          </a:r>
        </a:p>
      </xdr:txBody>
    </xdr:sp>
    <xdr:clientData/>
  </xdr:twoCellAnchor>
  <xdr:twoCellAnchor>
    <xdr:from>
      <xdr:col>0</xdr:col>
      <xdr:colOff>0</xdr:colOff>
      <xdr:row>3</xdr:row>
      <xdr:rowOff>57150</xdr:rowOff>
    </xdr:from>
    <xdr:to>
      <xdr:col>3</xdr:col>
      <xdr:colOff>457200</xdr:colOff>
      <xdr:row>5</xdr:row>
      <xdr:rowOff>25400</xdr:rowOff>
    </xdr:to>
    <xdr:sp macro="" textlink="">
      <xdr:nvSpPr>
        <xdr:cNvPr id="3" name="Rectangle: Rounded Corners 2">
          <a:extLst>
            <a:ext uri="{FF2B5EF4-FFF2-40B4-BE49-F238E27FC236}">
              <a16:creationId xmlns:a16="http://schemas.microsoft.com/office/drawing/2014/main" id="{1F808EB0-4736-FDFE-86A5-10AE72496132}"/>
            </a:ext>
          </a:extLst>
        </xdr:cNvPr>
        <xdr:cNvSpPr>
          <a:spLocks/>
        </xdr:cNvSpPr>
      </xdr:nvSpPr>
      <xdr:spPr>
        <a:xfrm>
          <a:off x="0" y="609600"/>
          <a:ext cx="2286000" cy="336550"/>
        </a:xfrm>
        <a:prstGeom prst="roundRect">
          <a:avLst/>
        </a:prstGeom>
        <a:gradFill flip="none" rotWithShape="1">
          <a:gsLst>
            <a:gs pos="0">
              <a:schemeClr val="bg2">
                <a:lumMod val="25000"/>
                <a:shade val="30000"/>
                <a:satMod val="115000"/>
              </a:schemeClr>
            </a:gs>
            <a:gs pos="50000">
              <a:schemeClr val="bg2">
                <a:lumMod val="25000"/>
                <a:shade val="67500"/>
                <a:satMod val="115000"/>
              </a:schemeClr>
            </a:gs>
            <a:gs pos="100000">
              <a:schemeClr val="bg2">
                <a:lumMod val="25000"/>
                <a:shade val="100000"/>
                <a:satMod val="115000"/>
              </a:schemeClr>
            </a:gs>
          </a:gsLst>
          <a:lin ang="2700000" scaled="1"/>
          <a:tileRect/>
        </a:gradFill>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lgerian" panose="04020705040A02060702" pitchFamily="82" charset="0"/>
            </a:rPr>
            <a:t>Sales</a:t>
          </a:r>
        </a:p>
      </xdr:txBody>
    </xdr:sp>
    <xdr:clientData/>
  </xdr:twoCellAnchor>
  <xdr:twoCellAnchor>
    <xdr:from>
      <xdr:col>3</xdr:col>
      <xdr:colOff>520700</xdr:colOff>
      <xdr:row>3</xdr:row>
      <xdr:rowOff>38100</xdr:rowOff>
    </xdr:from>
    <xdr:to>
      <xdr:col>7</xdr:col>
      <xdr:colOff>368300</xdr:colOff>
      <xdr:row>5</xdr:row>
      <xdr:rowOff>6350</xdr:rowOff>
    </xdr:to>
    <xdr:sp macro="" textlink="">
      <xdr:nvSpPr>
        <xdr:cNvPr id="4" name="Rectangle: Rounded Corners 3">
          <a:extLst>
            <a:ext uri="{FF2B5EF4-FFF2-40B4-BE49-F238E27FC236}">
              <a16:creationId xmlns:a16="http://schemas.microsoft.com/office/drawing/2014/main" id="{9031AC01-DC1E-4368-AEB3-733970BC6FF0}"/>
            </a:ext>
          </a:extLst>
        </xdr:cNvPr>
        <xdr:cNvSpPr/>
      </xdr:nvSpPr>
      <xdr:spPr>
        <a:xfrm>
          <a:off x="2349500" y="590550"/>
          <a:ext cx="2286000" cy="33655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lgerian" panose="04020705040A02060702" pitchFamily="82" charset="0"/>
            </a:rPr>
            <a:t>Profit</a:t>
          </a:r>
        </a:p>
      </xdr:txBody>
    </xdr:sp>
    <xdr:clientData/>
  </xdr:twoCellAnchor>
  <xdr:twoCellAnchor>
    <xdr:from>
      <xdr:col>7</xdr:col>
      <xdr:colOff>387350</xdr:colOff>
      <xdr:row>3</xdr:row>
      <xdr:rowOff>50800</xdr:rowOff>
    </xdr:from>
    <xdr:to>
      <xdr:col>11</xdr:col>
      <xdr:colOff>234950</xdr:colOff>
      <xdr:row>5</xdr:row>
      <xdr:rowOff>19050</xdr:rowOff>
    </xdr:to>
    <xdr:sp macro="" textlink="">
      <xdr:nvSpPr>
        <xdr:cNvPr id="5" name="Rectangle: Rounded Corners 4">
          <a:extLst>
            <a:ext uri="{FF2B5EF4-FFF2-40B4-BE49-F238E27FC236}">
              <a16:creationId xmlns:a16="http://schemas.microsoft.com/office/drawing/2014/main" id="{5C61C21E-72CE-4D5B-9029-04A4BF95FE03}"/>
            </a:ext>
          </a:extLst>
        </xdr:cNvPr>
        <xdr:cNvSpPr/>
      </xdr:nvSpPr>
      <xdr:spPr>
        <a:xfrm>
          <a:off x="4654550" y="603250"/>
          <a:ext cx="2286000" cy="33655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lgerian" panose="04020705040A02060702" pitchFamily="82" charset="0"/>
            </a:rPr>
            <a:t>QUANTITY</a:t>
          </a:r>
        </a:p>
      </xdr:txBody>
    </xdr:sp>
    <xdr:clientData/>
  </xdr:twoCellAnchor>
  <xdr:twoCellAnchor>
    <xdr:from>
      <xdr:col>11</xdr:col>
      <xdr:colOff>254000</xdr:colOff>
      <xdr:row>3</xdr:row>
      <xdr:rowOff>50800</xdr:rowOff>
    </xdr:from>
    <xdr:to>
      <xdr:col>15</xdr:col>
      <xdr:colOff>101600</xdr:colOff>
      <xdr:row>5</xdr:row>
      <xdr:rowOff>19050</xdr:rowOff>
    </xdr:to>
    <xdr:sp macro="" textlink="">
      <xdr:nvSpPr>
        <xdr:cNvPr id="6" name="Rectangle: Rounded Corners 5">
          <a:extLst>
            <a:ext uri="{FF2B5EF4-FFF2-40B4-BE49-F238E27FC236}">
              <a16:creationId xmlns:a16="http://schemas.microsoft.com/office/drawing/2014/main" id="{1D793D20-147C-4CA6-9974-9412024281FF}"/>
            </a:ext>
          </a:extLst>
        </xdr:cNvPr>
        <xdr:cNvSpPr/>
      </xdr:nvSpPr>
      <xdr:spPr>
        <a:xfrm>
          <a:off x="6959600" y="603250"/>
          <a:ext cx="2286000" cy="33655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lgerian" panose="04020705040A02060702" pitchFamily="82" charset="0"/>
            </a:rPr>
            <a:t>nO OF ORDERS</a:t>
          </a:r>
        </a:p>
      </xdr:txBody>
    </xdr:sp>
    <xdr:clientData/>
  </xdr:twoCellAnchor>
  <xdr:twoCellAnchor>
    <xdr:from>
      <xdr:col>15</xdr:col>
      <xdr:colOff>139700</xdr:colOff>
      <xdr:row>3</xdr:row>
      <xdr:rowOff>38100</xdr:rowOff>
    </xdr:from>
    <xdr:to>
      <xdr:col>18</xdr:col>
      <xdr:colOff>596900</xdr:colOff>
      <xdr:row>5</xdr:row>
      <xdr:rowOff>6350</xdr:rowOff>
    </xdr:to>
    <xdr:sp macro="" textlink="">
      <xdr:nvSpPr>
        <xdr:cNvPr id="7" name="Rectangle: Rounded Corners 6">
          <a:extLst>
            <a:ext uri="{FF2B5EF4-FFF2-40B4-BE49-F238E27FC236}">
              <a16:creationId xmlns:a16="http://schemas.microsoft.com/office/drawing/2014/main" id="{EA4F3F8F-B203-46DA-A5CA-BC1B47778BC3}"/>
            </a:ext>
          </a:extLst>
        </xdr:cNvPr>
        <xdr:cNvSpPr/>
      </xdr:nvSpPr>
      <xdr:spPr>
        <a:xfrm>
          <a:off x="9283700" y="590550"/>
          <a:ext cx="2286000" cy="33655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lgerian" panose="04020705040A02060702" pitchFamily="82" charset="0"/>
            </a:rPr>
            <a:t>PROfit MARGIN</a:t>
          </a:r>
        </a:p>
      </xdr:txBody>
    </xdr:sp>
    <xdr:clientData/>
  </xdr:twoCellAnchor>
  <xdr:twoCellAnchor>
    <xdr:from>
      <xdr:col>0</xdr:col>
      <xdr:colOff>31750</xdr:colOff>
      <xdr:row>5</xdr:row>
      <xdr:rowOff>88900</xdr:rowOff>
    </xdr:from>
    <xdr:to>
      <xdr:col>3</xdr:col>
      <xdr:colOff>469900</xdr:colOff>
      <xdr:row>10</xdr:row>
      <xdr:rowOff>57150</xdr:rowOff>
    </xdr:to>
    <xdr:sp macro="" textlink="">
      <xdr:nvSpPr>
        <xdr:cNvPr id="11" name="Rectangle 10">
          <a:extLst>
            <a:ext uri="{FF2B5EF4-FFF2-40B4-BE49-F238E27FC236}">
              <a16:creationId xmlns:a16="http://schemas.microsoft.com/office/drawing/2014/main" id="{534395AF-A13B-12AE-06A5-91324641D482}"/>
            </a:ext>
          </a:extLst>
        </xdr:cNvPr>
        <xdr:cNvSpPr/>
      </xdr:nvSpPr>
      <xdr:spPr>
        <a:xfrm>
          <a:off x="31750" y="1009650"/>
          <a:ext cx="2266950" cy="88900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bg1"/>
            </a:solidFill>
          </a:endParaRPr>
        </a:p>
      </xdr:txBody>
    </xdr:sp>
    <xdr:clientData/>
  </xdr:twoCellAnchor>
  <xdr:twoCellAnchor>
    <xdr:from>
      <xdr:col>0</xdr:col>
      <xdr:colOff>82550</xdr:colOff>
      <xdr:row>5</xdr:row>
      <xdr:rowOff>177800</xdr:rowOff>
    </xdr:from>
    <xdr:to>
      <xdr:col>3</xdr:col>
      <xdr:colOff>412750</xdr:colOff>
      <xdr:row>7</xdr:row>
      <xdr:rowOff>44450</xdr:rowOff>
    </xdr:to>
    <xdr:sp macro="" textlink="Analysis!R43">
      <xdr:nvSpPr>
        <xdr:cNvPr id="9" name="Rectangle 8">
          <a:extLst>
            <a:ext uri="{FF2B5EF4-FFF2-40B4-BE49-F238E27FC236}">
              <a16:creationId xmlns:a16="http://schemas.microsoft.com/office/drawing/2014/main" id="{947AC26D-8D8E-5CF0-886A-EAAE71538BC6}"/>
            </a:ext>
          </a:extLst>
        </xdr:cNvPr>
        <xdr:cNvSpPr/>
      </xdr:nvSpPr>
      <xdr:spPr>
        <a:xfrm>
          <a:off x="82550" y="1098550"/>
          <a:ext cx="2159000" cy="2349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BAD79B9-06CA-46B8-B045-7ED469E830B3}" type="TxLink">
            <a:rPr lang="en-US" sz="1400" b="1" i="0" u="none" strike="noStrike">
              <a:solidFill>
                <a:schemeClr val="bg1"/>
              </a:solidFill>
              <a:latin typeface="Calibri"/>
              <a:ea typeface="Calibri"/>
              <a:cs typeface="Calibri"/>
            </a:rPr>
            <a:pPr algn="ctr"/>
            <a:t>$2,297,200.86</a:t>
          </a:fld>
          <a:endParaRPr lang="en-US" sz="1400" b="1">
            <a:solidFill>
              <a:schemeClr val="bg1"/>
            </a:solidFill>
          </a:endParaRPr>
        </a:p>
      </xdr:txBody>
    </xdr:sp>
    <xdr:clientData/>
  </xdr:twoCellAnchor>
  <xdr:twoCellAnchor>
    <xdr:from>
      <xdr:col>0</xdr:col>
      <xdr:colOff>196851</xdr:colOff>
      <xdr:row>6</xdr:row>
      <xdr:rowOff>177801</xdr:rowOff>
    </xdr:from>
    <xdr:to>
      <xdr:col>3</xdr:col>
      <xdr:colOff>25400</xdr:colOff>
      <xdr:row>9</xdr:row>
      <xdr:rowOff>6350</xdr:rowOff>
    </xdr:to>
    <xdr:graphicFrame macro="">
      <xdr:nvGraphicFramePr>
        <xdr:cNvPr id="10" name="Chart 9">
          <a:extLst>
            <a:ext uri="{FF2B5EF4-FFF2-40B4-BE49-F238E27FC236}">
              <a16:creationId xmlns:a16="http://schemas.microsoft.com/office/drawing/2014/main" id="{3140823C-D9B5-4EF5-8D19-3A0A0C115D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69850</xdr:colOff>
      <xdr:row>8</xdr:row>
      <xdr:rowOff>152400</xdr:rowOff>
    </xdr:from>
    <xdr:to>
      <xdr:col>3</xdr:col>
      <xdr:colOff>400050</xdr:colOff>
      <xdr:row>10</xdr:row>
      <xdr:rowOff>19050</xdr:rowOff>
    </xdr:to>
    <xdr:sp macro="" textlink="Analysis!S55">
      <xdr:nvSpPr>
        <xdr:cNvPr id="12" name="Rectangle 11">
          <a:extLst>
            <a:ext uri="{FF2B5EF4-FFF2-40B4-BE49-F238E27FC236}">
              <a16:creationId xmlns:a16="http://schemas.microsoft.com/office/drawing/2014/main" id="{8B7B0884-C8E4-4C8E-BE25-7C2485994D7A}"/>
            </a:ext>
          </a:extLst>
        </xdr:cNvPr>
        <xdr:cNvSpPr/>
      </xdr:nvSpPr>
      <xdr:spPr>
        <a:xfrm>
          <a:off x="69850" y="1625600"/>
          <a:ext cx="2159000" cy="2349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21C2B0C-ADDB-405E-80DA-129F4176EBEB}" type="TxLink">
            <a:rPr lang="en-US" sz="1400" b="1" i="0" u="none" strike="noStrike">
              <a:solidFill>
                <a:schemeClr val="accent6"/>
              </a:solidFill>
              <a:latin typeface="Calibri"/>
              <a:ea typeface="Calibri"/>
              <a:cs typeface="Calibri"/>
            </a:rPr>
            <a:pPr algn="ctr"/>
            <a:t>▲20.62%</a:t>
          </a:fld>
          <a:endParaRPr lang="en-US" sz="1400" b="1" i="0" u="none" strike="noStrike">
            <a:solidFill>
              <a:schemeClr val="accent6"/>
            </a:solidFill>
            <a:latin typeface="Calibri"/>
            <a:ea typeface="Calibri"/>
            <a:cs typeface="Calibri"/>
          </a:endParaRPr>
        </a:p>
      </xdr:txBody>
    </xdr:sp>
    <xdr:clientData/>
  </xdr:twoCellAnchor>
  <xdr:twoCellAnchor>
    <xdr:from>
      <xdr:col>3</xdr:col>
      <xdr:colOff>527050</xdr:colOff>
      <xdr:row>5</xdr:row>
      <xdr:rowOff>88900</xdr:rowOff>
    </xdr:from>
    <xdr:to>
      <xdr:col>7</xdr:col>
      <xdr:colOff>355600</xdr:colOff>
      <xdr:row>10</xdr:row>
      <xdr:rowOff>57150</xdr:rowOff>
    </xdr:to>
    <xdr:sp macro="" textlink="">
      <xdr:nvSpPr>
        <xdr:cNvPr id="13" name="Rectangle 12">
          <a:extLst>
            <a:ext uri="{FF2B5EF4-FFF2-40B4-BE49-F238E27FC236}">
              <a16:creationId xmlns:a16="http://schemas.microsoft.com/office/drawing/2014/main" id="{DC7920C8-CF00-48A4-BEFE-E343AC5EFFE2}"/>
            </a:ext>
          </a:extLst>
        </xdr:cNvPr>
        <xdr:cNvSpPr/>
      </xdr:nvSpPr>
      <xdr:spPr>
        <a:xfrm>
          <a:off x="2355850" y="1009650"/>
          <a:ext cx="2266950" cy="88900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bg1"/>
            </a:solidFill>
          </a:endParaRPr>
        </a:p>
      </xdr:txBody>
    </xdr:sp>
    <xdr:clientData/>
  </xdr:twoCellAnchor>
  <xdr:twoCellAnchor>
    <xdr:from>
      <xdr:col>7</xdr:col>
      <xdr:colOff>419100</xdr:colOff>
      <xdr:row>5</xdr:row>
      <xdr:rowOff>76200</xdr:rowOff>
    </xdr:from>
    <xdr:to>
      <xdr:col>11</xdr:col>
      <xdr:colOff>247650</xdr:colOff>
      <xdr:row>10</xdr:row>
      <xdr:rowOff>44450</xdr:rowOff>
    </xdr:to>
    <xdr:sp macro="" textlink="">
      <xdr:nvSpPr>
        <xdr:cNvPr id="14" name="Rectangle 13">
          <a:extLst>
            <a:ext uri="{FF2B5EF4-FFF2-40B4-BE49-F238E27FC236}">
              <a16:creationId xmlns:a16="http://schemas.microsoft.com/office/drawing/2014/main" id="{1593ED21-6355-4E73-9DF6-C63F38731E92}"/>
            </a:ext>
          </a:extLst>
        </xdr:cNvPr>
        <xdr:cNvSpPr/>
      </xdr:nvSpPr>
      <xdr:spPr>
        <a:xfrm>
          <a:off x="4686300" y="996950"/>
          <a:ext cx="2266950" cy="88900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bg1"/>
            </a:solidFill>
          </a:endParaRPr>
        </a:p>
      </xdr:txBody>
    </xdr:sp>
    <xdr:clientData/>
  </xdr:twoCellAnchor>
  <xdr:twoCellAnchor>
    <xdr:from>
      <xdr:col>3</xdr:col>
      <xdr:colOff>603250</xdr:colOff>
      <xdr:row>5</xdr:row>
      <xdr:rowOff>133350</xdr:rowOff>
    </xdr:from>
    <xdr:to>
      <xdr:col>7</xdr:col>
      <xdr:colOff>323850</xdr:colOff>
      <xdr:row>7</xdr:row>
      <xdr:rowOff>0</xdr:rowOff>
    </xdr:to>
    <xdr:sp macro="" textlink="Analysis!U43">
      <xdr:nvSpPr>
        <xdr:cNvPr id="8" name="Rectangle 7">
          <a:extLst>
            <a:ext uri="{FF2B5EF4-FFF2-40B4-BE49-F238E27FC236}">
              <a16:creationId xmlns:a16="http://schemas.microsoft.com/office/drawing/2014/main" id="{16C54C66-7D90-4993-831A-478B627846BA}"/>
            </a:ext>
          </a:extLst>
        </xdr:cNvPr>
        <xdr:cNvSpPr/>
      </xdr:nvSpPr>
      <xdr:spPr>
        <a:xfrm>
          <a:off x="2432050" y="1054100"/>
          <a:ext cx="2159000" cy="2349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41C537A-C407-4E4E-929E-6167A8A89B42}" type="TxLink">
            <a:rPr lang="en-US" sz="1400" b="1" i="0" u="none" strike="noStrike">
              <a:solidFill>
                <a:schemeClr val="bg1"/>
              </a:solidFill>
              <a:latin typeface="Calibri"/>
              <a:ea typeface="Calibri"/>
              <a:cs typeface="Calibri"/>
            </a:rPr>
            <a:pPr algn="ctr"/>
            <a:t>$286,397.02</a:t>
          </a:fld>
          <a:endParaRPr lang="en-US" sz="1400" b="1" i="0" u="none" strike="noStrike">
            <a:solidFill>
              <a:schemeClr val="bg1"/>
            </a:solidFill>
            <a:latin typeface="Calibri"/>
            <a:ea typeface="Calibri"/>
            <a:cs typeface="Calibri"/>
          </a:endParaRPr>
        </a:p>
      </xdr:txBody>
    </xdr:sp>
    <xdr:clientData/>
  </xdr:twoCellAnchor>
  <xdr:twoCellAnchor>
    <xdr:from>
      <xdr:col>3</xdr:col>
      <xdr:colOff>584200</xdr:colOff>
      <xdr:row>8</xdr:row>
      <xdr:rowOff>158750</xdr:rowOff>
    </xdr:from>
    <xdr:to>
      <xdr:col>7</xdr:col>
      <xdr:colOff>304800</xdr:colOff>
      <xdr:row>10</xdr:row>
      <xdr:rowOff>25400</xdr:rowOff>
    </xdr:to>
    <xdr:sp macro="" textlink="Analysis!S57">
      <xdr:nvSpPr>
        <xdr:cNvPr id="15" name="Rectangle 14">
          <a:extLst>
            <a:ext uri="{FF2B5EF4-FFF2-40B4-BE49-F238E27FC236}">
              <a16:creationId xmlns:a16="http://schemas.microsoft.com/office/drawing/2014/main" id="{7334C93A-78EF-4D43-B84F-A796B1C6489F}"/>
            </a:ext>
          </a:extLst>
        </xdr:cNvPr>
        <xdr:cNvSpPr/>
      </xdr:nvSpPr>
      <xdr:spPr>
        <a:xfrm>
          <a:off x="2413000" y="1631950"/>
          <a:ext cx="2159000" cy="234950"/>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9FC77F2-D031-4D62-90E1-B338585CE345}" type="TxLink">
            <a:rPr lang="en-US" sz="1400" b="1" i="0" u="none" strike="noStrike">
              <a:solidFill>
                <a:schemeClr val="accent6"/>
              </a:solidFill>
              <a:latin typeface="Calibri"/>
              <a:ea typeface="Calibri"/>
              <a:cs typeface="Calibri"/>
            </a:rPr>
            <a:pPr algn="ctr"/>
            <a:t>▲14.41%</a:t>
          </a:fld>
          <a:endParaRPr lang="en-US" sz="1400" b="1" i="0" u="none" strike="noStrike">
            <a:solidFill>
              <a:schemeClr val="accent6"/>
            </a:solidFill>
            <a:latin typeface="Calibri"/>
            <a:ea typeface="Calibri"/>
            <a:cs typeface="Calibri"/>
          </a:endParaRPr>
        </a:p>
      </xdr:txBody>
    </xdr:sp>
    <xdr:clientData/>
  </xdr:twoCellAnchor>
  <xdr:twoCellAnchor>
    <xdr:from>
      <xdr:col>3</xdr:col>
      <xdr:colOff>527051</xdr:colOff>
      <xdr:row>6</xdr:row>
      <xdr:rowOff>139700</xdr:rowOff>
    </xdr:from>
    <xdr:to>
      <xdr:col>7</xdr:col>
      <xdr:colOff>285750</xdr:colOff>
      <xdr:row>9</xdr:row>
      <xdr:rowOff>158750</xdr:rowOff>
    </xdr:to>
    <xdr:graphicFrame macro="">
      <xdr:nvGraphicFramePr>
        <xdr:cNvPr id="18" name="Chart 17">
          <a:extLst>
            <a:ext uri="{FF2B5EF4-FFF2-40B4-BE49-F238E27FC236}">
              <a16:creationId xmlns:a16="http://schemas.microsoft.com/office/drawing/2014/main" id="{19CD8ACE-F03C-49E4-9AE2-436A36254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482600</xdr:colOff>
      <xdr:row>5</xdr:row>
      <xdr:rowOff>114300</xdr:rowOff>
    </xdr:from>
    <xdr:to>
      <xdr:col>11</xdr:col>
      <xdr:colOff>203200</xdr:colOff>
      <xdr:row>6</xdr:row>
      <xdr:rowOff>165100</xdr:rowOff>
    </xdr:to>
    <xdr:sp macro="" textlink="Analysis!AB46">
      <xdr:nvSpPr>
        <xdr:cNvPr id="19" name="Rectangle 18">
          <a:extLst>
            <a:ext uri="{FF2B5EF4-FFF2-40B4-BE49-F238E27FC236}">
              <a16:creationId xmlns:a16="http://schemas.microsoft.com/office/drawing/2014/main" id="{2FD7D71C-3560-42F4-8F40-6FBBF2D521F1}"/>
            </a:ext>
          </a:extLst>
        </xdr:cNvPr>
        <xdr:cNvSpPr/>
      </xdr:nvSpPr>
      <xdr:spPr>
        <a:xfrm>
          <a:off x="4749800" y="1035050"/>
          <a:ext cx="2159000" cy="2349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1FB3BF2-ADA8-4943-A710-D72DCA257C7D}" type="TxLink">
            <a:rPr lang="en-US" sz="1400" b="1" i="0" u="none" strike="noStrike">
              <a:solidFill>
                <a:schemeClr val="bg1"/>
              </a:solidFill>
              <a:latin typeface="Calibri"/>
              <a:ea typeface="Calibri"/>
              <a:cs typeface="Calibri"/>
            </a:rPr>
            <a:pPr algn="ctr"/>
            <a:t>$37,873.00</a:t>
          </a:fld>
          <a:endParaRPr lang="en-US" sz="1400" b="1" i="0" u="none" strike="noStrike">
            <a:solidFill>
              <a:schemeClr val="bg1"/>
            </a:solidFill>
            <a:latin typeface="Calibri"/>
            <a:ea typeface="Calibri"/>
            <a:cs typeface="Calibri"/>
          </a:endParaRPr>
        </a:p>
      </xdr:txBody>
    </xdr:sp>
    <xdr:clientData/>
  </xdr:twoCellAnchor>
  <xdr:twoCellAnchor>
    <xdr:from>
      <xdr:col>7</xdr:col>
      <xdr:colOff>469900</xdr:colOff>
      <xdr:row>8</xdr:row>
      <xdr:rowOff>158750</xdr:rowOff>
    </xdr:from>
    <xdr:to>
      <xdr:col>11</xdr:col>
      <xdr:colOff>190500</xdr:colOff>
      <xdr:row>10</xdr:row>
      <xdr:rowOff>25400</xdr:rowOff>
    </xdr:to>
    <xdr:sp macro="" textlink="Analysis!S64">
      <xdr:nvSpPr>
        <xdr:cNvPr id="20" name="Rectangle 19">
          <a:extLst>
            <a:ext uri="{FF2B5EF4-FFF2-40B4-BE49-F238E27FC236}">
              <a16:creationId xmlns:a16="http://schemas.microsoft.com/office/drawing/2014/main" id="{53DB9297-0A45-46E1-A451-AFA59D3B835D}"/>
            </a:ext>
          </a:extLst>
        </xdr:cNvPr>
        <xdr:cNvSpPr/>
      </xdr:nvSpPr>
      <xdr:spPr>
        <a:xfrm>
          <a:off x="4737100" y="1631950"/>
          <a:ext cx="2159000" cy="2349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14906B9-2E4C-4AEF-B2E9-29C2857DCC71}" type="TxLink">
            <a:rPr lang="en-US" sz="1400" b="1" i="0" u="none" strike="noStrike">
              <a:solidFill>
                <a:schemeClr val="accent6"/>
              </a:solidFill>
              <a:latin typeface="Calibri"/>
              <a:ea typeface="Calibri"/>
              <a:cs typeface="Calibri"/>
            </a:rPr>
            <a:pPr algn="ctr"/>
            <a:t>▲27.45%</a:t>
          </a:fld>
          <a:endParaRPr lang="en-US" sz="1400" b="1" i="0" u="none" strike="noStrike">
            <a:solidFill>
              <a:schemeClr val="accent6"/>
            </a:solidFill>
            <a:latin typeface="Calibri"/>
            <a:ea typeface="Calibri"/>
            <a:cs typeface="Calibri"/>
          </a:endParaRPr>
        </a:p>
      </xdr:txBody>
    </xdr:sp>
    <xdr:clientData/>
  </xdr:twoCellAnchor>
  <xdr:twoCellAnchor>
    <xdr:from>
      <xdr:col>7</xdr:col>
      <xdr:colOff>577850</xdr:colOff>
      <xdr:row>5</xdr:row>
      <xdr:rowOff>88901</xdr:rowOff>
    </xdr:from>
    <xdr:to>
      <xdr:col>10</xdr:col>
      <xdr:colOff>545935</xdr:colOff>
      <xdr:row>9</xdr:row>
      <xdr:rowOff>57151</xdr:rowOff>
    </xdr:to>
    <xdr:graphicFrame macro="">
      <xdr:nvGraphicFramePr>
        <xdr:cNvPr id="22" name="Chart 21">
          <a:extLst>
            <a:ext uri="{FF2B5EF4-FFF2-40B4-BE49-F238E27FC236}">
              <a16:creationId xmlns:a16="http://schemas.microsoft.com/office/drawing/2014/main" id="{A29D8A09-B6B5-4C53-B1A0-34F0EB70D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311150</xdr:colOff>
      <xdr:row>5</xdr:row>
      <xdr:rowOff>63500</xdr:rowOff>
    </xdr:from>
    <xdr:to>
      <xdr:col>15</xdr:col>
      <xdr:colOff>139700</xdr:colOff>
      <xdr:row>10</xdr:row>
      <xdr:rowOff>31750</xdr:rowOff>
    </xdr:to>
    <xdr:sp macro="" textlink="">
      <xdr:nvSpPr>
        <xdr:cNvPr id="23" name="Rectangle 22">
          <a:extLst>
            <a:ext uri="{FF2B5EF4-FFF2-40B4-BE49-F238E27FC236}">
              <a16:creationId xmlns:a16="http://schemas.microsoft.com/office/drawing/2014/main" id="{BD62C944-FDAD-4B8E-95AF-2F44390FC21C}"/>
            </a:ext>
          </a:extLst>
        </xdr:cNvPr>
        <xdr:cNvSpPr/>
      </xdr:nvSpPr>
      <xdr:spPr>
        <a:xfrm>
          <a:off x="7016750" y="984250"/>
          <a:ext cx="2266950" cy="88900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bg1"/>
            </a:solidFill>
          </a:endParaRPr>
        </a:p>
      </xdr:txBody>
    </xdr:sp>
    <xdr:clientData/>
  </xdr:twoCellAnchor>
  <xdr:twoCellAnchor>
    <xdr:from>
      <xdr:col>15</xdr:col>
      <xdr:colOff>177800</xdr:colOff>
      <xdr:row>5</xdr:row>
      <xdr:rowOff>44450</xdr:rowOff>
    </xdr:from>
    <xdr:to>
      <xdr:col>19</xdr:col>
      <xdr:colOff>6350</xdr:colOff>
      <xdr:row>10</xdr:row>
      <xdr:rowOff>12700</xdr:rowOff>
    </xdr:to>
    <xdr:sp macro="" textlink="">
      <xdr:nvSpPr>
        <xdr:cNvPr id="24" name="Rectangle 23">
          <a:extLst>
            <a:ext uri="{FF2B5EF4-FFF2-40B4-BE49-F238E27FC236}">
              <a16:creationId xmlns:a16="http://schemas.microsoft.com/office/drawing/2014/main" id="{A445DAF8-CB56-4521-8EB1-351708A65168}"/>
            </a:ext>
          </a:extLst>
        </xdr:cNvPr>
        <xdr:cNvSpPr/>
      </xdr:nvSpPr>
      <xdr:spPr>
        <a:xfrm>
          <a:off x="9321800" y="965200"/>
          <a:ext cx="2266950" cy="88900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bg1"/>
            </a:solidFill>
          </a:endParaRPr>
        </a:p>
      </xdr:txBody>
    </xdr:sp>
    <xdr:clientData/>
  </xdr:twoCellAnchor>
  <xdr:twoCellAnchor>
    <xdr:from>
      <xdr:col>11</xdr:col>
      <xdr:colOff>349250</xdr:colOff>
      <xdr:row>5</xdr:row>
      <xdr:rowOff>95250</xdr:rowOff>
    </xdr:from>
    <xdr:to>
      <xdr:col>15</xdr:col>
      <xdr:colOff>69850</xdr:colOff>
      <xdr:row>6</xdr:row>
      <xdr:rowOff>146050</xdr:rowOff>
    </xdr:to>
    <xdr:sp macro="" textlink="Analysis!Y43">
      <xdr:nvSpPr>
        <xdr:cNvPr id="25" name="Rectangle 24">
          <a:extLst>
            <a:ext uri="{FF2B5EF4-FFF2-40B4-BE49-F238E27FC236}">
              <a16:creationId xmlns:a16="http://schemas.microsoft.com/office/drawing/2014/main" id="{2068C0EB-733C-4809-AD06-883F8535FDCD}"/>
            </a:ext>
          </a:extLst>
        </xdr:cNvPr>
        <xdr:cNvSpPr/>
      </xdr:nvSpPr>
      <xdr:spPr>
        <a:xfrm>
          <a:off x="7054850" y="1016000"/>
          <a:ext cx="2159000" cy="2349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bg1"/>
              </a:solidFill>
              <a:latin typeface="Calibri"/>
              <a:ea typeface="Calibri"/>
              <a:cs typeface="Calibri"/>
            </a:rPr>
            <a:t>#</a:t>
          </a:r>
          <a:fld id="{F11A72EB-05A9-49BE-ACF5-B6685C54F43F}" type="TxLink">
            <a:rPr lang="en-US" sz="1400" b="1" i="0" u="none" strike="noStrike">
              <a:solidFill>
                <a:schemeClr val="bg1"/>
              </a:solidFill>
              <a:latin typeface="Calibri"/>
              <a:ea typeface="Calibri"/>
              <a:cs typeface="Calibri"/>
            </a:rPr>
            <a:pPr algn="ctr"/>
            <a:t>9994</a:t>
          </a:fld>
          <a:endParaRPr lang="en-US" sz="1400" b="1" i="0" u="none" strike="noStrike">
            <a:solidFill>
              <a:schemeClr val="bg1"/>
            </a:solidFill>
            <a:latin typeface="Calibri"/>
            <a:ea typeface="Calibri"/>
            <a:cs typeface="Calibri"/>
          </a:endParaRPr>
        </a:p>
      </xdr:txBody>
    </xdr:sp>
    <xdr:clientData/>
  </xdr:twoCellAnchor>
  <xdr:twoCellAnchor>
    <xdr:from>
      <xdr:col>11</xdr:col>
      <xdr:colOff>361950</xdr:colOff>
      <xdr:row>8</xdr:row>
      <xdr:rowOff>114300</xdr:rowOff>
    </xdr:from>
    <xdr:to>
      <xdr:col>15</xdr:col>
      <xdr:colOff>82550</xdr:colOff>
      <xdr:row>9</xdr:row>
      <xdr:rowOff>165100</xdr:rowOff>
    </xdr:to>
    <xdr:sp macro="" textlink="Analysis!S62">
      <xdr:nvSpPr>
        <xdr:cNvPr id="26" name="Rectangle 25">
          <a:extLst>
            <a:ext uri="{FF2B5EF4-FFF2-40B4-BE49-F238E27FC236}">
              <a16:creationId xmlns:a16="http://schemas.microsoft.com/office/drawing/2014/main" id="{6BAE91E2-DD8F-4037-9EA8-621A7CC2493E}"/>
            </a:ext>
          </a:extLst>
        </xdr:cNvPr>
        <xdr:cNvSpPr/>
      </xdr:nvSpPr>
      <xdr:spPr>
        <a:xfrm>
          <a:off x="7067550" y="1587500"/>
          <a:ext cx="2159000" cy="2349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DCC70B6-C3A2-48E8-B504-ED69F963E641}" type="TxLink">
            <a:rPr lang="en-US" sz="1400" b="1" i="0" u="none" strike="noStrike">
              <a:solidFill>
                <a:schemeClr val="accent6"/>
              </a:solidFill>
              <a:latin typeface="Calibri"/>
              <a:ea typeface="Calibri"/>
              <a:cs typeface="Calibri"/>
            </a:rPr>
            <a:pPr algn="ctr"/>
            <a:t>▲28.64%</a:t>
          </a:fld>
          <a:endParaRPr lang="en-US" sz="1400" b="1" i="0" u="none" strike="noStrike">
            <a:solidFill>
              <a:schemeClr val="accent6"/>
            </a:solidFill>
            <a:latin typeface="Calibri"/>
            <a:ea typeface="Calibri"/>
            <a:cs typeface="Calibri"/>
          </a:endParaRPr>
        </a:p>
      </xdr:txBody>
    </xdr:sp>
    <xdr:clientData/>
  </xdr:twoCellAnchor>
  <xdr:twoCellAnchor>
    <xdr:from>
      <xdr:col>15</xdr:col>
      <xdr:colOff>228600</xdr:colOff>
      <xdr:row>8</xdr:row>
      <xdr:rowOff>107950</xdr:rowOff>
    </xdr:from>
    <xdr:to>
      <xdr:col>18</xdr:col>
      <xdr:colOff>558800</xdr:colOff>
      <xdr:row>9</xdr:row>
      <xdr:rowOff>158750</xdr:rowOff>
    </xdr:to>
    <xdr:sp macro="" textlink="Analysis!S60">
      <xdr:nvSpPr>
        <xdr:cNvPr id="27" name="Rectangle 26">
          <a:extLst>
            <a:ext uri="{FF2B5EF4-FFF2-40B4-BE49-F238E27FC236}">
              <a16:creationId xmlns:a16="http://schemas.microsoft.com/office/drawing/2014/main" id="{69C816E3-2B12-4DD5-BA81-3DE338674B91}"/>
            </a:ext>
          </a:extLst>
        </xdr:cNvPr>
        <xdr:cNvSpPr/>
      </xdr:nvSpPr>
      <xdr:spPr>
        <a:xfrm>
          <a:off x="9372600" y="1581150"/>
          <a:ext cx="2159000" cy="234950"/>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B1AF8BB-C2E4-40A7-8B07-B2411B648290}" type="TxLink">
            <a:rPr lang="en-US" sz="1400" b="1" i="0" u="none" strike="noStrike">
              <a:solidFill>
                <a:srgbClr val="FF0000"/>
              </a:solidFill>
              <a:latin typeface="Calibri"/>
              <a:ea typeface="Calibri"/>
              <a:cs typeface="Calibri"/>
            </a:rPr>
            <a:pPr algn="ctr"/>
            <a:t> ▼5.15%</a:t>
          </a:fld>
          <a:endParaRPr lang="en-US" sz="1400" b="1" i="0" u="none" strike="noStrike">
            <a:solidFill>
              <a:srgbClr val="FF0000"/>
            </a:solidFill>
            <a:latin typeface="Calibri"/>
            <a:ea typeface="Calibri"/>
            <a:cs typeface="Calibri"/>
          </a:endParaRPr>
        </a:p>
      </xdr:txBody>
    </xdr:sp>
    <xdr:clientData/>
  </xdr:twoCellAnchor>
  <xdr:twoCellAnchor>
    <xdr:from>
      <xdr:col>15</xdr:col>
      <xdr:colOff>209550</xdr:colOff>
      <xdr:row>5</xdr:row>
      <xdr:rowOff>57150</xdr:rowOff>
    </xdr:from>
    <xdr:to>
      <xdr:col>18</xdr:col>
      <xdr:colOff>539750</xdr:colOff>
      <xdr:row>6</xdr:row>
      <xdr:rowOff>107950</xdr:rowOff>
    </xdr:to>
    <xdr:sp macro="" textlink="Analysis!AB46">
      <xdr:nvSpPr>
        <xdr:cNvPr id="28" name="Rectangle 27">
          <a:extLst>
            <a:ext uri="{FF2B5EF4-FFF2-40B4-BE49-F238E27FC236}">
              <a16:creationId xmlns:a16="http://schemas.microsoft.com/office/drawing/2014/main" id="{39E64C18-BCA6-4CC3-A871-618DF60383CD}"/>
            </a:ext>
          </a:extLst>
        </xdr:cNvPr>
        <xdr:cNvSpPr/>
      </xdr:nvSpPr>
      <xdr:spPr>
        <a:xfrm>
          <a:off x="9353550" y="977900"/>
          <a:ext cx="2159000" cy="2349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0F4217E-EE58-45DB-ADE5-D1BD468BE9A6}" type="TxLink">
            <a:rPr lang="en-US" sz="1400" b="1" i="0" u="none" strike="noStrike">
              <a:solidFill>
                <a:schemeClr val="bg1"/>
              </a:solidFill>
              <a:latin typeface="Calibri"/>
              <a:ea typeface="Calibri"/>
              <a:cs typeface="Calibri"/>
            </a:rPr>
            <a:pPr algn="ctr"/>
            <a:t>$37,873.00</a:t>
          </a:fld>
          <a:endParaRPr lang="en-US" sz="1400" b="1" i="0" u="none" strike="noStrike">
            <a:solidFill>
              <a:schemeClr val="bg1"/>
            </a:solidFill>
            <a:latin typeface="Calibri"/>
            <a:ea typeface="Calibri"/>
            <a:cs typeface="Calibri"/>
          </a:endParaRPr>
        </a:p>
      </xdr:txBody>
    </xdr:sp>
    <xdr:clientData/>
  </xdr:twoCellAnchor>
  <xdr:twoCellAnchor>
    <xdr:from>
      <xdr:col>12</xdr:col>
      <xdr:colOff>31750</xdr:colOff>
      <xdr:row>5</xdr:row>
      <xdr:rowOff>63501</xdr:rowOff>
    </xdr:from>
    <xdr:to>
      <xdr:col>15</xdr:col>
      <xdr:colOff>146050</xdr:colOff>
      <xdr:row>8</xdr:row>
      <xdr:rowOff>127001</xdr:rowOff>
    </xdr:to>
    <xdr:graphicFrame macro="">
      <xdr:nvGraphicFramePr>
        <xdr:cNvPr id="29" name="Chart 28">
          <a:extLst>
            <a:ext uri="{FF2B5EF4-FFF2-40B4-BE49-F238E27FC236}">
              <a16:creationId xmlns:a16="http://schemas.microsoft.com/office/drawing/2014/main" id="{5E4AE10F-362E-40B7-BD68-FAB69B05E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520700</xdr:colOff>
      <xdr:row>5</xdr:row>
      <xdr:rowOff>165100</xdr:rowOff>
    </xdr:from>
    <xdr:to>
      <xdr:col>19</xdr:col>
      <xdr:colOff>88900</xdr:colOff>
      <xdr:row>8</xdr:row>
      <xdr:rowOff>133350</xdr:rowOff>
    </xdr:to>
    <xdr:graphicFrame macro="">
      <xdr:nvGraphicFramePr>
        <xdr:cNvPr id="30" name="Chart 29">
          <a:extLst>
            <a:ext uri="{FF2B5EF4-FFF2-40B4-BE49-F238E27FC236}">
              <a16:creationId xmlns:a16="http://schemas.microsoft.com/office/drawing/2014/main" id="{ACBBEA0B-0F28-47A0-80A7-1DB21BB22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12700</xdr:colOff>
      <xdr:row>10</xdr:row>
      <xdr:rowOff>95250</xdr:rowOff>
    </xdr:from>
    <xdr:to>
      <xdr:col>6</xdr:col>
      <xdr:colOff>190500</xdr:colOff>
      <xdr:row>21</xdr:row>
      <xdr:rowOff>31750</xdr:rowOff>
    </xdr:to>
    <xdr:sp macro="" textlink="">
      <xdr:nvSpPr>
        <xdr:cNvPr id="31" name="Rectangle 30">
          <a:extLst>
            <a:ext uri="{FF2B5EF4-FFF2-40B4-BE49-F238E27FC236}">
              <a16:creationId xmlns:a16="http://schemas.microsoft.com/office/drawing/2014/main" id="{C81BB3C0-CACD-45ED-B0AB-E9B32B8EEF97}"/>
            </a:ext>
          </a:extLst>
        </xdr:cNvPr>
        <xdr:cNvSpPr/>
      </xdr:nvSpPr>
      <xdr:spPr>
        <a:xfrm>
          <a:off x="12700" y="1936750"/>
          <a:ext cx="3835400" cy="1962150"/>
        </a:xfrm>
        <a:prstGeom prst="rect">
          <a:avLst/>
        </a:prstGeom>
        <a:gradFill flip="none" rotWithShape="1">
          <a:gsLst>
            <a:gs pos="0">
              <a:schemeClr val="tx1">
                <a:lumMod val="75000"/>
                <a:lumOff val="25000"/>
                <a:shade val="30000"/>
                <a:satMod val="115000"/>
              </a:schemeClr>
            </a:gs>
            <a:gs pos="50000">
              <a:schemeClr val="tx1">
                <a:lumMod val="75000"/>
                <a:lumOff val="25000"/>
                <a:shade val="67500"/>
                <a:satMod val="115000"/>
              </a:schemeClr>
            </a:gs>
            <a:gs pos="100000">
              <a:schemeClr val="tx1">
                <a:lumMod val="75000"/>
                <a:lumOff val="2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bg1"/>
            </a:solidFill>
          </a:endParaRPr>
        </a:p>
      </xdr:txBody>
    </xdr:sp>
    <xdr:clientData/>
  </xdr:twoCellAnchor>
  <xdr:twoCellAnchor>
    <xdr:from>
      <xdr:col>6</xdr:col>
      <xdr:colOff>215900</xdr:colOff>
      <xdr:row>10</xdr:row>
      <xdr:rowOff>114300</xdr:rowOff>
    </xdr:from>
    <xdr:to>
      <xdr:col>12</xdr:col>
      <xdr:colOff>393700</xdr:colOff>
      <xdr:row>21</xdr:row>
      <xdr:rowOff>50800</xdr:rowOff>
    </xdr:to>
    <xdr:sp macro="" textlink="">
      <xdr:nvSpPr>
        <xdr:cNvPr id="16" name="Rectangle 15">
          <a:extLst>
            <a:ext uri="{FF2B5EF4-FFF2-40B4-BE49-F238E27FC236}">
              <a16:creationId xmlns:a16="http://schemas.microsoft.com/office/drawing/2014/main" id="{6AFE4AD9-2089-42B0-AD50-63A21EC45AB3}"/>
            </a:ext>
          </a:extLst>
        </xdr:cNvPr>
        <xdr:cNvSpPr/>
      </xdr:nvSpPr>
      <xdr:spPr>
        <a:xfrm>
          <a:off x="3873500" y="1955800"/>
          <a:ext cx="3835400" cy="1962150"/>
        </a:xfrm>
        <a:prstGeom prst="rect">
          <a:avLst/>
        </a:prstGeom>
        <a:gradFill flip="none" rotWithShape="1">
          <a:gsLst>
            <a:gs pos="0">
              <a:schemeClr val="tx1">
                <a:lumMod val="75000"/>
                <a:lumOff val="25000"/>
                <a:shade val="30000"/>
                <a:satMod val="115000"/>
              </a:schemeClr>
            </a:gs>
            <a:gs pos="50000">
              <a:schemeClr val="tx1">
                <a:lumMod val="75000"/>
                <a:lumOff val="25000"/>
                <a:shade val="67500"/>
                <a:satMod val="115000"/>
              </a:schemeClr>
            </a:gs>
            <a:gs pos="100000">
              <a:schemeClr val="tx1">
                <a:lumMod val="75000"/>
                <a:lumOff val="2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bg1"/>
            </a:solidFill>
          </a:endParaRPr>
        </a:p>
      </xdr:txBody>
    </xdr:sp>
    <xdr:clientData/>
  </xdr:twoCellAnchor>
  <xdr:twoCellAnchor>
    <xdr:from>
      <xdr:col>12</xdr:col>
      <xdr:colOff>425450</xdr:colOff>
      <xdr:row>10</xdr:row>
      <xdr:rowOff>101600</xdr:rowOff>
    </xdr:from>
    <xdr:to>
      <xdr:col>18</xdr:col>
      <xdr:colOff>603250</xdr:colOff>
      <xdr:row>21</xdr:row>
      <xdr:rowOff>38100</xdr:rowOff>
    </xdr:to>
    <xdr:sp macro="" textlink="">
      <xdr:nvSpPr>
        <xdr:cNvPr id="17" name="Rectangle 16">
          <a:extLst>
            <a:ext uri="{FF2B5EF4-FFF2-40B4-BE49-F238E27FC236}">
              <a16:creationId xmlns:a16="http://schemas.microsoft.com/office/drawing/2014/main" id="{2022F59C-4A92-4C4D-92A1-80CE63302F24}"/>
            </a:ext>
          </a:extLst>
        </xdr:cNvPr>
        <xdr:cNvSpPr/>
      </xdr:nvSpPr>
      <xdr:spPr>
        <a:xfrm>
          <a:off x="7740650" y="1943100"/>
          <a:ext cx="3835400" cy="1962150"/>
        </a:xfrm>
        <a:prstGeom prst="rect">
          <a:avLst/>
        </a:prstGeom>
        <a:gradFill flip="none" rotWithShape="1">
          <a:gsLst>
            <a:gs pos="0">
              <a:schemeClr val="tx1">
                <a:lumMod val="75000"/>
                <a:lumOff val="25000"/>
                <a:shade val="30000"/>
                <a:satMod val="115000"/>
              </a:schemeClr>
            </a:gs>
            <a:gs pos="50000">
              <a:schemeClr val="tx1">
                <a:lumMod val="75000"/>
                <a:lumOff val="25000"/>
                <a:shade val="67500"/>
                <a:satMod val="115000"/>
              </a:schemeClr>
            </a:gs>
            <a:gs pos="100000">
              <a:schemeClr val="tx1">
                <a:lumMod val="75000"/>
                <a:lumOff val="2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bg1"/>
            </a:solidFill>
          </a:endParaRPr>
        </a:p>
      </xdr:txBody>
    </xdr:sp>
    <xdr:clientData/>
  </xdr:twoCellAnchor>
  <xdr:twoCellAnchor>
    <xdr:from>
      <xdr:col>0</xdr:col>
      <xdr:colOff>12700</xdr:colOff>
      <xdr:row>10</xdr:row>
      <xdr:rowOff>95250</xdr:rowOff>
    </xdr:from>
    <xdr:to>
      <xdr:col>5</xdr:col>
      <xdr:colOff>571500</xdr:colOff>
      <xdr:row>12</xdr:row>
      <xdr:rowOff>63500</xdr:rowOff>
    </xdr:to>
    <xdr:sp macro="" textlink="">
      <xdr:nvSpPr>
        <xdr:cNvPr id="21" name="Rectangle: Rounded Corners 20">
          <a:extLst>
            <a:ext uri="{FF2B5EF4-FFF2-40B4-BE49-F238E27FC236}">
              <a16:creationId xmlns:a16="http://schemas.microsoft.com/office/drawing/2014/main" id="{78DBEF1D-E7E9-475F-96AD-966C4394FC2F}"/>
            </a:ext>
          </a:extLst>
        </xdr:cNvPr>
        <xdr:cNvSpPr>
          <a:spLocks/>
        </xdr:cNvSpPr>
      </xdr:nvSpPr>
      <xdr:spPr>
        <a:xfrm>
          <a:off x="12700" y="1936750"/>
          <a:ext cx="3606800" cy="336550"/>
        </a:xfrm>
        <a:prstGeom prst="roundRect">
          <a:avLst/>
        </a:prstGeom>
        <a:gradFill flip="none" rotWithShape="1">
          <a:gsLst>
            <a:gs pos="0">
              <a:schemeClr val="bg2">
                <a:lumMod val="25000"/>
                <a:shade val="30000"/>
                <a:satMod val="115000"/>
              </a:schemeClr>
            </a:gs>
            <a:gs pos="50000">
              <a:schemeClr val="bg2">
                <a:lumMod val="25000"/>
                <a:shade val="67500"/>
                <a:satMod val="115000"/>
              </a:schemeClr>
            </a:gs>
            <a:gs pos="100000">
              <a:schemeClr val="bg2">
                <a:lumMod val="25000"/>
                <a:shade val="100000"/>
                <a:satMod val="115000"/>
              </a:schemeClr>
            </a:gs>
          </a:gsLst>
          <a:lin ang="2700000" scaled="1"/>
          <a:tileRect/>
        </a:gradFill>
        <a:ln>
          <a:no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lgerian" panose="04020705040A02060702" pitchFamily="82" charset="0"/>
            </a:rPr>
            <a:t>Sales and profit sales analysis</a:t>
          </a:r>
        </a:p>
      </xdr:txBody>
    </xdr:sp>
    <xdr:clientData/>
  </xdr:twoCellAnchor>
  <xdr:twoCellAnchor>
    <xdr:from>
      <xdr:col>6</xdr:col>
      <xdr:colOff>215900</xdr:colOff>
      <xdr:row>10</xdr:row>
      <xdr:rowOff>114300</xdr:rowOff>
    </xdr:from>
    <xdr:to>
      <xdr:col>12</xdr:col>
      <xdr:colOff>165100</xdr:colOff>
      <xdr:row>12</xdr:row>
      <xdr:rowOff>82550</xdr:rowOff>
    </xdr:to>
    <xdr:sp macro="" textlink="">
      <xdr:nvSpPr>
        <xdr:cNvPr id="34" name="Rectangle: Rounded Corners 33">
          <a:extLst>
            <a:ext uri="{FF2B5EF4-FFF2-40B4-BE49-F238E27FC236}">
              <a16:creationId xmlns:a16="http://schemas.microsoft.com/office/drawing/2014/main" id="{DB966EFB-45CB-4F7C-A402-E1117759949D}"/>
            </a:ext>
          </a:extLst>
        </xdr:cNvPr>
        <xdr:cNvSpPr>
          <a:spLocks/>
        </xdr:cNvSpPr>
      </xdr:nvSpPr>
      <xdr:spPr>
        <a:xfrm>
          <a:off x="3873500" y="1955800"/>
          <a:ext cx="3606800" cy="336550"/>
        </a:xfrm>
        <a:prstGeom prst="roundRect">
          <a:avLst/>
        </a:prstGeom>
        <a:gradFill flip="none" rotWithShape="1">
          <a:gsLst>
            <a:gs pos="0">
              <a:schemeClr val="bg2">
                <a:lumMod val="25000"/>
                <a:shade val="30000"/>
                <a:satMod val="115000"/>
              </a:schemeClr>
            </a:gs>
            <a:gs pos="50000">
              <a:schemeClr val="bg2">
                <a:lumMod val="25000"/>
                <a:shade val="67500"/>
                <a:satMod val="115000"/>
              </a:schemeClr>
            </a:gs>
            <a:gs pos="100000">
              <a:schemeClr val="bg2">
                <a:lumMod val="25000"/>
                <a:shade val="100000"/>
                <a:satMod val="115000"/>
              </a:schemeClr>
            </a:gs>
          </a:gsLst>
          <a:lin ang="2700000" scaled="1"/>
          <a:tileRect/>
        </a:gradFill>
        <a:ln>
          <a:no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lgerian" panose="04020705040A02060702" pitchFamily="82" charset="0"/>
            </a:rPr>
            <a:t>category-wise</a:t>
          </a:r>
          <a:r>
            <a:rPr lang="en-US" sz="1400" b="1" baseline="0">
              <a:solidFill>
                <a:schemeClr val="bg1"/>
              </a:solidFill>
              <a:latin typeface="Algerian" panose="04020705040A02060702" pitchFamily="82" charset="0"/>
            </a:rPr>
            <a:t> profit</a:t>
          </a:r>
          <a:endParaRPr lang="en-US" sz="1400" b="1">
            <a:solidFill>
              <a:schemeClr val="bg1"/>
            </a:solidFill>
            <a:latin typeface="Algerian" panose="04020705040A02060702" pitchFamily="82" charset="0"/>
          </a:endParaRPr>
        </a:p>
      </xdr:txBody>
    </xdr:sp>
    <xdr:clientData/>
  </xdr:twoCellAnchor>
  <xdr:twoCellAnchor>
    <xdr:from>
      <xdr:col>12</xdr:col>
      <xdr:colOff>425450</xdr:colOff>
      <xdr:row>10</xdr:row>
      <xdr:rowOff>101600</xdr:rowOff>
    </xdr:from>
    <xdr:to>
      <xdr:col>18</xdr:col>
      <xdr:colOff>374650</xdr:colOff>
      <xdr:row>12</xdr:row>
      <xdr:rowOff>69850</xdr:rowOff>
    </xdr:to>
    <xdr:sp macro="" textlink="">
      <xdr:nvSpPr>
        <xdr:cNvPr id="35" name="Rectangle: Rounded Corners 34">
          <a:extLst>
            <a:ext uri="{FF2B5EF4-FFF2-40B4-BE49-F238E27FC236}">
              <a16:creationId xmlns:a16="http://schemas.microsoft.com/office/drawing/2014/main" id="{7597C27A-CE8C-480F-8248-061535736224}"/>
            </a:ext>
          </a:extLst>
        </xdr:cNvPr>
        <xdr:cNvSpPr>
          <a:spLocks/>
        </xdr:cNvSpPr>
      </xdr:nvSpPr>
      <xdr:spPr>
        <a:xfrm>
          <a:off x="7740650" y="1943100"/>
          <a:ext cx="3606800" cy="336550"/>
        </a:xfrm>
        <a:prstGeom prst="roundRect">
          <a:avLst/>
        </a:prstGeom>
        <a:gradFill flip="none" rotWithShape="1">
          <a:gsLst>
            <a:gs pos="0">
              <a:schemeClr val="bg2">
                <a:lumMod val="25000"/>
                <a:shade val="30000"/>
                <a:satMod val="115000"/>
              </a:schemeClr>
            </a:gs>
            <a:gs pos="50000">
              <a:schemeClr val="bg2">
                <a:lumMod val="25000"/>
                <a:shade val="67500"/>
                <a:satMod val="115000"/>
              </a:schemeClr>
            </a:gs>
            <a:gs pos="100000">
              <a:schemeClr val="bg2">
                <a:lumMod val="25000"/>
                <a:shade val="100000"/>
                <a:satMod val="115000"/>
              </a:schemeClr>
            </a:gs>
          </a:gsLst>
          <a:lin ang="2700000" scaled="1"/>
          <a:tileRect/>
        </a:gradFill>
        <a:ln>
          <a:no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lgerian" panose="04020705040A02060702" pitchFamily="82" charset="0"/>
            </a:rPr>
            <a:t>category-wise sales share</a:t>
          </a:r>
        </a:p>
      </xdr:txBody>
    </xdr:sp>
    <xdr:clientData/>
  </xdr:twoCellAnchor>
  <xdr:twoCellAnchor>
    <xdr:from>
      <xdr:col>0</xdr:col>
      <xdr:colOff>12701</xdr:colOff>
      <xdr:row>12</xdr:row>
      <xdr:rowOff>63500</xdr:rowOff>
    </xdr:from>
    <xdr:to>
      <xdr:col>6</xdr:col>
      <xdr:colOff>63500</xdr:colOff>
      <xdr:row>21</xdr:row>
      <xdr:rowOff>63500</xdr:rowOff>
    </xdr:to>
    <xdr:graphicFrame macro="">
      <xdr:nvGraphicFramePr>
        <xdr:cNvPr id="36" name="Chart 35">
          <a:extLst>
            <a:ext uri="{FF2B5EF4-FFF2-40B4-BE49-F238E27FC236}">
              <a16:creationId xmlns:a16="http://schemas.microsoft.com/office/drawing/2014/main" id="{3A21AFD5-6E8A-4BCD-9FB4-B914F451E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247650</xdr:colOff>
      <xdr:row>11</xdr:row>
      <xdr:rowOff>165099</xdr:rowOff>
    </xdr:from>
    <xdr:to>
      <xdr:col>12</xdr:col>
      <xdr:colOff>190500</xdr:colOff>
      <xdr:row>21</xdr:row>
      <xdr:rowOff>101600</xdr:rowOff>
    </xdr:to>
    <mc:AlternateContent xmlns:mc="http://schemas.openxmlformats.org/markup-compatibility/2006">
      <mc:Choice xmlns:cx4="http://schemas.microsoft.com/office/drawing/2016/5/10/chartex" Requires="cx4">
        <xdr:graphicFrame macro="">
          <xdr:nvGraphicFramePr>
            <xdr:cNvPr id="37" name="Chart 36">
              <a:extLst>
                <a:ext uri="{FF2B5EF4-FFF2-40B4-BE49-F238E27FC236}">
                  <a16:creationId xmlns:a16="http://schemas.microsoft.com/office/drawing/2014/main" id="{DC85569D-B083-4502-933A-911584C0EB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905250" y="2190749"/>
              <a:ext cx="3600450" cy="17780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25400</xdr:colOff>
      <xdr:row>10</xdr:row>
      <xdr:rowOff>101600</xdr:rowOff>
    </xdr:from>
    <xdr:to>
      <xdr:col>18</xdr:col>
      <xdr:colOff>279400</xdr:colOff>
      <xdr:row>21</xdr:row>
      <xdr:rowOff>44450</xdr:rowOff>
    </xdr:to>
    <xdr:graphicFrame macro="">
      <xdr:nvGraphicFramePr>
        <xdr:cNvPr id="38" name="Chart 37">
          <a:extLst>
            <a:ext uri="{FF2B5EF4-FFF2-40B4-BE49-F238E27FC236}">
              <a16:creationId xmlns:a16="http://schemas.microsoft.com/office/drawing/2014/main" id="{42117871-BA4A-46C9-9C23-647EB0040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88900</xdr:colOff>
      <xdr:row>21</xdr:row>
      <xdr:rowOff>120650</xdr:rowOff>
    </xdr:from>
    <xdr:to>
      <xdr:col>6</xdr:col>
      <xdr:colOff>177800</xdr:colOff>
      <xdr:row>35</xdr:row>
      <xdr:rowOff>165100</xdr:rowOff>
    </xdr:to>
    <xdr:sp macro="" textlink="">
      <xdr:nvSpPr>
        <xdr:cNvPr id="39" name="Rectangle 38">
          <a:extLst>
            <a:ext uri="{FF2B5EF4-FFF2-40B4-BE49-F238E27FC236}">
              <a16:creationId xmlns:a16="http://schemas.microsoft.com/office/drawing/2014/main" id="{57573CA9-702F-4AAE-9A7B-81B603932D51}"/>
            </a:ext>
          </a:extLst>
        </xdr:cNvPr>
        <xdr:cNvSpPr/>
      </xdr:nvSpPr>
      <xdr:spPr>
        <a:xfrm>
          <a:off x="88900" y="3987800"/>
          <a:ext cx="3746500" cy="2622550"/>
        </a:xfrm>
        <a:prstGeom prst="rect">
          <a:avLst/>
        </a:prstGeom>
        <a:gradFill flip="none" rotWithShape="1">
          <a:gsLst>
            <a:gs pos="0">
              <a:schemeClr val="tx1">
                <a:lumMod val="75000"/>
                <a:lumOff val="25000"/>
                <a:shade val="30000"/>
                <a:satMod val="115000"/>
              </a:schemeClr>
            </a:gs>
            <a:gs pos="50000">
              <a:schemeClr val="tx1">
                <a:lumMod val="75000"/>
                <a:lumOff val="25000"/>
                <a:shade val="67500"/>
                <a:satMod val="115000"/>
              </a:schemeClr>
            </a:gs>
            <a:gs pos="100000">
              <a:schemeClr val="tx1">
                <a:lumMod val="75000"/>
                <a:lumOff val="2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bg1"/>
            </a:solidFill>
          </a:endParaRPr>
        </a:p>
      </xdr:txBody>
    </xdr:sp>
    <xdr:clientData/>
  </xdr:twoCellAnchor>
  <xdr:twoCellAnchor>
    <xdr:from>
      <xdr:col>0</xdr:col>
      <xdr:colOff>88900</xdr:colOff>
      <xdr:row>21</xdr:row>
      <xdr:rowOff>120650</xdr:rowOff>
    </xdr:from>
    <xdr:to>
      <xdr:col>6</xdr:col>
      <xdr:colOff>38100</xdr:colOff>
      <xdr:row>23</xdr:row>
      <xdr:rowOff>88900</xdr:rowOff>
    </xdr:to>
    <xdr:sp macro="" textlink="">
      <xdr:nvSpPr>
        <xdr:cNvPr id="40" name="Rectangle: Rounded Corners 39">
          <a:extLst>
            <a:ext uri="{FF2B5EF4-FFF2-40B4-BE49-F238E27FC236}">
              <a16:creationId xmlns:a16="http://schemas.microsoft.com/office/drawing/2014/main" id="{938EF53F-7432-4153-B58E-0F280882FEF4}"/>
            </a:ext>
          </a:extLst>
        </xdr:cNvPr>
        <xdr:cNvSpPr>
          <a:spLocks/>
        </xdr:cNvSpPr>
      </xdr:nvSpPr>
      <xdr:spPr>
        <a:xfrm>
          <a:off x="88900" y="3987800"/>
          <a:ext cx="3606800" cy="336550"/>
        </a:xfrm>
        <a:prstGeom prst="roundRect">
          <a:avLst/>
        </a:prstGeom>
        <a:gradFill flip="none" rotWithShape="1">
          <a:gsLst>
            <a:gs pos="0">
              <a:schemeClr val="bg2">
                <a:lumMod val="25000"/>
                <a:shade val="30000"/>
                <a:satMod val="115000"/>
              </a:schemeClr>
            </a:gs>
            <a:gs pos="50000">
              <a:schemeClr val="bg2">
                <a:lumMod val="25000"/>
                <a:shade val="67500"/>
                <a:satMod val="115000"/>
              </a:schemeClr>
            </a:gs>
            <a:gs pos="100000">
              <a:schemeClr val="bg2">
                <a:lumMod val="25000"/>
                <a:shade val="100000"/>
                <a:satMod val="115000"/>
              </a:schemeClr>
            </a:gs>
          </a:gsLst>
          <a:lin ang="2700000" scaled="1"/>
          <a:tileRect/>
        </a:gradFill>
        <a:ln>
          <a:no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lgerian" panose="04020705040A02060702" pitchFamily="82" charset="0"/>
            </a:rPr>
            <a:t>Sales by</a:t>
          </a:r>
          <a:r>
            <a:rPr lang="en-US" sz="1400" b="1" baseline="0">
              <a:solidFill>
                <a:schemeClr val="bg1"/>
              </a:solidFill>
              <a:latin typeface="Algerian" panose="04020705040A02060702" pitchFamily="82" charset="0"/>
            </a:rPr>
            <a:t> stATE</a:t>
          </a:r>
          <a:endParaRPr lang="en-US" sz="1400" b="1">
            <a:solidFill>
              <a:schemeClr val="bg1"/>
            </a:solidFill>
            <a:latin typeface="Algerian" panose="04020705040A02060702" pitchFamily="82" charset="0"/>
          </a:endParaRPr>
        </a:p>
      </xdr:txBody>
    </xdr:sp>
    <xdr:clientData/>
  </xdr:twoCellAnchor>
  <xdr:twoCellAnchor>
    <xdr:from>
      <xdr:col>6</xdr:col>
      <xdr:colOff>317500</xdr:colOff>
      <xdr:row>21</xdr:row>
      <xdr:rowOff>146050</xdr:rowOff>
    </xdr:from>
    <xdr:to>
      <xdr:col>12</xdr:col>
      <xdr:colOff>406400</xdr:colOff>
      <xdr:row>36</xdr:row>
      <xdr:rowOff>6350</xdr:rowOff>
    </xdr:to>
    <xdr:sp macro="" textlink="">
      <xdr:nvSpPr>
        <xdr:cNvPr id="41" name="Rectangle 40">
          <a:extLst>
            <a:ext uri="{FF2B5EF4-FFF2-40B4-BE49-F238E27FC236}">
              <a16:creationId xmlns:a16="http://schemas.microsoft.com/office/drawing/2014/main" id="{3990E390-C3AA-44AD-939A-D294B5D711E8}"/>
            </a:ext>
          </a:extLst>
        </xdr:cNvPr>
        <xdr:cNvSpPr/>
      </xdr:nvSpPr>
      <xdr:spPr>
        <a:xfrm>
          <a:off x="3975100" y="4013200"/>
          <a:ext cx="3746500" cy="2622550"/>
        </a:xfrm>
        <a:prstGeom prst="rect">
          <a:avLst/>
        </a:prstGeom>
        <a:gradFill flip="none" rotWithShape="1">
          <a:gsLst>
            <a:gs pos="0">
              <a:schemeClr val="tx1">
                <a:lumMod val="75000"/>
                <a:lumOff val="25000"/>
                <a:shade val="30000"/>
                <a:satMod val="115000"/>
              </a:schemeClr>
            </a:gs>
            <a:gs pos="50000">
              <a:schemeClr val="tx1">
                <a:lumMod val="75000"/>
                <a:lumOff val="25000"/>
                <a:shade val="67500"/>
                <a:satMod val="115000"/>
              </a:schemeClr>
            </a:gs>
            <a:gs pos="100000">
              <a:schemeClr val="tx1">
                <a:lumMod val="75000"/>
                <a:lumOff val="2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bg1"/>
            </a:solidFill>
          </a:endParaRPr>
        </a:p>
      </xdr:txBody>
    </xdr:sp>
    <xdr:clientData/>
  </xdr:twoCellAnchor>
  <xdr:twoCellAnchor>
    <xdr:from>
      <xdr:col>12</xdr:col>
      <xdr:colOff>495300</xdr:colOff>
      <xdr:row>21</xdr:row>
      <xdr:rowOff>82550</xdr:rowOff>
    </xdr:from>
    <xdr:to>
      <xdr:col>18</xdr:col>
      <xdr:colOff>584200</xdr:colOff>
      <xdr:row>35</xdr:row>
      <xdr:rowOff>127000</xdr:rowOff>
    </xdr:to>
    <xdr:sp macro="" textlink="">
      <xdr:nvSpPr>
        <xdr:cNvPr id="42" name="Rectangle 41">
          <a:extLst>
            <a:ext uri="{FF2B5EF4-FFF2-40B4-BE49-F238E27FC236}">
              <a16:creationId xmlns:a16="http://schemas.microsoft.com/office/drawing/2014/main" id="{EC77C435-E1B8-4FEA-9B55-698DF00FA6DC}"/>
            </a:ext>
          </a:extLst>
        </xdr:cNvPr>
        <xdr:cNvSpPr/>
      </xdr:nvSpPr>
      <xdr:spPr>
        <a:xfrm>
          <a:off x="7810500" y="3949700"/>
          <a:ext cx="3746500" cy="2622550"/>
        </a:xfrm>
        <a:prstGeom prst="rect">
          <a:avLst/>
        </a:prstGeom>
        <a:gradFill flip="none" rotWithShape="1">
          <a:gsLst>
            <a:gs pos="0">
              <a:schemeClr val="tx1">
                <a:lumMod val="75000"/>
                <a:lumOff val="25000"/>
                <a:shade val="30000"/>
                <a:satMod val="115000"/>
              </a:schemeClr>
            </a:gs>
            <a:gs pos="50000">
              <a:schemeClr val="tx1">
                <a:lumMod val="75000"/>
                <a:lumOff val="25000"/>
                <a:shade val="67500"/>
                <a:satMod val="115000"/>
              </a:schemeClr>
            </a:gs>
            <a:gs pos="100000">
              <a:schemeClr val="tx1">
                <a:lumMod val="75000"/>
                <a:lumOff val="25000"/>
                <a:shade val="100000"/>
                <a:satMod val="11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bg1"/>
            </a:solidFill>
          </a:endParaRPr>
        </a:p>
      </xdr:txBody>
    </xdr:sp>
    <xdr:clientData/>
  </xdr:twoCellAnchor>
  <xdr:twoCellAnchor>
    <xdr:from>
      <xdr:col>6</xdr:col>
      <xdr:colOff>438150</xdr:colOff>
      <xdr:row>22</xdr:row>
      <xdr:rowOff>6350</xdr:rowOff>
    </xdr:from>
    <xdr:to>
      <xdr:col>12</xdr:col>
      <xdr:colOff>387350</xdr:colOff>
      <xdr:row>23</xdr:row>
      <xdr:rowOff>158750</xdr:rowOff>
    </xdr:to>
    <xdr:sp macro="" textlink="">
      <xdr:nvSpPr>
        <xdr:cNvPr id="43" name="Rectangle: Rounded Corners 42">
          <a:extLst>
            <a:ext uri="{FF2B5EF4-FFF2-40B4-BE49-F238E27FC236}">
              <a16:creationId xmlns:a16="http://schemas.microsoft.com/office/drawing/2014/main" id="{329CE1E2-D9CA-47CD-A787-0ED1B003539C}"/>
            </a:ext>
          </a:extLst>
        </xdr:cNvPr>
        <xdr:cNvSpPr>
          <a:spLocks/>
        </xdr:cNvSpPr>
      </xdr:nvSpPr>
      <xdr:spPr>
        <a:xfrm>
          <a:off x="4095750" y="4057650"/>
          <a:ext cx="3606800" cy="336550"/>
        </a:xfrm>
        <a:prstGeom prst="roundRect">
          <a:avLst/>
        </a:prstGeom>
        <a:gradFill flip="none" rotWithShape="1">
          <a:gsLst>
            <a:gs pos="0">
              <a:schemeClr val="bg2">
                <a:lumMod val="25000"/>
                <a:shade val="30000"/>
                <a:satMod val="115000"/>
              </a:schemeClr>
            </a:gs>
            <a:gs pos="50000">
              <a:schemeClr val="bg2">
                <a:lumMod val="25000"/>
                <a:shade val="67500"/>
                <a:satMod val="115000"/>
              </a:schemeClr>
            </a:gs>
            <a:gs pos="100000">
              <a:schemeClr val="bg2">
                <a:lumMod val="25000"/>
                <a:shade val="100000"/>
                <a:satMod val="115000"/>
              </a:schemeClr>
            </a:gs>
          </a:gsLst>
          <a:lin ang="2700000" scaled="1"/>
          <a:tileRect/>
        </a:gradFill>
        <a:ln>
          <a:no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lgerian" panose="04020705040A02060702" pitchFamily="82" charset="0"/>
            </a:rPr>
            <a:t>TOP 5 CATEGORIES</a:t>
          </a:r>
          <a:r>
            <a:rPr lang="en-US" sz="1400" b="1" baseline="0">
              <a:solidFill>
                <a:schemeClr val="bg1"/>
              </a:solidFill>
              <a:latin typeface="Algerian" panose="04020705040A02060702" pitchFamily="82" charset="0"/>
            </a:rPr>
            <a:t> BY </a:t>
          </a:r>
          <a:r>
            <a:rPr lang="en-US" sz="1400" b="1">
              <a:solidFill>
                <a:schemeClr val="bg1"/>
              </a:solidFill>
              <a:latin typeface="Algerian" panose="04020705040A02060702" pitchFamily="82" charset="0"/>
            </a:rPr>
            <a:t>Sales</a:t>
          </a:r>
        </a:p>
      </xdr:txBody>
    </xdr:sp>
    <xdr:clientData/>
  </xdr:twoCellAnchor>
  <xdr:twoCellAnchor>
    <xdr:from>
      <xdr:col>13</xdr:col>
      <xdr:colOff>6350</xdr:colOff>
      <xdr:row>21</xdr:row>
      <xdr:rowOff>152400</xdr:rowOff>
    </xdr:from>
    <xdr:to>
      <xdr:col>18</xdr:col>
      <xdr:colOff>565150</xdr:colOff>
      <xdr:row>23</xdr:row>
      <xdr:rowOff>120650</xdr:rowOff>
    </xdr:to>
    <xdr:sp macro="" textlink="">
      <xdr:nvSpPr>
        <xdr:cNvPr id="44" name="Rectangle: Rounded Corners 43">
          <a:extLst>
            <a:ext uri="{FF2B5EF4-FFF2-40B4-BE49-F238E27FC236}">
              <a16:creationId xmlns:a16="http://schemas.microsoft.com/office/drawing/2014/main" id="{73DF124E-EDBA-49A0-9FE2-9E8D652C346E}"/>
            </a:ext>
          </a:extLst>
        </xdr:cNvPr>
        <xdr:cNvSpPr>
          <a:spLocks/>
        </xdr:cNvSpPr>
      </xdr:nvSpPr>
      <xdr:spPr>
        <a:xfrm>
          <a:off x="7931150" y="4019550"/>
          <a:ext cx="3606800" cy="336550"/>
        </a:xfrm>
        <a:prstGeom prst="roundRect">
          <a:avLst/>
        </a:prstGeom>
        <a:gradFill flip="none" rotWithShape="1">
          <a:gsLst>
            <a:gs pos="0">
              <a:schemeClr val="bg2">
                <a:lumMod val="25000"/>
                <a:shade val="30000"/>
                <a:satMod val="115000"/>
              </a:schemeClr>
            </a:gs>
            <a:gs pos="50000">
              <a:schemeClr val="bg2">
                <a:lumMod val="25000"/>
                <a:shade val="67500"/>
                <a:satMod val="115000"/>
              </a:schemeClr>
            </a:gs>
            <a:gs pos="100000">
              <a:schemeClr val="bg2">
                <a:lumMod val="25000"/>
                <a:shade val="100000"/>
                <a:satMod val="115000"/>
              </a:schemeClr>
            </a:gs>
          </a:gsLst>
          <a:lin ang="2700000" scaled="1"/>
          <a:tileRect/>
        </a:gradFill>
        <a:ln>
          <a:no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Algerian" panose="04020705040A02060702" pitchFamily="82" charset="0"/>
            </a:rPr>
            <a:t>FILTERS</a:t>
          </a:r>
        </a:p>
        <a:p>
          <a:pPr algn="ctr"/>
          <a:endParaRPr lang="en-US" sz="1400" b="1">
            <a:solidFill>
              <a:schemeClr val="bg1"/>
            </a:solidFill>
            <a:latin typeface="Algerian" panose="04020705040A02060702" pitchFamily="82" charset="0"/>
          </a:endParaRPr>
        </a:p>
      </xdr:txBody>
    </xdr:sp>
    <xdr:clientData/>
  </xdr:twoCellAnchor>
  <xdr:twoCellAnchor>
    <xdr:from>
      <xdr:col>0</xdr:col>
      <xdr:colOff>114300</xdr:colOff>
      <xdr:row>23</xdr:row>
      <xdr:rowOff>152400</xdr:rowOff>
    </xdr:from>
    <xdr:to>
      <xdr:col>6</xdr:col>
      <xdr:colOff>120650</xdr:colOff>
      <xdr:row>35</xdr:row>
      <xdr:rowOff>133350</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104FD732-5E41-4713-BD3A-E2A74984CB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14300" y="4387850"/>
              <a:ext cx="3663950" cy="2190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584200</xdr:colOff>
      <xdr:row>24</xdr:row>
      <xdr:rowOff>82550</xdr:rowOff>
    </xdr:from>
    <xdr:to>
      <xdr:col>12</xdr:col>
      <xdr:colOff>330200</xdr:colOff>
      <xdr:row>34</xdr:row>
      <xdr:rowOff>133350</xdr:rowOff>
    </xdr:to>
    <xdr:graphicFrame macro="">
      <xdr:nvGraphicFramePr>
        <xdr:cNvPr id="46" name="Chart 45">
          <a:extLst>
            <a:ext uri="{FF2B5EF4-FFF2-40B4-BE49-F238E27FC236}">
              <a16:creationId xmlns:a16="http://schemas.microsoft.com/office/drawing/2014/main" id="{24B0A88A-FF46-4BB4-B5BB-A8752397C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565150</xdr:colOff>
      <xdr:row>24</xdr:row>
      <xdr:rowOff>1</xdr:rowOff>
    </xdr:from>
    <xdr:to>
      <xdr:col>14</xdr:col>
      <xdr:colOff>336550</xdr:colOff>
      <xdr:row>32</xdr:row>
      <xdr:rowOff>63501</xdr:rowOff>
    </xdr:to>
    <mc:AlternateContent xmlns:mc="http://schemas.openxmlformats.org/markup-compatibility/2006" xmlns:a14="http://schemas.microsoft.com/office/drawing/2010/main">
      <mc:Choice Requires="a14">
        <xdr:graphicFrame macro="">
          <xdr:nvGraphicFramePr>
            <xdr:cNvPr id="47" name="Region 1">
              <a:extLst>
                <a:ext uri="{FF2B5EF4-FFF2-40B4-BE49-F238E27FC236}">
                  <a16:creationId xmlns:a16="http://schemas.microsoft.com/office/drawing/2014/main" id="{2C19D1CA-92D5-4440-BF89-EFDE3A9FE25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880350" y="4419601"/>
              <a:ext cx="990600" cy="153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508000</xdr:colOff>
      <xdr:row>24</xdr:row>
      <xdr:rowOff>6351</xdr:rowOff>
    </xdr:from>
    <xdr:to>
      <xdr:col>16</xdr:col>
      <xdr:colOff>457200</xdr:colOff>
      <xdr:row>30</xdr:row>
      <xdr:rowOff>82550</xdr:rowOff>
    </xdr:to>
    <mc:AlternateContent xmlns:mc="http://schemas.openxmlformats.org/markup-compatibility/2006" xmlns:a14="http://schemas.microsoft.com/office/drawing/2010/main">
      <mc:Choice Requires="a14">
        <xdr:graphicFrame macro="">
          <xdr:nvGraphicFramePr>
            <xdr:cNvPr id="48" name="Segment 1">
              <a:extLst>
                <a:ext uri="{FF2B5EF4-FFF2-40B4-BE49-F238E27FC236}">
                  <a16:creationId xmlns:a16="http://schemas.microsoft.com/office/drawing/2014/main" id="{AA7574D5-E0CD-4E71-9474-3E2B2DA078E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042400" y="4425951"/>
              <a:ext cx="1168400" cy="1181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19050</xdr:colOff>
      <xdr:row>23</xdr:row>
      <xdr:rowOff>139701</xdr:rowOff>
    </xdr:from>
    <xdr:to>
      <xdr:col>18</xdr:col>
      <xdr:colOff>476250</xdr:colOff>
      <xdr:row>31</xdr:row>
      <xdr:rowOff>146050</xdr:rowOff>
    </xdr:to>
    <mc:AlternateContent xmlns:mc="http://schemas.openxmlformats.org/markup-compatibility/2006" xmlns:a14="http://schemas.microsoft.com/office/drawing/2010/main">
      <mc:Choice Requires="a14">
        <xdr:graphicFrame macro="">
          <xdr:nvGraphicFramePr>
            <xdr:cNvPr id="49" name="Year 2">
              <a:extLst>
                <a:ext uri="{FF2B5EF4-FFF2-40B4-BE49-F238E27FC236}">
                  <a16:creationId xmlns:a16="http://schemas.microsoft.com/office/drawing/2014/main" id="{FDC825E0-6AE1-4FAF-9E9E-4891182124A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382250" y="4375151"/>
              <a:ext cx="1066800" cy="1479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479425</xdr:colOff>
      <xdr:row>1</xdr:row>
      <xdr:rowOff>149225</xdr:rowOff>
    </xdr:from>
    <xdr:to>
      <xdr:col>12</xdr:col>
      <xdr:colOff>174625</xdr:colOff>
      <xdr:row>16</xdr:row>
      <xdr:rowOff>130175</xdr:rowOff>
    </xdr:to>
    <xdr:graphicFrame macro="">
      <xdr:nvGraphicFramePr>
        <xdr:cNvPr id="5" name="Chart 4">
          <a:extLst>
            <a:ext uri="{FF2B5EF4-FFF2-40B4-BE49-F238E27FC236}">
              <a16:creationId xmlns:a16="http://schemas.microsoft.com/office/drawing/2014/main" id="{116614E5-5DE6-E544-5107-B6ED032511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574675</xdr:colOff>
      <xdr:row>18</xdr:row>
      <xdr:rowOff>79375</xdr:rowOff>
    </xdr:from>
    <xdr:to>
      <xdr:col>14</xdr:col>
      <xdr:colOff>269875</xdr:colOff>
      <xdr:row>33</xdr:row>
      <xdr:rowOff>60325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20EA444A-269F-0ED4-9435-6943F89F6B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14975" y="3394075"/>
              <a:ext cx="4572000" cy="2698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139698</xdr:colOff>
      <xdr:row>34</xdr:row>
      <xdr:rowOff>2719</xdr:rowOff>
    </xdr:from>
    <xdr:to>
      <xdr:col>13</xdr:col>
      <xdr:colOff>410060</xdr:colOff>
      <xdr:row>48</xdr:row>
      <xdr:rowOff>23039</xdr:rowOff>
    </xdr:to>
    <xdr:graphicFrame macro="">
      <xdr:nvGraphicFramePr>
        <xdr:cNvPr id="8" name="Chart 7">
          <a:extLst>
            <a:ext uri="{FF2B5EF4-FFF2-40B4-BE49-F238E27FC236}">
              <a16:creationId xmlns:a16="http://schemas.microsoft.com/office/drawing/2014/main" id="{209292DD-7BF9-FDDF-6C29-677DF20EDB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270144</xdr:colOff>
      <xdr:row>59</xdr:row>
      <xdr:rowOff>43697</xdr:rowOff>
    </xdr:from>
    <xdr:to>
      <xdr:col>14</xdr:col>
      <xdr:colOff>547822</xdr:colOff>
      <xdr:row>74</xdr:row>
      <xdr:rowOff>42405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F04F5E5-F3AA-65A1-F7E5-264770A8CB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820044" y="10864097"/>
              <a:ext cx="4544878" cy="27609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161441</xdr:colOff>
      <xdr:row>75</xdr:row>
      <xdr:rowOff>100093</xdr:rowOff>
    </xdr:from>
    <xdr:to>
      <xdr:col>11</xdr:col>
      <xdr:colOff>13884</xdr:colOff>
      <xdr:row>82</xdr:row>
      <xdr:rowOff>86102</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57BCFD95-1B6D-C6D0-D4CC-3098291111C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332800" y="14028680"/>
              <a:ext cx="1067225" cy="1290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603789</xdr:colOff>
      <xdr:row>1</xdr:row>
      <xdr:rowOff>172850</xdr:rowOff>
    </xdr:from>
    <xdr:to>
      <xdr:col>35</xdr:col>
      <xdr:colOff>267992</xdr:colOff>
      <xdr:row>16</xdr:row>
      <xdr:rowOff>171558</xdr:rowOff>
    </xdr:to>
    <xdr:graphicFrame macro="">
      <xdr:nvGraphicFramePr>
        <xdr:cNvPr id="10" name="Chart 9">
          <a:extLst>
            <a:ext uri="{FF2B5EF4-FFF2-40B4-BE49-F238E27FC236}">
              <a16:creationId xmlns:a16="http://schemas.microsoft.com/office/drawing/2014/main" id="{9AE9650E-47AB-0AFE-D0E6-6785487109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524565</xdr:colOff>
      <xdr:row>34</xdr:row>
      <xdr:rowOff>110435</xdr:rowOff>
    </xdr:from>
    <xdr:to>
      <xdr:col>18</xdr:col>
      <xdr:colOff>821359</xdr:colOff>
      <xdr:row>39</xdr:row>
      <xdr:rowOff>1</xdr:rowOff>
    </xdr:to>
    <xdr:graphicFrame macro="">
      <xdr:nvGraphicFramePr>
        <xdr:cNvPr id="11" name="Chart 10">
          <a:extLst>
            <a:ext uri="{FF2B5EF4-FFF2-40B4-BE49-F238E27FC236}">
              <a16:creationId xmlns:a16="http://schemas.microsoft.com/office/drawing/2014/main" id="{D660162D-3373-0024-814C-93690C467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531468</xdr:colOff>
      <xdr:row>35</xdr:row>
      <xdr:rowOff>41412</xdr:rowOff>
    </xdr:from>
    <xdr:to>
      <xdr:col>22</xdr:col>
      <xdr:colOff>73852</xdr:colOff>
      <xdr:row>40</xdr:row>
      <xdr:rowOff>122305</xdr:rowOff>
    </xdr:to>
    <xdr:graphicFrame macro="">
      <xdr:nvGraphicFramePr>
        <xdr:cNvPr id="12" name="Chart 11">
          <a:extLst>
            <a:ext uri="{FF2B5EF4-FFF2-40B4-BE49-F238E27FC236}">
              <a16:creationId xmlns:a16="http://schemas.microsoft.com/office/drawing/2014/main" id="{95902B01-3061-81CF-18F5-5C491BA157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41413</xdr:colOff>
      <xdr:row>35</xdr:row>
      <xdr:rowOff>124240</xdr:rowOff>
    </xdr:from>
    <xdr:to>
      <xdr:col>25</xdr:col>
      <xdr:colOff>978037</xdr:colOff>
      <xdr:row>40</xdr:row>
      <xdr:rowOff>136110</xdr:rowOff>
    </xdr:to>
    <xdr:graphicFrame macro="">
      <xdr:nvGraphicFramePr>
        <xdr:cNvPr id="13" name="Chart 12">
          <a:extLst>
            <a:ext uri="{FF2B5EF4-FFF2-40B4-BE49-F238E27FC236}">
              <a16:creationId xmlns:a16="http://schemas.microsoft.com/office/drawing/2014/main" id="{01FD211F-3178-6A84-68AC-FB413A33F2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595657</xdr:colOff>
      <xdr:row>34</xdr:row>
      <xdr:rowOff>158750</xdr:rowOff>
    </xdr:from>
    <xdr:to>
      <xdr:col>33</xdr:col>
      <xdr:colOff>289891</xdr:colOff>
      <xdr:row>40</xdr:row>
      <xdr:rowOff>179457</xdr:rowOff>
    </xdr:to>
    <xdr:graphicFrame macro="">
      <xdr:nvGraphicFramePr>
        <xdr:cNvPr id="14" name="Chart 13">
          <a:extLst>
            <a:ext uri="{FF2B5EF4-FFF2-40B4-BE49-F238E27FC236}">
              <a16:creationId xmlns:a16="http://schemas.microsoft.com/office/drawing/2014/main" id="{78760796-2DA6-530C-5BA8-D23C5462C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775194</xdr:colOff>
      <xdr:row>34</xdr:row>
      <xdr:rowOff>140193</xdr:rowOff>
    </xdr:from>
    <xdr:to>
      <xdr:col>29</xdr:col>
      <xdr:colOff>826324</xdr:colOff>
      <xdr:row>44</xdr:row>
      <xdr:rowOff>6761</xdr:rowOff>
    </xdr:to>
    <xdr:graphicFrame macro="">
      <xdr:nvGraphicFramePr>
        <xdr:cNvPr id="2" name="Chart 1">
          <a:extLst>
            <a:ext uri="{FF2B5EF4-FFF2-40B4-BE49-F238E27FC236}">
              <a16:creationId xmlns:a16="http://schemas.microsoft.com/office/drawing/2014/main" id="{EC21C8F0-6A85-6896-FED8-A8FF92541C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xdr:col>
      <xdr:colOff>267112</xdr:colOff>
      <xdr:row>17</xdr:row>
      <xdr:rowOff>166914</xdr:rowOff>
    </xdr:from>
    <xdr:to>
      <xdr:col>11</xdr:col>
      <xdr:colOff>265132</xdr:colOff>
      <xdr:row>32</xdr:row>
      <xdr:rowOff>10844</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A363F667-F193-1043-1BAA-3A00F8CEFA3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435683" y="3251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133103</xdr:colOff>
      <xdr:row>20</xdr:row>
      <xdr:rowOff>98879</xdr:rowOff>
    </xdr:from>
    <xdr:to>
      <xdr:col>12</xdr:col>
      <xdr:colOff>131124</xdr:colOff>
      <xdr:row>34</xdr:row>
      <xdr:rowOff>124237</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3F884681-D91E-2E40-69B9-2A0C9F315BE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911934" y="3727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559872</xdr:colOff>
      <xdr:row>30</xdr:row>
      <xdr:rowOff>88571</xdr:rowOff>
    </xdr:from>
    <xdr:to>
      <xdr:col>15</xdr:col>
      <xdr:colOff>557892</xdr:colOff>
      <xdr:row>44</xdr:row>
      <xdr:rowOff>72696</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628BC534-E030-EE69-B615-06C4235E113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169482" y="549019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ABA BAKARI" refreshedDate="45649.489126851855" createdVersion="8" refreshedVersion="8" minRefreshableVersion="3" recordCount="9994" xr:uid="{14AD2C32-C5EC-49C8-B7A8-6B665138768E}">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Sales" numFmtId="0" formula=" 0" databaseField="0"/>
    <cacheField name="Profit Margin" numFmtId="0" formula="Profit/Sales" databaseField="0"/>
  </cacheFields>
  <extLst>
    <ext xmlns:x14="http://schemas.microsoft.com/office/spreadsheetml/2009/9/main" uri="{725AE2AE-9491-48be-B2B4-4EB974FC3084}">
      <x14:pivotCacheDefinition pivotCacheId="19266026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1404A1-27A9-4607-947C-46C102A17C81}"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E1:AF13" firstHeaderRow="1"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2">
    <i>
      <x v="1"/>
    </i>
    <i>
      <x v="2"/>
    </i>
    <i>
      <x v="3"/>
    </i>
    <i>
      <x v="4"/>
    </i>
    <i>
      <x v="5"/>
    </i>
    <i>
      <x v="6"/>
    </i>
    <i>
      <x v="7"/>
    </i>
    <i>
      <x v="8"/>
    </i>
    <i>
      <x v="9"/>
    </i>
    <i>
      <x v="10"/>
    </i>
    <i>
      <x v="11"/>
    </i>
    <i>
      <x v="12"/>
    </i>
  </rowItems>
  <colItems count="1">
    <i/>
  </colItems>
  <dataFields count="1">
    <dataField name="Count of Order ID" fld="1" subtotal="count" baseField="0" baseItem="0"/>
  </dataFields>
  <chartFormats count="1">
    <chartFormat chart="2"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0C3803-55A9-4A55-BAFB-004E324381A6}"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R49:W53" firstHeaderRow="0"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Profit Margin" fld="26" baseField="0" baseItem="0"/>
    <dataField name="Count of Order ID" fld="1" subtotal="count" baseField="0" baseItem="0"/>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9B87CD-5423-4172-B961-3AB3F14212DE}"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F22:AG34"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2">
    <field x="22"/>
    <field x="3"/>
  </rowFields>
  <rowItems count="12">
    <i>
      <x v="1"/>
    </i>
    <i>
      <x v="2"/>
    </i>
    <i>
      <x v="3"/>
    </i>
    <i>
      <x v="4"/>
    </i>
    <i>
      <x v="5"/>
    </i>
    <i>
      <x v="6"/>
    </i>
    <i>
      <x v="7"/>
    </i>
    <i>
      <x v="8"/>
    </i>
    <i>
      <x v="9"/>
    </i>
    <i>
      <x v="10"/>
    </i>
    <i>
      <x v="11"/>
    </i>
    <i>
      <x v="12"/>
    </i>
  </rowItems>
  <colItems count="1">
    <i/>
  </colItems>
  <dataFields count="1">
    <dataField name="Sum of Profit Margin" fld="26" baseField="0" baseItem="0"/>
  </dataFields>
  <chartFormats count="3">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22" count="1" selected="0">
            <x v="2"/>
          </reference>
        </references>
      </pivotArea>
    </chartFormat>
    <chartFormat chart="5"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E39503-DC61-4565-92EE-543725EBD39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R3:S9"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23E7C2-D013-445A-9820-9390EBF20F36}"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R22:S34" firstHeaderRow="1"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2">
    <i>
      <x v="1"/>
    </i>
    <i>
      <x v="2"/>
    </i>
    <i>
      <x v="3"/>
    </i>
    <i>
      <x v="4"/>
    </i>
    <i>
      <x v="5"/>
    </i>
    <i>
      <x v="6"/>
    </i>
    <i>
      <x v="7"/>
    </i>
    <i>
      <x v="8"/>
    </i>
    <i>
      <x v="9"/>
    </i>
    <i>
      <x v="10"/>
    </i>
    <i>
      <x v="11"/>
    </i>
    <i>
      <x v="12"/>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4F7C4B-4E79-40C0-8EEC-5749D7826FE9}"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58:C10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1C4D9C-F22D-4D03-A74B-8AF89BF4A3A2}" name="Waterfall 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B22:C2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ADC28D-31B2-47C0-8244-CFBFAD6358BC}"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U22:V34" firstHeaderRow="1"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2">
    <i>
      <x v="1"/>
    </i>
    <i>
      <x v="2"/>
    </i>
    <i>
      <x v="3"/>
    </i>
    <i>
      <x v="4"/>
    </i>
    <i>
      <x v="5"/>
    </i>
    <i>
      <x v="6"/>
    </i>
    <i>
      <x v="7"/>
    </i>
    <i>
      <x v="8"/>
    </i>
    <i>
      <x v="9"/>
    </i>
    <i>
      <x v="10"/>
    </i>
    <i>
      <x v="11"/>
    </i>
    <i>
      <x v="12"/>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E72A7F-EB9F-4EAD-9569-BBE7C456863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6:C40"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C034207-A3A0-4715-8D49-67B2110437DF}"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Y22:Z34" firstHeaderRow="1"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2">
    <i>
      <x v="1"/>
    </i>
    <i>
      <x v="2"/>
    </i>
    <i>
      <x v="3"/>
    </i>
    <i>
      <x v="4"/>
    </i>
    <i>
      <x v="5"/>
    </i>
    <i>
      <x v="6"/>
    </i>
    <i>
      <x v="7"/>
    </i>
    <i>
      <x v="8"/>
    </i>
    <i>
      <x v="9"/>
    </i>
    <i>
      <x v="10"/>
    </i>
    <i>
      <x v="11"/>
    </i>
    <i>
      <x v="12"/>
    </i>
  </rowItems>
  <colItems count="1">
    <i/>
  </colItems>
  <dataFields count="1">
    <dataField name="Count of Order ID" fld="1" subtotal="count" baseField="0" baseItem="0"/>
  </dataFields>
  <chartFormats count="2">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0CF66BC-44DC-43EC-A7B5-7EA4E2D46917}"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B22:AC34"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2">
    <i>
      <x v="1"/>
    </i>
    <i>
      <x v="2"/>
    </i>
    <i>
      <x v="3"/>
    </i>
    <i>
      <x v="4"/>
    </i>
    <i>
      <x v="5"/>
    </i>
    <i>
      <x v="6"/>
    </i>
    <i>
      <x v="7"/>
    </i>
    <i>
      <x v="8"/>
    </i>
    <i>
      <x v="9"/>
    </i>
    <i>
      <x v="10"/>
    </i>
    <i>
      <x v="11"/>
    </i>
    <i>
      <x v="12"/>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C8C88A-D0FD-42F7-A80E-37EECED3A61C}" name="combo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3:D16" firstHeaderRow="0"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x="1"/>
        <item x="2"/>
        <item x="3"/>
        <item x="4"/>
        <item sd="0" x="5"/>
        <item t="default"/>
      </items>
    </pivotField>
    <pivotField showAll="0">
      <items count="8">
        <item sd="0" x="0"/>
        <item x="1"/>
        <item sd="0" x="2"/>
        <item sd="0" x="3"/>
        <item sd="0" x="4"/>
        <item sd="0" x="5"/>
        <item sd="0" x="6"/>
        <item t="default"/>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65"/>
  </dataFields>
  <chartFormats count="2">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F77C477-8A49-4AC9-AD23-375E66A36483}" sourceName="Year">
  <pivotTables>
    <pivotTable tabId="3" name="comboChart"/>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3" name="Waterfall chart"/>
  </pivotTables>
  <data>
    <tabular pivotCacheId="192660264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1AD0898-7D95-4BE5-9CA2-1A12B75888B0}" sourceName="Segment">
  <pivotTables>
    <pivotTable tabId="3" name="comboChart"/>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3" name="Waterfall chart"/>
  </pivotTables>
  <data>
    <tabular pivotCacheId="192660264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7EB952-0BB7-4BF9-A17D-79C4D4AFE342}" sourceName="Region">
  <pivotTables>
    <pivotTable tabId="3" name="comboChart"/>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3" name="Waterfall chart"/>
  </pivotTables>
  <data>
    <tabular pivotCacheId="192660264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BC76188-0770-448F-AD9F-23026634049B}" cache="Slicer_Year1" caption="Year" rowHeight="241300"/>
  <slicer name="Segment 1" xr10:uid="{AD4F5025-1904-4C8E-A70D-CEDA27333E4C}" cache="Slicer_Segment" caption="Segment" rowHeight="241300"/>
  <slicer name="Region 1" xr10:uid="{7E2D5D29-EFA3-4C32-9424-2D7FCED0021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FB4670B-0A85-4326-9905-0B038911C597}" cache="Slicer_Year1" caption="Year" rowHeight="241300"/>
  <slicer name="Year" xr10:uid="{CC93EC85-DBD4-4529-839F-50FDE311F53E}" cache="Slicer_Year1" caption="Year" rowHeight="241300"/>
  <slicer name="Segment" xr10:uid="{A8E37463-D26A-42A5-BD82-4E8F5C64B006}" cache="Slicer_Segment" caption="Segment" rowHeight="241300"/>
  <slicer name="Region" xr10:uid="{B7846A7C-61FD-4D35-B88A-0FA3714D7D5D}"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3"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0C2158-F6CD-462B-BF41-175E6E76AD4D}" name="Table2" displayName="Table2" ref="E58:F107" totalsRowShown="0">
  <autoFilter ref="E58:F107" xr:uid="{800C2158-F6CD-462B-BF41-175E6E76AD4D}"/>
  <tableColumns count="2">
    <tableColumn id="1" xr3:uid="{E0DDEA62-F8AB-438E-B9FC-221E89AEABF2}" name="State">
      <calculatedColumnFormula>B59</calculatedColumnFormula>
    </tableColumn>
    <tableColumn id="2" xr3:uid="{F6BD45BD-FF0C-4115-9AE5-E177E827DB4B}" name="Sales">
      <calculatedColumnFormula>GETPIVOTDATA("Sales",$B$58,"State",B59)</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31" sqref="A31"/>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81CDE-625E-4900-BA6F-85BDC10EDFD7}">
  <dimension ref="A1"/>
  <sheetViews>
    <sheetView showGridLines="0" tabSelected="1" zoomScale="96" zoomScaleNormal="100" workbookViewId="0">
      <selection activeCell="T8" sqref="T8"/>
    </sheetView>
  </sheetViews>
  <sheetFormatPr defaultRowHeight="14.5" x14ac:dyDescent="0.35"/>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842C8-CFA7-47F1-A35B-A5E6704FD601}">
  <dimension ref="B1:AG107"/>
  <sheetViews>
    <sheetView zoomScale="77" workbookViewId="0">
      <selection activeCell="C15" sqref="C15"/>
    </sheetView>
  </sheetViews>
  <sheetFormatPr defaultRowHeight="14.5" x14ac:dyDescent="0.35"/>
  <cols>
    <col min="2" max="2" width="13.1796875" bestFit="1" customWidth="1"/>
    <col min="3" max="4" width="11.90625" bestFit="1" customWidth="1"/>
    <col min="5" max="5" width="13.1796875" bestFit="1" customWidth="1"/>
    <col min="6" max="6" width="11.81640625" bestFit="1" customWidth="1"/>
    <col min="18" max="18" width="13.08984375" bestFit="1" customWidth="1"/>
    <col min="19" max="19" width="12.7265625" bestFit="1" customWidth="1"/>
    <col min="20" max="20" width="11.90625" bestFit="1" customWidth="1"/>
    <col min="21" max="21" width="13.08984375" bestFit="1" customWidth="1"/>
    <col min="22" max="22" width="11.90625" bestFit="1" customWidth="1"/>
    <col min="23" max="23" width="14.6328125" bestFit="1" customWidth="1"/>
    <col min="24" max="24" width="8.7265625" customWidth="1"/>
    <col min="25" max="25" width="13.08984375" bestFit="1" customWidth="1"/>
    <col min="26" max="26" width="15.7265625" bestFit="1" customWidth="1"/>
    <col min="27" max="27" width="15.7265625" customWidth="1"/>
    <col min="28" max="28" width="13.08984375" bestFit="1" customWidth="1"/>
    <col min="29" max="29" width="14.6328125" bestFit="1" customWidth="1"/>
    <col min="30" max="30" width="15.7265625" customWidth="1"/>
    <col min="31" max="32" width="13.08984375" bestFit="1" customWidth="1"/>
    <col min="33" max="33" width="18.54296875" bestFit="1" customWidth="1"/>
    <col min="34" max="34" width="11.90625" bestFit="1" customWidth="1"/>
  </cols>
  <sheetData>
    <row r="1" spans="2:32" x14ac:dyDescent="0.35">
      <c r="AE1" s="5" t="s">
        <v>10932</v>
      </c>
      <c r="AF1" s="14" t="s">
        <v>10950</v>
      </c>
    </row>
    <row r="2" spans="2:32" x14ac:dyDescent="0.35">
      <c r="AE2" s="6" t="s">
        <v>10934</v>
      </c>
      <c r="AF2" s="18">
        <v>387</v>
      </c>
    </row>
    <row r="3" spans="2:32" x14ac:dyDescent="0.35">
      <c r="B3" s="5" t="s">
        <v>10932</v>
      </c>
      <c r="C3" s="4" t="s">
        <v>10946</v>
      </c>
      <c r="D3" s="8" t="s">
        <v>10947</v>
      </c>
      <c r="R3" s="5" t="s">
        <v>10932</v>
      </c>
      <c r="S3" s="14" t="s">
        <v>10946</v>
      </c>
      <c r="AE3" s="6" t="s">
        <v>10935</v>
      </c>
      <c r="AF3" s="18">
        <v>301</v>
      </c>
    </row>
    <row r="4" spans="2:32" x14ac:dyDescent="0.35">
      <c r="B4" s="6" t="s">
        <v>10934</v>
      </c>
      <c r="C4" s="10">
        <v>95365.937600000019</v>
      </c>
      <c r="D4" s="12">
        <v>9199.2699999999986</v>
      </c>
      <c r="R4" s="6" t="s">
        <v>75</v>
      </c>
      <c r="S4" s="18">
        <v>203412.73300000009</v>
      </c>
      <c r="AE4" s="6" t="s">
        <v>10936</v>
      </c>
      <c r="AF4" s="18">
        <v>680</v>
      </c>
    </row>
    <row r="5" spans="2:32" x14ac:dyDescent="0.35">
      <c r="B5" s="6" t="s">
        <v>10935</v>
      </c>
      <c r="C5" s="10">
        <v>60172.649400000024</v>
      </c>
      <c r="D5" s="12">
        <v>10288.898699999991</v>
      </c>
      <c r="R5" s="9" t="s">
        <v>56</v>
      </c>
      <c r="S5" s="19">
        <v>206965.53200000009</v>
      </c>
      <c r="AE5" s="6" t="s">
        <v>10937</v>
      </c>
      <c r="AF5" s="18">
        <v>663</v>
      </c>
    </row>
    <row r="6" spans="2:32" x14ac:dyDescent="0.35">
      <c r="B6" s="6" t="s">
        <v>10936</v>
      </c>
      <c r="C6" s="10">
        <v>199252.98399999991</v>
      </c>
      <c r="D6" s="12">
        <v>26806.573700000015</v>
      </c>
      <c r="R6" s="9" t="s">
        <v>59</v>
      </c>
      <c r="S6" s="19">
        <v>223843.60800000012</v>
      </c>
      <c r="AE6" s="6" t="s">
        <v>10938</v>
      </c>
      <c r="AF6" s="18">
        <v>750</v>
      </c>
    </row>
    <row r="7" spans="2:32" x14ac:dyDescent="0.35">
      <c r="B7" s="6" t="s">
        <v>10937</v>
      </c>
      <c r="C7" s="10">
        <v>141851.5674</v>
      </c>
      <c r="D7" s="12">
        <v>13437.806799999998</v>
      </c>
      <c r="R7" s="9" t="s">
        <v>36</v>
      </c>
      <c r="S7" s="19">
        <v>328449.1030000007</v>
      </c>
      <c r="AE7" s="6" t="s">
        <v>10939</v>
      </c>
      <c r="AF7" s="18">
        <v>709</v>
      </c>
    </row>
    <row r="8" spans="2:32" x14ac:dyDescent="0.35">
      <c r="B8" s="6" t="s">
        <v>10938</v>
      </c>
      <c r="C8" s="10">
        <v>156122.28669999994</v>
      </c>
      <c r="D8" s="12">
        <v>22308.51279999999</v>
      </c>
      <c r="R8" s="9" t="s">
        <v>72</v>
      </c>
      <c r="S8" s="19">
        <v>330007.05400000012</v>
      </c>
      <c r="AE8" s="6" t="s">
        <v>10940</v>
      </c>
      <c r="AF8" s="18">
        <v>708</v>
      </c>
    </row>
    <row r="9" spans="2:32" x14ac:dyDescent="0.35">
      <c r="B9" s="6" t="s">
        <v>10939</v>
      </c>
      <c r="C9" s="10">
        <v>147082.61130000011</v>
      </c>
      <c r="D9" s="12">
        <v>20899.334500000012</v>
      </c>
      <c r="R9" s="7" t="s">
        <v>10933</v>
      </c>
      <c r="S9" s="20">
        <v>1292678.0300000012</v>
      </c>
      <c r="AE9" s="6" t="s">
        <v>10941</v>
      </c>
      <c r="AF9" s="18">
        <v>710</v>
      </c>
    </row>
    <row r="10" spans="2:32" x14ac:dyDescent="0.35">
      <c r="B10" s="6" t="s">
        <v>10940</v>
      </c>
      <c r="C10" s="10">
        <v>149580.83800000031</v>
      </c>
      <c r="D10" s="12">
        <v>13535.38299999998</v>
      </c>
      <c r="AE10" s="6" t="s">
        <v>10942</v>
      </c>
      <c r="AF10" s="18">
        <v>1386</v>
      </c>
    </row>
    <row r="11" spans="2:32" x14ac:dyDescent="0.35">
      <c r="B11" s="6" t="s">
        <v>10941</v>
      </c>
      <c r="C11" s="10">
        <v>159589.45099999988</v>
      </c>
      <c r="D11" s="12">
        <v>21896.715399999972</v>
      </c>
      <c r="AE11" s="6" t="s">
        <v>10943</v>
      </c>
      <c r="AF11" s="18">
        <v>817</v>
      </c>
    </row>
    <row r="12" spans="2:32" x14ac:dyDescent="0.35">
      <c r="B12" s="6" t="s">
        <v>10942</v>
      </c>
      <c r="C12" s="10">
        <v>309770.09970000025</v>
      </c>
      <c r="D12" s="12">
        <v>37293.192500000034</v>
      </c>
      <c r="AE12" s="6" t="s">
        <v>10944</v>
      </c>
      <c r="AF12" s="18">
        <v>1462</v>
      </c>
    </row>
    <row r="13" spans="2:32" x14ac:dyDescent="0.35">
      <c r="B13" s="6" t="s">
        <v>10943</v>
      </c>
      <c r="C13" s="10">
        <v>197115.20170000009</v>
      </c>
      <c r="D13" s="12">
        <v>31469.663800000035</v>
      </c>
      <c r="AE13" s="7" t="s">
        <v>10945</v>
      </c>
      <c r="AF13" s="20">
        <v>1421</v>
      </c>
    </row>
    <row r="14" spans="2:32" x14ac:dyDescent="0.35">
      <c r="B14" s="6" t="s">
        <v>10944</v>
      </c>
      <c r="C14" s="10">
        <v>349120.07400000008</v>
      </c>
      <c r="D14" s="12">
        <v>35825.536599999927</v>
      </c>
    </row>
    <row r="15" spans="2:32" x14ac:dyDescent="0.35">
      <c r="B15" s="6" t="s">
        <v>10945</v>
      </c>
      <c r="C15" s="10">
        <v>332177.15950000001</v>
      </c>
      <c r="D15" s="12">
        <v>43436.13390000003</v>
      </c>
    </row>
    <row r="16" spans="2:32" x14ac:dyDescent="0.35">
      <c r="B16" s="7" t="s">
        <v>10933</v>
      </c>
      <c r="C16" s="11">
        <v>2297200.8603000008</v>
      </c>
      <c r="D16" s="13">
        <v>286397.02169999998</v>
      </c>
    </row>
    <row r="22" spans="2:33" x14ac:dyDescent="0.35">
      <c r="B22" s="5" t="s">
        <v>15</v>
      </c>
      <c r="C22" s="14" t="s">
        <v>10947</v>
      </c>
      <c r="E22" s="21" t="s">
        <v>15</v>
      </c>
      <c r="F22" s="22" t="s">
        <v>10947</v>
      </c>
      <c r="R22" s="5" t="s">
        <v>10932</v>
      </c>
      <c r="S22" s="14" t="s">
        <v>10946</v>
      </c>
      <c r="U22" s="5" t="s">
        <v>10932</v>
      </c>
      <c r="V22" s="14" t="s">
        <v>10947</v>
      </c>
      <c r="Y22" s="5" t="s">
        <v>10932</v>
      </c>
      <c r="Z22" s="14" t="s">
        <v>10950</v>
      </c>
      <c r="AA22" s="28"/>
      <c r="AB22" s="5" t="s">
        <v>10932</v>
      </c>
      <c r="AC22" s="14" t="s">
        <v>10949</v>
      </c>
      <c r="AD22" s="28"/>
      <c r="AF22" s="5" t="s">
        <v>10932</v>
      </c>
      <c r="AG22" s="14" t="s">
        <v>10951</v>
      </c>
    </row>
    <row r="23" spans="2:33" x14ac:dyDescent="0.35">
      <c r="B23" s="6" t="s">
        <v>32</v>
      </c>
      <c r="C23" s="15">
        <v>18451.272799999992</v>
      </c>
      <c r="E23" t="str">
        <f>B23</f>
        <v>Furniture</v>
      </c>
      <c r="F23" s="23">
        <f>GETPIVOTDATA("Profit",$B$22,"Category",B23)</f>
        <v>18451.272799999992</v>
      </c>
      <c r="R23" s="6" t="s">
        <v>10934</v>
      </c>
      <c r="S23" s="18">
        <v>95365.937600000019</v>
      </c>
      <c r="U23" s="6" t="s">
        <v>10934</v>
      </c>
      <c r="V23" s="18">
        <v>9199.2699999999986</v>
      </c>
      <c r="Y23" s="6" t="s">
        <v>10934</v>
      </c>
      <c r="Z23" s="18">
        <v>387</v>
      </c>
      <c r="AA23" s="29"/>
      <c r="AB23" s="6" t="s">
        <v>10934</v>
      </c>
      <c r="AC23" s="18">
        <v>1500</v>
      </c>
      <c r="AD23" s="29"/>
      <c r="AF23" s="6" t="s">
        <v>10934</v>
      </c>
      <c r="AG23" s="18">
        <v>9.6462848596792869E-2</v>
      </c>
    </row>
    <row r="24" spans="2:33" x14ac:dyDescent="0.35">
      <c r="B24" s="9" t="s">
        <v>46</v>
      </c>
      <c r="C24" s="17">
        <v>122490.8008000001</v>
      </c>
      <c r="E24" t="str">
        <f t="shared" ref="E24:E26" si="0">B24</f>
        <v>Office Supplies</v>
      </c>
      <c r="F24" s="23">
        <f t="shared" ref="F24:F25" si="1">GETPIVOTDATA("Profit",$B$22,"Category",B24)</f>
        <v>122490.8008000001</v>
      </c>
      <c r="R24" s="6" t="s">
        <v>10935</v>
      </c>
      <c r="S24" s="18">
        <v>60172.649400000024</v>
      </c>
      <c r="U24" s="6" t="s">
        <v>10935</v>
      </c>
      <c r="V24" s="18">
        <v>10288.898699999991</v>
      </c>
      <c r="Y24" s="6" t="s">
        <v>10935</v>
      </c>
      <c r="Z24" s="18">
        <v>301</v>
      </c>
      <c r="AA24" s="29"/>
      <c r="AB24" s="6" t="s">
        <v>10935</v>
      </c>
      <c r="AC24" s="18">
        <v>1068</v>
      </c>
      <c r="AD24" s="29"/>
      <c r="AF24" s="6" t="s">
        <v>10935</v>
      </c>
      <c r="AG24" s="18">
        <v>0.17098962406664425</v>
      </c>
    </row>
    <row r="25" spans="2:33" x14ac:dyDescent="0.35">
      <c r="B25" s="9" t="s">
        <v>71</v>
      </c>
      <c r="C25" s="17">
        <v>145454.9480999998</v>
      </c>
      <c r="E25" t="str">
        <f t="shared" si="0"/>
        <v>Technology</v>
      </c>
      <c r="F25" s="23">
        <f t="shared" si="1"/>
        <v>145454.9480999998</v>
      </c>
      <c r="R25" s="6" t="s">
        <v>10936</v>
      </c>
      <c r="S25" s="18">
        <v>199252.98399999991</v>
      </c>
      <c r="U25" s="6" t="s">
        <v>10936</v>
      </c>
      <c r="V25" s="18">
        <v>26806.573700000015</v>
      </c>
      <c r="Y25" s="6" t="s">
        <v>10936</v>
      </c>
      <c r="Z25" s="18">
        <v>680</v>
      </c>
      <c r="AA25" s="29"/>
      <c r="AB25" s="6" t="s">
        <v>10936</v>
      </c>
      <c r="AC25" s="18">
        <v>2491</v>
      </c>
      <c r="AD25" s="29"/>
      <c r="AF25" s="6" t="s">
        <v>10936</v>
      </c>
      <c r="AG25" s="18">
        <v>0.13453536886554246</v>
      </c>
    </row>
    <row r="26" spans="2:33" x14ac:dyDescent="0.35">
      <c r="B26" s="7" t="s">
        <v>10933</v>
      </c>
      <c r="C26" s="16">
        <v>286397.02169999992</v>
      </c>
      <c r="E26" t="str">
        <f t="shared" si="0"/>
        <v>Grand Total</v>
      </c>
      <c r="F26" s="23">
        <f>GETPIVOTDATA("Profit",$B$22)</f>
        <v>286397.02169999992</v>
      </c>
      <c r="R26" s="6" t="s">
        <v>10937</v>
      </c>
      <c r="S26" s="18">
        <v>141851.5674</v>
      </c>
      <c r="U26" s="6" t="s">
        <v>10937</v>
      </c>
      <c r="V26" s="18">
        <v>13437.806799999998</v>
      </c>
      <c r="Y26" s="6" t="s">
        <v>10937</v>
      </c>
      <c r="Z26" s="18">
        <v>663</v>
      </c>
      <c r="AA26" s="29"/>
      <c r="AB26" s="6" t="s">
        <v>10937</v>
      </c>
      <c r="AC26" s="18">
        <v>2441</v>
      </c>
      <c r="AD26" s="29"/>
      <c r="AF26" s="6" t="s">
        <v>10937</v>
      </c>
      <c r="AG26" s="18">
        <v>9.4731465053942004E-2</v>
      </c>
    </row>
    <row r="27" spans="2:33" ht="11" customHeight="1" x14ac:dyDescent="0.35">
      <c r="R27" s="6" t="s">
        <v>10938</v>
      </c>
      <c r="S27" s="18">
        <v>156122.28669999994</v>
      </c>
      <c r="U27" s="6" t="s">
        <v>10938</v>
      </c>
      <c r="V27" s="18">
        <v>22308.51279999999</v>
      </c>
      <c r="Y27" s="6" t="s">
        <v>10938</v>
      </c>
      <c r="Z27" s="18">
        <v>750</v>
      </c>
      <c r="AA27" s="29"/>
      <c r="AB27" s="6" t="s">
        <v>10938</v>
      </c>
      <c r="AC27" s="18">
        <v>2850</v>
      </c>
      <c r="AD27" s="29"/>
      <c r="AF27" s="6" t="s">
        <v>10938</v>
      </c>
      <c r="AG27" s="18">
        <v>0.14289127626517142</v>
      </c>
    </row>
    <row r="28" spans="2:33" x14ac:dyDescent="0.35">
      <c r="R28" s="6" t="s">
        <v>10939</v>
      </c>
      <c r="S28" s="18">
        <v>147082.61130000011</v>
      </c>
      <c r="U28" s="6" t="s">
        <v>10939</v>
      </c>
      <c r="V28" s="18">
        <v>20899.334500000012</v>
      </c>
      <c r="Y28" s="6" t="s">
        <v>10939</v>
      </c>
      <c r="Z28" s="18">
        <v>709</v>
      </c>
      <c r="AA28" s="29"/>
      <c r="AB28" s="6" t="s">
        <v>10939</v>
      </c>
      <c r="AC28" s="18">
        <v>2644</v>
      </c>
      <c r="AD28" s="29"/>
      <c r="AF28" s="6" t="s">
        <v>10939</v>
      </c>
      <c r="AG28" s="18">
        <v>0.1420924901678027</v>
      </c>
    </row>
    <row r="29" spans="2:33" x14ac:dyDescent="0.35">
      <c r="R29" s="6" t="s">
        <v>10940</v>
      </c>
      <c r="S29" s="18">
        <v>149580.83800000031</v>
      </c>
      <c r="U29" s="6" t="s">
        <v>10940</v>
      </c>
      <c r="V29" s="18">
        <v>13535.38299999998</v>
      </c>
      <c r="Y29" s="6" t="s">
        <v>10940</v>
      </c>
      <c r="Z29" s="18">
        <v>708</v>
      </c>
      <c r="AA29" s="29"/>
      <c r="AB29" s="6" t="s">
        <v>10940</v>
      </c>
      <c r="AC29" s="18">
        <v>2705</v>
      </c>
      <c r="AD29" s="29"/>
      <c r="AF29" s="6" t="s">
        <v>10940</v>
      </c>
      <c r="AG29" s="18">
        <v>9.0488749635163512E-2</v>
      </c>
    </row>
    <row r="30" spans="2:33" x14ac:dyDescent="0.35">
      <c r="R30" s="6" t="s">
        <v>10941</v>
      </c>
      <c r="S30" s="18">
        <v>159589.45099999988</v>
      </c>
      <c r="U30" s="6" t="s">
        <v>10941</v>
      </c>
      <c r="V30" s="18">
        <v>21896.715399999972</v>
      </c>
      <c r="Y30" s="6" t="s">
        <v>10941</v>
      </c>
      <c r="Z30" s="18">
        <v>710</v>
      </c>
      <c r="AA30" s="29"/>
      <c r="AB30" s="6" t="s">
        <v>10941</v>
      </c>
      <c r="AC30" s="18">
        <v>2796</v>
      </c>
      <c r="AD30" s="29"/>
      <c r="AF30" s="6" t="s">
        <v>10941</v>
      </c>
      <c r="AG30" s="18">
        <v>0.13720653378273723</v>
      </c>
    </row>
    <row r="31" spans="2:33" x14ac:dyDescent="0.35">
      <c r="R31" s="6" t="s">
        <v>10942</v>
      </c>
      <c r="S31" s="18">
        <v>309770.09970000025</v>
      </c>
      <c r="U31" s="6" t="s">
        <v>10942</v>
      </c>
      <c r="V31" s="18">
        <v>37293.192500000034</v>
      </c>
      <c r="Y31" s="6" t="s">
        <v>10942</v>
      </c>
      <c r="Z31" s="18">
        <v>1386</v>
      </c>
      <c r="AA31" s="29"/>
      <c r="AB31" s="6" t="s">
        <v>10942</v>
      </c>
      <c r="AC31" s="18">
        <v>5073</v>
      </c>
      <c r="AD31" s="29"/>
      <c r="AF31" s="6" t="s">
        <v>10942</v>
      </c>
      <c r="AG31" s="18">
        <v>0.12038990379031732</v>
      </c>
    </row>
    <row r="32" spans="2:33" x14ac:dyDescent="0.35">
      <c r="R32" s="6" t="s">
        <v>10943</v>
      </c>
      <c r="S32" s="18">
        <v>197115.20170000009</v>
      </c>
      <c r="U32" s="6" t="s">
        <v>10943</v>
      </c>
      <c r="V32" s="18">
        <v>31469.663800000035</v>
      </c>
      <c r="Y32" s="6" t="s">
        <v>10943</v>
      </c>
      <c r="Z32" s="18">
        <v>817</v>
      </c>
      <c r="AA32" s="29"/>
      <c r="AB32" s="6" t="s">
        <v>10943</v>
      </c>
      <c r="AC32" s="18">
        <v>3095</v>
      </c>
      <c r="AD32" s="29"/>
      <c r="AF32" s="6" t="s">
        <v>10943</v>
      </c>
      <c r="AG32" s="18">
        <v>0.15965112547684351</v>
      </c>
    </row>
    <row r="33" spans="2:33" x14ac:dyDescent="0.35">
      <c r="R33" s="6" t="s">
        <v>10944</v>
      </c>
      <c r="S33" s="18">
        <v>349120.07400000008</v>
      </c>
      <c r="U33" s="6" t="s">
        <v>10944</v>
      </c>
      <c r="V33" s="18">
        <v>35825.536599999927</v>
      </c>
      <c r="Y33" s="6" t="s">
        <v>10944</v>
      </c>
      <c r="Z33" s="18">
        <v>1462</v>
      </c>
      <c r="AA33" s="29"/>
      <c r="AB33" s="6" t="s">
        <v>10944</v>
      </c>
      <c r="AC33" s="18">
        <v>5741</v>
      </c>
      <c r="AD33" s="29"/>
      <c r="AF33" s="6" t="s">
        <v>10944</v>
      </c>
      <c r="AG33" s="18">
        <v>0.10261666191099604</v>
      </c>
    </row>
    <row r="34" spans="2:33" x14ac:dyDescent="0.35">
      <c r="R34" s="7" t="s">
        <v>10945</v>
      </c>
      <c r="S34" s="20">
        <v>332177.15950000001</v>
      </c>
      <c r="U34" s="7" t="s">
        <v>10945</v>
      </c>
      <c r="V34" s="20">
        <v>43436.13390000003</v>
      </c>
      <c r="Y34" s="7" t="s">
        <v>10945</v>
      </c>
      <c r="Z34" s="20">
        <v>1421</v>
      </c>
      <c r="AA34" s="29"/>
      <c r="AB34" s="7" t="s">
        <v>10945</v>
      </c>
      <c r="AC34" s="20">
        <v>5469</v>
      </c>
      <c r="AD34" s="29"/>
      <c r="AF34" s="7" t="s">
        <v>10945</v>
      </c>
      <c r="AG34" s="20">
        <v>0.13076195234308405</v>
      </c>
    </row>
    <row r="36" spans="2:33" x14ac:dyDescent="0.35">
      <c r="B36" s="5" t="s">
        <v>10932</v>
      </c>
      <c r="C36" s="14" t="s">
        <v>10946</v>
      </c>
      <c r="E36" s="21" t="s">
        <v>15</v>
      </c>
      <c r="F36" s="22" t="s">
        <v>10948</v>
      </c>
    </row>
    <row r="37" spans="2:33" x14ac:dyDescent="0.35">
      <c r="B37" s="6" t="s">
        <v>32</v>
      </c>
      <c r="C37" s="18">
        <v>741999.79529999977</v>
      </c>
      <c r="E37" t="str">
        <f>B37</f>
        <v>Furniture</v>
      </c>
      <c r="F37">
        <f>GETPIVOTDATA("Sales",$B$36,"Category",B37)</f>
        <v>741999.79529999977</v>
      </c>
    </row>
    <row r="38" spans="2:33" x14ac:dyDescent="0.35">
      <c r="B38" s="9" t="s">
        <v>46</v>
      </c>
      <c r="C38" s="19">
        <v>719047.03200000292</v>
      </c>
      <c r="E38" t="str">
        <f>B38</f>
        <v>Office Supplies</v>
      </c>
      <c r="F38">
        <f t="shared" ref="F38:F39" si="2">GETPIVOTDATA("Sales",$B$36,"Category",B38)</f>
        <v>719047.03200000292</v>
      </c>
    </row>
    <row r="39" spans="2:33" x14ac:dyDescent="0.35">
      <c r="B39" s="9" t="s">
        <v>71</v>
      </c>
      <c r="C39" s="19">
        <v>836154.03299999656</v>
      </c>
      <c r="E39" t="str">
        <f>B39</f>
        <v>Technology</v>
      </c>
      <c r="F39">
        <f t="shared" si="2"/>
        <v>836154.03299999656</v>
      </c>
    </row>
    <row r="40" spans="2:33" x14ac:dyDescent="0.35">
      <c r="B40" s="7" t="s">
        <v>10933</v>
      </c>
      <c r="C40" s="20">
        <v>2297200.8602999994</v>
      </c>
    </row>
    <row r="43" spans="2:33" x14ac:dyDescent="0.35">
      <c r="R43" s="39">
        <f>SUM(S23:S34)</f>
        <v>2297200.8603000008</v>
      </c>
      <c r="U43" s="39">
        <f>SUM(V23:V34)</f>
        <v>286397.02169999998</v>
      </c>
      <c r="Y43" s="40">
        <f>SUM(Z23:Z34)</f>
        <v>9994</v>
      </c>
      <c r="AF43">
        <f>SUM(AG23:AG34)</f>
        <v>1.5228179999550375</v>
      </c>
    </row>
    <row r="46" spans="2:33" x14ac:dyDescent="0.35">
      <c r="AB46" s="39">
        <f>SUM(AC23:AC34)</f>
        <v>37873</v>
      </c>
    </row>
    <row r="49" spans="2:23" x14ac:dyDescent="0.35">
      <c r="R49" s="5" t="s">
        <v>10932</v>
      </c>
      <c r="S49" s="4" t="s">
        <v>10946</v>
      </c>
      <c r="T49" s="32" t="s">
        <v>10947</v>
      </c>
      <c r="U49" s="32" t="s">
        <v>10951</v>
      </c>
      <c r="V49" s="32" t="s">
        <v>10950</v>
      </c>
      <c r="W49" s="8" t="s">
        <v>10949</v>
      </c>
    </row>
    <row r="50" spans="2:23" x14ac:dyDescent="0.35">
      <c r="R50" s="6">
        <v>2011</v>
      </c>
      <c r="S50" s="26">
        <v>484247.49810000096</v>
      </c>
      <c r="T50" s="33">
        <v>49543.974100000007</v>
      </c>
      <c r="U50" s="33">
        <v>0.10231126499236715</v>
      </c>
      <c r="V50" s="33">
        <v>1993</v>
      </c>
      <c r="W50" s="27">
        <v>7581</v>
      </c>
    </row>
    <row r="51" spans="2:23" x14ac:dyDescent="0.35">
      <c r="R51" s="9">
        <v>2012</v>
      </c>
      <c r="S51" s="30">
        <v>470532.50899999985</v>
      </c>
      <c r="T51" s="34">
        <v>61618.603700000051</v>
      </c>
      <c r="U51" s="34">
        <v>0.13095504034557592</v>
      </c>
      <c r="V51" s="34">
        <v>2102</v>
      </c>
      <c r="W51" s="31">
        <v>7979</v>
      </c>
    </row>
    <row r="52" spans="2:23" x14ac:dyDescent="0.35">
      <c r="R52" s="9">
        <v>2013</v>
      </c>
      <c r="S52" s="30">
        <v>608473.83000000066</v>
      </c>
      <c r="T52" s="34">
        <v>81726.930800000177</v>
      </c>
      <c r="U52" s="34">
        <v>0.13431461924993568</v>
      </c>
      <c r="V52" s="34">
        <v>2580</v>
      </c>
      <c r="W52" s="31">
        <v>9810</v>
      </c>
    </row>
    <row r="53" spans="2:23" x14ac:dyDescent="0.35">
      <c r="R53" s="24">
        <v>2014</v>
      </c>
      <c r="S53" s="35">
        <v>733947.0231999997</v>
      </c>
      <c r="T53" s="36">
        <v>93507.513099999967</v>
      </c>
      <c r="U53" s="36">
        <v>0.12740362743390987</v>
      </c>
      <c r="V53" s="36">
        <v>3319</v>
      </c>
      <c r="W53" s="37">
        <v>12503</v>
      </c>
    </row>
    <row r="55" spans="2:23" x14ac:dyDescent="0.35">
      <c r="S55" s="38">
        <f>(GETPIVOTDATA("Sum of Sales",$R$49,"Year",2014)/GETPIVOTDATA("Sum of Sales",$R$49,"Year",2013))-1</f>
        <v>0.20620967905883303</v>
      </c>
    </row>
    <row r="56" spans="2:23" x14ac:dyDescent="0.35">
      <c r="S56" s="38"/>
    </row>
    <row r="57" spans="2:23" x14ac:dyDescent="0.35">
      <c r="S57" s="38">
        <f>GETPIVOTDATA("Sum of Profit",$R$49,"Year",2014)/GETPIVOTDATA("Sum of Profit",$R$49,"Year",2013)-1</f>
        <v>0.14414565902185772</v>
      </c>
    </row>
    <row r="58" spans="2:23" x14ac:dyDescent="0.35">
      <c r="B58" s="5" t="s">
        <v>10932</v>
      </c>
      <c r="C58" s="14" t="s">
        <v>10946</v>
      </c>
      <c r="E58" t="s">
        <v>11</v>
      </c>
      <c r="F58" t="s">
        <v>18</v>
      </c>
      <c r="S58" s="38"/>
    </row>
    <row r="59" spans="2:23" x14ac:dyDescent="0.35">
      <c r="B59" s="6" t="s">
        <v>358</v>
      </c>
      <c r="C59" s="18">
        <v>19510.639999999992</v>
      </c>
      <c r="E59" t="str">
        <f>B59</f>
        <v>Alabama</v>
      </c>
      <c r="F59">
        <f>GETPIVOTDATA("Sales",$B$58,"State",B59)</f>
        <v>19510.639999999992</v>
      </c>
      <c r="S59" s="38"/>
    </row>
    <row r="60" spans="2:23" x14ac:dyDescent="0.35">
      <c r="B60" s="9" t="s">
        <v>310</v>
      </c>
      <c r="C60" s="19">
        <v>35282.000999999997</v>
      </c>
      <c r="E60" t="str">
        <f t="shared" ref="E60:E107" si="3">B60</f>
        <v>Arizona</v>
      </c>
      <c r="F60">
        <f t="shared" ref="F60:F107" si="4">GETPIVOTDATA("Sales",$B$58,"State",B60)</f>
        <v>35282.000999999997</v>
      </c>
      <c r="S60" s="38">
        <f>(GETPIVOTDATA("Sum of Profit Margin",$R$49,"Year",2014)/GETPIVOTDATA("Sum of Profit Margin",$R$49,"Year",2013))-1</f>
        <v>-5.1453757264990463E-2</v>
      </c>
    </row>
    <row r="61" spans="2:23" x14ac:dyDescent="0.35">
      <c r="B61" s="9" t="s">
        <v>1707</v>
      </c>
      <c r="C61" s="19">
        <v>11678.129999999997</v>
      </c>
      <c r="E61" t="str">
        <f t="shared" si="3"/>
        <v>Arkansas</v>
      </c>
      <c r="F61">
        <f t="shared" si="4"/>
        <v>11678.129999999997</v>
      </c>
      <c r="S61" s="38"/>
    </row>
    <row r="62" spans="2:23" x14ac:dyDescent="0.35">
      <c r="B62" s="9" t="s">
        <v>43</v>
      </c>
      <c r="C62" s="19">
        <v>457687.63150000101</v>
      </c>
      <c r="E62" t="str">
        <f t="shared" si="3"/>
        <v>California</v>
      </c>
      <c r="F62">
        <f t="shared" si="4"/>
        <v>457687.63150000101</v>
      </c>
      <c r="S62" s="38">
        <f>(GETPIVOTDATA("Count of Order ID",$R$49,"Year",2014)/GETPIVOTDATA("Count of Order ID",$R$49,"Year",2013))-1</f>
        <v>0.2864341085271318</v>
      </c>
    </row>
    <row r="63" spans="2:23" x14ac:dyDescent="0.35">
      <c r="B63" s="9" t="s">
        <v>457</v>
      </c>
      <c r="C63" s="19">
        <v>32108.117999999995</v>
      </c>
      <c r="E63" t="str">
        <f t="shared" si="3"/>
        <v>Colorado</v>
      </c>
      <c r="F63">
        <f t="shared" si="4"/>
        <v>32108.117999999995</v>
      </c>
      <c r="S63" s="38"/>
    </row>
    <row r="64" spans="2:23" x14ac:dyDescent="0.35">
      <c r="B64" s="9" t="s">
        <v>747</v>
      </c>
      <c r="C64" s="19">
        <v>13384.356999999996</v>
      </c>
      <c r="E64" t="str">
        <f t="shared" si="3"/>
        <v>Connecticut</v>
      </c>
      <c r="F64">
        <f t="shared" si="4"/>
        <v>13384.356999999996</v>
      </c>
      <c r="S64" s="38">
        <f>(GETPIVOTDATA("Sum of Quantity",$R$49,"Year",2014)/GETPIVOTDATA("Sum of Quantity",$R$49,"Year",2013))-1</f>
        <v>0.27451580020387367</v>
      </c>
    </row>
    <row r="65" spans="2:19" x14ac:dyDescent="0.35">
      <c r="B65" s="9" t="s">
        <v>245</v>
      </c>
      <c r="C65" s="19">
        <v>27451.068999999992</v>
      </c>
      <c r="E65" t="str">
        <f t="shared" si="3"/>
        <v>Delaware</v>
      </c>
      <c r="F65">
        <f t="shared" si="4"/>
        <v>27451.068999999992</v>
      </c>
      <c r="S65" s="38"/>
    </row>
    <row r="66" spans="2:19" x14ac:dyDescent="0.35">
      <c r="B66" s="9" t="s">
        <v>3034</v>
      </c>
      <c r="C66" s="19">
        <v>2865.0199999999995</v>
      </c>
      <c r="E66" t="str">
        <f t="shared" si="3"/>
        <v>District of Columbia</v>
      </c>
      <c r="F66">
        <f t="shared" si="4"/>
        <v>2865.0199999999995</v>
      </c>
      <c r="S66" s="38"/>
    </row>
    <row r="67" spans="2:19" x14ac:dyDescent="0.35">
      <c r="B67" s="9" t="s">
        <v>54</v>
      </c>
      <c r="C67" s="19">
        <v>89473.707999999999</v>
      </c>
      <c r="E67" t="str">
        <f t="shared" si="3"/>
        <v>Florida</v>
      </c>
      <c r="F67">
        <f t="shared" si="4"/>
        <v>89473.707999999999</v>
      </c>
    </row>
    <row r="68" spans="2:19" x14ac:dyDescent="0.35">
      <c r="B68" s="9" t="s">
        <v>1272</v>
      </c>
      <c r="C68" s="19">
        <v>49095.840000000004</v>
      </c>
      <c r="E68" t="str">
        <f t="shared" si="3"/>
        <v>Georgia</v>
      </c>
      <c r="F68">
        <f t="shared" si="4"/>
        <v>49095.840000000004</v>
      </c>
    </row>
    <row r="69" spans="2:19" x14ac:dyDescent="0.35">
      <c r="B69" s="9" t="s">
        <v>6260</v>
      </c>
      <c r="C69" s="19">
        <v>4382.4860000000017</v>
      </c>
      <c r="E69" t="str">
        <f t="shared" si="3"/>
        <v>Idaho</v>
      </c>
      <c r="F69">
        <f t="shared" si="4"/>
        <v>4382.4860000000017</v>
      </c>
    </row>
    <row r="70" spans="2:19" x14ac:dyDescent="0.35">
      <c r="B70" s="9" t="s">
        <v>211</v>
      </c>
      <c r="C70" s="19">
        <v>80166.10099999985</v>
      </c>
      <c r="E70" t="str">
        <f t="shared" si="3"/>
        <v>Illinois</v>
      </c>
      <c r="F70">
        <f t="shared" si="4"/>
        <v>80166.10099999985</v>
      </c>
    </row>
    <row r="71" spans="2:19" x14ac:dyDescent="0.35">
      <c r="B71" s="9" t="s">
        <v>254</v>
      </c>
      <c r="C71" s="19">
        <v>53555.360000000001</v>
      </c>
      <c r="E71" t="str">
        <f t="shared" si="3"/>
        <v>Indiana</v>
      </c>
      <c r="F71">
        <f t="shared" si="4"/>
        <v>53555.360000000001</v>
      </c>
    </row>
    <row r="72" spans="2:19" x14ac:dyDescent="0.35">
      <c r="B72" s="9" t="s">
        <v>489</v>
      </c>
      <c r="C72" s="19">
        <v>4579.7599999999993</v>
      </c>
      <c r="E72" t="str">
        <f t="shared" si="3"/>
        <v>Iowa</v>
      </c>
      <c r="F72">
        <f t="shared" si="4"/>
        <v>4579.7599999999993</v>
      </c>
    </row>
    <row r="73" spans="2:19" x14ac:dyDescent="0.35">
      <c r="B73" s="9" t="s">
        <v>4530</v>
      </c>
      <c r="C73" s="19">
        <v>2914.31</v>
      </c>
      <c r="E73" t="str">
        <f t="shared" si="3"/>
        <v>Kansas</v>
      </c>
      <c r="F73">
        <f t="shared" si="4"/>
        <v>2914.31</v>
      </c>
    </row>
    <row r="74" spans="2:19" x14ac:dyDescent="0.35">
      <c r="B74" s="9" t="s">
        <v>29</v>
      </c>
      <c r="C74" s="19">
        <v>36591.749999999971</v>
      </c>
      <c r="E74" t="str">
        <f t="shared" si="3"/>
        <v>Kentucky</v>
      </c>
      <c r="F74">
        <f t="shared" si="4"/>
        <v>36591.749999999971</v>
      </c>
    </row>
    <row r="75" spans="2:19" x14ac:dyDescent="0.35">
      <c r="B75" s="9" t="s">
        <v>736</v>
      </c>
      <c r="C75" s="19">
        <v>9217.0299999999988</v>
      </c>
      <c r="E75" t="str">
        <f t="shared" si="3"/>
        <v>Louisiana</v>
      </c>
      <c r="F75">
        <f t="shared" si="4"/>
        <v>9217.0299999999988</v>
      </c>
    </row>
    <row r="76" spans="2:19" x14ac:dyDescent="0.35">
      <c r="B76" s="9" t="s">
        <v>5235</v>
      </c>
      <c r="C76" s="19">
        <v>1270.53</v>
      </c>
      <c r="E76" t="str">
        <f t="shared" si="3"/>
        <v>Maine</v>
      </c>
      <c r="F76">
        <f t="shared" si="4"/>
        <v>1270.53</v>
      </c>
    </row>
    <row r="77" spans="2:19" x14ac:dyDescent="0.35">
      <c r="B77" s="9" t="s">
        <v>2735</v>
      </c>
      <c r="C77" s="19">
        <v>23705.523000000005</v>
      </c>
      <c r="E77" t="str">
        <f t="shared" si="3"/>
        <v>Maryland</v>
      </c>
      <c r="F77">
        <f t="shared" si="4"/>
        <v>23705.523000000005</v>
      </c>
    </row>
    <row r="78" spans="2:19" x14ac:dyDescent="0.35">
      <c r="B78" s="9" t="s">
        <v>1245</v>
      </c>
      <c r="C78" s="19">
        <v>28634.43399999999</v>
      </c>
      <c r="E78" t="str">
        <f t="shared" si="3"/>
        <v>Massachusetts</v>
      </c>
      <c r="F78">
        <f t="shared" si="4"/>
        <v>28634.43399999999</v>
      </c>
    </row>
    <row r="79" spans="2:19" x14ac:dyDescent="0.35">
      <c r="B79" s="9" t="s">
        <v>238</v>
      </c>
      <c r="C79" s="19">
        <v>76269.614000000016</v>
      </c>
      <c r="E79" t="str">
        <f t="shared" si="3"/>
        <v>Michigan</v>
      </c>
      <c r="F79">
        <f t="shared" si="4"/>
        <v>76269.614000000016</v>
      </c>
    </row>
    <row r="80" spans="2:19" x14ac:dyDescent="0.35">
      <c r="B80" s="9" t="s">
        <v>229</v>
      </c>
      <c r="C80" s="19">
        <v>29863.149999999994</v>
      </c>
      <c r="E80" t="str">
        <f t="shared" si="3"/>
        <v>Minnesota</v>
      </c>
      <c r="F80">
        <f t="shared" si="4"/>
        <v>29863.149999999994</v>
      </c>
    </row>
    <row r="81" spans="2:6" x14ac:dyDescent="0.35">
      <c r="B81" s="9" t="s">
        <v>1487</v>
      </c>
      <c r="C81" s="19">
        <v>10771.34</v>
      </c>
      <c r="E81" t="str">
        <f t="shared" si="3"/>
        <v>Mississippi</v>
      </c>
      <c r="F81">
        <f t="shared" si="4"/>
        <v>10771.34</v>
      </c>
    </row>
    <row r="82" spans="2:6" x14ac:dyDescent="0.35">
      <c r="B82" s="9" t="s">
        <v>596</v>
      </c>
      <c r="C82" s="19">
        <v>22205.149999999998</v>
      </c>
      <c r="E82" t="str">
        <f t="shared" si="3"/>
        <v>Missouri</v>
      </c>
      <c r="F82">
        <f t="shared" si="4"/>
        <v>22205.149999999998</v>
      </c>
    </row>
    <row r="83" spans="2:6" x14ac:dyDescent="0.35">
      <c r="B83" s="9" t="s">
        <v>1762</v>
      </c>
      <c r="C83" s="19">
        <v>5589.3519999999971</v>
      </c>
      <c r="E83" t="str">
        <f t="shared" si="3"/>
        <v>Montana</v>
      </c>
      <c r="F83">
        <f t="shared" si="4"/>
        <v>5589.3519999999971</v>
      </c>
    </row>
    <row r="84" spans="2:6" x14ac:dyDescent="0.35">
      <c r="B84" s="9" t="s">
        <v>138</v>
      </c>
      <c r="C84" s="19">
        <v>7464.9299999999985</v>
      </c>
      <c r="E84" t="str">
        <f t="shared" si="3"/>
        <v>Nebraska</v>
      </c>
      <c r="F84">
        <f t="shared" si="4"/>
        <v>7464.9299999999985</v>
      </c>
    </row>
    <row r="85" spans="2:6" x14ac:dyDescent="0.35">
      <c r="B85" s="9" t="s">
        <v>1392</v>
      </c>
      <c r="C85" s="19">
        <v>16729.101999999999</v>
      </c>
      <c r="E85" t="str">
        <f t="shared" si="3"/>
        <v>Nevada</v>
      </c>
      <c r="F85">
        <f t="shared" si="4"/>
        <v>16729.101999999999</v>
      </c>
    </row>
    <row r="86" spans="2:6" x14ac:dyDescent="0.35">
      <c r="B86" s="9" t="s">
        <v>2694</v>
      </c>
      <c r="C86" s="19">
        <v>7292.5239999999994</v>
      </c>
      <c r="E86" t="str">
        <f t="shared" si="3"/>
        <v>New Hampshire</v>
      </c>
      <c r="F86">
        <f t="shared" si="4"/>
        <v>7292.5239999999994</v>
      </c>
    </row>
    <row r="87" spans="2:6" x14ac:dyDescent="0.35">
      <c r="B87" s="9" t="s">
        <v>788</v>
      </c>
      <c r="C87" s="19">
        <v>35764.312000000013</v>
      </c>
      <c r="E87" t="str">
        <f t="shared" si="3"/>
        <v>New Jersey</v>
      </c>
      <c r="F87">
        <f t="shared" si="4"/>
        <v>35764.312000000013</v>
      </c>
    </row>
    <row r="88" spans="2:6" x14ac:dyDescent="0.35">
      <c r="B88" s="9" t="s">
        <v>668</v>
      </c>
      <c r="C88" s="19">
        <v>4783.5220000000008</v>
      </c>
      <c r="E88" t="str">
        <f t="shared" si="3"/>
        <v>New Mexico</v>
      </c>
      <c r="F88">
        <f t="shared" si="4"/>
        <v>4783.5220000000008</v>
      </c>
    </row>
    <row r="89" spans="2:6" x14ac:dyDescent="0.35">
      <c r="B89" s="9" t="s">
        <v>267</v>
      </c>
      <c r="C89" s="19">
        <v>310876.27099999978</v>
      </c>
      <c r="E89" t="str">
        <f t="shared" si="3"/>
        <v>New York</v>
      </c>
      <c r="F89">
        <f t="shared" si="4"/>
        <v>310876.27099999978</v>
      </c>
    </row>
    <row r="90" spans="2:6" x14ac:dyDescent="0.35">
      <c r="B90" s="9" t="s">
        <v>88</v>
      </c>
      <c r="C90" s="19">
        <v>55603.163999999968</v>
      </c>
      <c r="E90" t="str">
        <f t="shared" si="3"/>
        <v>North Carolina</v>
      </c>
      <c r="F90">
        <f t="shared" si="4"/>
        <v>55603.163999999968</v>
      </c>
    </row>
    <row r="91" spans="2:6" x14ac:dyDescent="0.35">
      <c r="B91" s="9" t="s">
        <v>7449</v>
      </c>
      <c r="C91" s="19">
        <v>919.91</v>
      </c>
      <c r="E91" t="str">
        <f t="shared" si="3"/>
        <v>North Dakota</v>
      </c>
      <c r="F91">
        <f t="shared" si="4"/>
        <v>919.91</v>
      </c>
    </row>
    <row r="92" spans="2:6" x14ac:dyDescent="0.35">
      <c r="B92" s="9" t="s">
        <v>498</v>
      </c>
      <c r="C92" s="19">
        <v>78258.135999999926</v>
      </c>
      <c r="E92" t="str">
        <f t="shared" si="3"/>
        <v>Ohio</v>
      </c>
      <c r="F92">
        <f t="shared" si="4"/>
        <v>78258.135999999926</v>
      </c>
    </row>
    <row r="93" spans="2:6" x14ac:dyDescent="0.35">
      <c r="B93" s="9" t="s">
        <v>649</v>
      </c>
      <c r="C93" s="19">
        <v>19683.390000000003</v>
      </c>
      <c r="E93" t="str">
        <f t="shared" si="3"/>
        <v>Oklahoma</v>
      </c>
      <c r="F93">
        <f t="shared" si="4"/>
        <v>19683.390000000003</v>
      </c>
    </row>
    <row r="94" spans="2:6" x14ac:dyDescent="0.35">
      <c r="B94" s="9" t="s">
        <v>420</v>
      </c>
      <c r="C94" s="19">
        <v>17431.149999999991</v>
      </c>
      <c r="E94" t="str">
        <f t="shared" si="3"/>
        <v>Oregon</v>
      </c>
      <c r="F94">
        <f t="shared" si="4"/>
        <v>17431.149999999991</v>
      </c>
    </row>
    <row r="95" spans="2:6" x14ac:dyDescent="0.35">
      <c r="B95" s="9" t="s">
        <v>147</v>
      </c>
      <c r="C95" s="19">
        <v>116511.91400000003</v>
      </c>
      <c r="E95" t="str">
        <f t="shared" si="3"/>
        <v>Pennsylvania</v>
      </c>
      <c r="F95">
        <f t="shared" si="4"/>
        <v>116511.91400000003</v>
      </c>
    </row>
    <row r="96" spans="2:6" x14ac:dyDescent="0.35">
      <c r="B96" s="9" t="s">
        <v>1399</v>
      </c>
      <c r="C96" s="19">
        <v>22627.955999999995</v>
      </c>
      <c r="E96" t="str">
        <f t="shared" si="3"/>
        <v>Rhode Island</v>
      </c>
      <c r="F96">
        <f t="shared" si="4"/>
        <v>22627.955999999995</v>
      </c>
    </row>
    <row r="97" spans="2:6" x14ac:dyDescent="0.35">
      <c r="B97" s="9" t="s">
        <v>383</v>
      </c>
      <c r="C97" s="19">
        <v>8481.7099999999991</v>
      </c>
      <c r="E97" t="str">
        <f t="shared" si="3"/>
        <v>South Carolina</v>
      </c>
      <c r="F97">
        <f t="shared" si="4"/>
        <v>8481.7099999999991</v>
      </c>
    </row>
    <row r="98" spans="2:6" x14ac:dyDescent="0.35">
      <c r="B98" s="9" t="s">
        <v>5326</v>
      </c>
      <c r="C98" s="19">
        <v>1315.5600000000002</v>
      </c>
      <c r="E98" t="str">
        <f t="shared" si="3"/>
        <v>South Dakota</v>
      </c>
      <c r="F98">
        <f t="shared" si="4"/>
        <v>1315.5600000000002</v>
      </c>
    </row>
    <row r="99" spans="2:6" x14ac:dyDescent="0.35">
      <c r="B99" s="9" t="s">
        <v>335</v>
      </c>
      <c r="C99" s="19">
        <v>30661.872999999981</v>
      </c>
      <c r="E99" t="str">
        <f t="shared" si="3"/>
        <v>Tennessee</v>
      </c>
      <c r="F99">
        <f t="shared" si="4"/>
        <v>30661.872999999981</v>
      </c>
    </row>
    <row r="100" spans="2:6" x14ac:dyDescent="0.35">
      <c r="B100" s="9" t="s">
        <v>104</v>
      </c>
      <c r="C100" s="19">
        <v>170188.04580000002</v>
      </c>
      <c r="E100" t="str">
        <f t="shared" si="3"/>
        <v>Texas</v>
      </c>
      <c r="F100">
        <f t="shared" si="4"/>
        <v>170188.04580000002</v>
      </c>
    </row>
    <row r="101" spans="2:6" x14ac:dyDescent="0.35">
      <c r="B101" s="9" t="s">
        <v>121</v>
      </c>
      <c r="C101" s="19">
        <v>11220.055999999999</v>
      </c>
      <c r="E101" t="str">
        <f t="shared" si="3"/>
        <v>Utah</v>
      </c>
      <c r="F101">
        <f t="shared" si="4"/>
        <v>11220.055999999999</v>
      </c>
    </row>
    <row r="102" spans="2:6" x14ac:dyDescent="0.35">
      <c r="B102" s="9" t="s">
        <v>5203</v>
      </c>
      <c r="C102" s="19">
        <v>8929.369999999999</v>
      </c>
      <c r="E102" t="str">
        <f t="shared" si="3"/>
        <v>Vermont</v>
      </c>
      <c r="F102">
        <f t="shared" si="4"/>
        <v>8929.369999999999</v>
      </c>
    </row>
    <row r="103" spans="2:6" x14ac:dyDescent="0.35">
      <c r="B103" s="9" t="s">
        <v>319</v>
      </c>
      <c r="C103" s="19">
        <v>70636.719999999987</v>
      </c>
      <c r="E103" t="str">
        <f t="shared" si="3"/>
        <v>Virginia</v>
      </c>
      <c r="F103">
        <f t="shared" si="4"/>
        <v>70636.719999999987</v>
      </c>
    </row>
    <row r="104" spans="2:6" x14ac:dyDescent="0.35">
      <c r="B104" s="9" t="s">
        <v>96</v>
      </c>
      <c r="C104" s="19">
        <v>138641.26999999993</v>
      </c>
      <c r="E104" t="str">
        <f t="shared" si="3"/>
        <v>Washington</v>
      </c>
      <c r="F104">
        <f t="shared" si="4"/>
        <v>138641.26999999993</v>
      </c>
    </row>
    <row r="105" spans="2:6" x14ac:dyDescent="0.35">
      <c r="B105" s="9" t="s">
        <v>9726</v>
      </c>
      <c r="C105" s="19">
        <v>1209.8240000000001</v>
      </c>
      <c r="E105" t="str">
        <f t="shared" si="3"/>
        <v>West Virginia</v>
      </c>
      <c r="F105">
        <f t="shared" si="4"/>
        <v>1209.8240000000001</v>
      </c>
    </row>
    <row r="106" spans="2:6" x14ac:dyDescent="0.35">
      <c r="B106" s="9" t="s">
        <v>114</v>
      </c>
      <c r="C106" s="19">
        <v>32114.610000000019</v>
      </c>
      <c r="E106" t="str">
        <f t="shared" si="3"/>
        <v>Wisconsin</v>
      </c>
      <c r="F106">
        <f t="shared" si="4"/>
        <v>32114.610000000019</v>
      </c>
    </row>
    <row r="107" spans="2:6" x14ac:dyDescent="0.35">
      <c r="B107" s="24" t="s">
        <v>8542</v>
      </c>
      <c r="C107" s="25">
        <v>1603.1360000000002</v>
      </c>
      <c r="E107" t="str">
        <f t="shared" si="3"/>
        <v>Wyoming</v>
      </c>
      <c r="F107">
        <f t="shared" si="4"/>
        <v>1603.1360000000002</v>
      </c>
    </row>
  </sheetData>
  <pageMargins left="0.7" right="0.7" top="0.75" bottom="0.75" header="0.3" footer="0.3"/>
  <drawing r:id="rId13"/>
  <tableParts count="1">
    <tablePart r:id="rId14"/>
  </tableParts>
  <extLst>
    <ext xmlns:x14="http://schemas.microsoft.com/office/spreadsheetml/2009/9/main" uri="{A8765BA9-456A-4dab-B4F3-ACF838C121DE}">
      <x14:slicerList>
        <x14:slicer r:id="rId1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12678F-C88E-4B2E-BBF2-B0E1229B88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Dashboard</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MAHABA BAKARI</cp:lastModifiedBy>
  <dcterms:created xsi:type="dcterms:W3CDTF">2015-06-05T18:17:20Z</dcterms:created>
  <dcterms:modified xsi:type="dcterms:W3CDTF">2025-01-19T02:00:30Z</dcterms:modified>
</cp:coreProperties>
</file>