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D:\EXCEL YT\Projects\1 sales analysis from yt by FinTechy\"/>
    </mc:Choice>
  </mc:AlternateContent>
  <xr:revisionPtr revIDLastSave="0" documentId="13_ncr:1_{F94B79E8-6A1C-4E19-9D47-566E8225F25A}" xr6:coauthVersionLast="47" xr6:coauthVersionMax="47" xr10:uidLastSave="{00000000-0000-0000-0000-000000000000}"/>
  <bookViews>
    <workbookView xWindow="-110" yWindow="-110" windowWidth="19420" windowHeight="10300" activeTab="2" xr2:uid="{5172002C-9A6B-4438-BEF0-F7C7640F6E4F}"/>
  </bookViews>
  <sheets>
    <sheet name="Sales Data" sheetId="1" r:id="rId1"/>
    <sheet name="Pivot Tables" sheetId="2" r:id="rId2"/>
    <sheet name="Dashboard" sheetId="3" r:id="rId3"/>
    <sheet name="Sunbust" sheetId="4" r:id="rId4"/>
  </sheets>
  <definedNames>
    <definedName name="_xlchart.v1.0" hidden="1">'Pivot Tables'!$V$9:$V$13</definedName>
    <definedName name="_xlchart.v1.1" hidden="1">'Pivot Tables'!$W$9:$W$13</definedName>
    <definedName name="_xlchart.v1.2" hidden="1">Sunbust!$E$6:$F$17</definedName>
    <definedName name="_xlchart.v1.3" hidden="1">Sunbust!$G$5</definedName>
    <definedName name="_xlchart.v1.4" hidden="1">Sunbust!$G$6:$G$17</definedName>
    <definedName name="Slicer_Month">#N/A</definedName>
    <definedName name="Slicer_Year">#N/A</definedName>
    <definedName name="Slicer_Year1">#N/A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 i="2" l="1" a="1"/>
  <c r="N10" i="2" s="1"/>
  <c r="L7" i="2"/>
  <c r="M7" i="2" s="1"/>
  <c r="E10" i="2"/>
  <c r="E11" i="2"/>
  <c r="E12" i="2"/>
  <c r="E13" i="2"/>
  <c r="E14" i="2"/>
  <c r="E15" i="2"/>
  <c r="E16" i="2"/>
  <c r="E17" i="2"/>
  <c r="E18" i="2"/>
  <c r="E19" i="2"/>
  <c r="E20" i="2"/>
  <c r="E9" i="2"/>
  <c r="K6" i="2"/>
  <c r="K5" i="2"/>
  <c r="D4" i="2"/>
  <c r="J6" i="1"/>
  <c r="J3" i="1"/>
  <c r="J2" i="1"/>
  <c r="O12" i="2" l="1" a="1"/>
  <c r="O12" i="2" s="1"/>
  <c r="O13" i="2" a="1"/>
  <c r="O13" i="2" s="1"/>
  <c r="O11" i="2" a="1"/>
  <c r="O11" i="2" s="1"/>
  <c r="O10" i="2" a="1"/>
  <c r="O10" i="2" s="1"/>
  <c r="O9" i="2" a="1"/>
  <c r="O9" i="2" s="1"/>
  <c r="N9" i="2" a="1"/>
  <c r="N9" i="2" s="1"/>
  <c r="N13" i="2" a="1"/>
  <c r="N13" i="2" s="1"/>
  <c r="N12" i="2" a="1"/>
  <c r="N12" i="2" s="1"/>
  <c r="N11" i="2" a="1"/>
  <c r="N11" i="2" s="1"/>
</calcChain>
</file>

<file path=xl/sharedStrings.xml><?xml version="1.0" encoding="utf-8"?>
<sst xmlns="http://schemas.openxmlformats.org/spreadsheetml/2006/main" count="6602" uniqueCount="320">
  <si>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</si>
  <si>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</si>
  <si>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</si>
  <si>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</si>
  <si>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</si>
  <si>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</si>
  <si>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</si>
  <si>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</si>
  <si>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</si>
  <si>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</si>
  <si>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</si>
  <si>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</si>
  <si>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</si>
  <si>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</si>
  <si>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</si>
  <si>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</si>
  <si>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</si>
  <si>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</si>
  <si>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</si>
  <si>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</si>
  <si>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</si>
  <si>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</si>
  <si>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</si>
  <si>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</si>
  <si>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</si>
  <si>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</si>
  <si>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</si>
  <si>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</si>
  <si>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</si>
  <si>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</si>
  <si>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</si>
  <si>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</si>
  <si>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</si>
  <si>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</si>
  <si>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</si>
  <si>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</si>
  <si>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</si>
  <si>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</si>
  <si>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</si>
  <si>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</si>
  <si>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</si>
  <si>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</si>
  <si>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</si>
  <si>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</si>
  <si>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</si>
  <si>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</si>
  <si>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</si>
  <si>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</si>
  <si>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</si>
  <si>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</si>
  <si>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</si>
  <si>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</si>
  <si>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</si>
  <si>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</si>
  <si>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</si>
  <si>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</si>
  <si>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</si>
  <si>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</si>
  <si>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</si>
  <si>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</si>
  <si>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</si>
  <si>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</si>
  <si>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</si>
  <si>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</si>
  <si>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</si>
  <si>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</si>
  <si>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</si>
  <si>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</si>
  <si>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</si>
  <si>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</si>
  <si>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</si>
  <si>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</si>
  <si>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</si>
  <si>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</si>
  <si>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</si>
  <si>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</si>
  <si>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</si>
  <si>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</si>
  <si>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</si>
  <si>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</si>
  <si>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</si>
  <si>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</si>
  <si>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</si>
  <si>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</si>
  <si>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</si>
  <si>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</si>
  <si>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</si>
  <si>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</si>
  <si>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</si>
  <si>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</si>
  <si>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</si>
  <si>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</si>
  <si>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</si>
  <si>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</si>
  <si>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</si>
  <si>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</si>
  <si>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</si>
  <si>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</si>
  <si>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</si>
  <si>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</si>
  <si>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</si>
  <si>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</si>
  <si>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</si>
  <si>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</si>
  <si>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</si>
  <si>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</si>
  <si>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</si>
  <si>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</si>
  <si>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</si>
  <si>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</si>
  <si>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</si>
  <si>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</si>
  <si>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</si>
  <si>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</si>
  <si>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</si>
  <si>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</si>
  <si>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</si>
  <si>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</si>
  <si>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</si>
  <si>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</si>
  <si>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</si>
  <si>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</si>
  <si>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</si>
  <si>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</si>
  <si>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</si>
  <si>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</si>
  <si>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</si>
  <si>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</si>
  <si>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</si>
  <si>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</si>
  <si>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</si>
  <si>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</si>
  <si>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</si>
  <si>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</si>
  <si>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</si>
  <si>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</si>
  <si>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</si>
  <si>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</si>
  <si>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</si>
  <si>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</si>
  <si>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</si>
  <si>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</si>
  <si>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</si>
  <si>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</si>
  <si>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</si>
  <si>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</si>
  <si>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</si>
  <si>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</si>
  <si>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</si>
  <si>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</si>
  <si>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</si>
  <si>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</si>
  <si>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</si>
  <si>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</si>
  <si>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</si>
  <si>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</si>
  <si>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</si>
  <si>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</si>
  <si>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</si>
  <si>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</si>
  <si>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</si>
  <si>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</si>
  <si>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</si>
  <si>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</si>
  <si>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</si>
  <si>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</si>
  <si>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</si>
  <si>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</si>
  <si>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</si>
  <si>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</si>
  <si>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</si>
  <si>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</si>
  <si>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</si>
  <si>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</si>
  <si>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</si>
  <si>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</si>
  <si>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</si>
  <si>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</si>
  <si>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</si>
  <si>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</si>
  <si>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</si>
  <si>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</si>
  <si>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</si>
  <si>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</si>
  <si>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</si>
  <si>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</si>
  <si>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</si>
  <si>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</si>
  <si>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</si>
  <si>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</si>
  <si>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</si>
  <si>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</si>
  <si>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</si>
  <si>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</si>
  <si>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</si>
  <si>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</si>
  <si>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</si>
  <si>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</si>
  <si>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</si>
  <si>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</si>
  <si>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</si>
  <si>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</si>
  <si>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</si>
  <si>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</si>
  <si>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</si>
  <si>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</si>
  <si>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</si>
  <si>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</si>
  <si>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</si>
  <si>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</si>
  <si>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</si>
  <si>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</si>
  <si>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</si>
  <si>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</si>
  <si>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</si>
  <si>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</si>
  <si>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</si>
  <si>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</si>
  <si>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</si>
  <si>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</si>
  <si>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</si>
  <si>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</si>
  <si>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</si>
  <si>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</si>
  <si>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</si>
  <si>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</si>
  <si>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</si>
  <si>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</si>
  <si>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</si>
  <si>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</si>
  <si>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</si>
  <si>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</si>
  <si>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</si>
  <si>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</si>
  <si>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</si>
  <si>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</si>
  <si>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</si>
  <si>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</si>
  <si>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</si>
  <si>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</si>
  <si>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</si>
  <si>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</si>
  <si>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</si>
  <si>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</si>
  <si>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</si>
  <si>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</si>
  <si>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</si>
  <si>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</si>
  <si>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</si>
  <si>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</si>
  <si>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</si>
  <si>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</si>
  <si>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</si>
  <si>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</si>
  <si>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</si>
  <si>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</si>
  <si>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</si>
  <si>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</si>
  <si>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</si>
  <si>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</si>
  <si>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</si>
  <si>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</si>
  <si>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</si>
  <si>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</si>
  <si>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</si>
  <si>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</si>
  <si>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</si>
  <si>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</si>
  <si>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</si>
  <si>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</si>
  <si>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</si>
  <si>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</si>
  <si>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</si>
  <si>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</si>
  <si>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</si>
  <si>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</si>
  <si>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</si>
  <si>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</si>
  <si>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</si>
  <si>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</si>
  <si>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</si>
  <si>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</si>
  <si>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</si>
  <si>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</si>
  <si>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</si>
  <si>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</si>
  <si>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</si>
  <si>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</si>
  <si>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</si>
  <si>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</si>
  <si>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</si>
  <si>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</si>
  <si>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</si>
  <si>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</si>
  <si>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</si>
  <si>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</si>
  <si>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</si>
  <si>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</si>
  <si>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</si>
  <si>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</si>
  <si>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</si>
  <si>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</si>
  <si>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</si>
  <si>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</si>
  <si>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</si>
  <si>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</si>
  <si>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</si>
  <si>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</si>
  <si>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</si>
  <si>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</si>
  <si>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</si>
  <si>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</si>
  <si>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</si>
  <si>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</si>
  <si>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</si>
  <si>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Profit %</t>
  </si>
  <si>
    <t>Sales(%)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</si>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</sst>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4009]\ * #,##0.00_ ;_ [$₹-4009]\ * \-#,##0.00_ ;_ [$₹-4009]\ * &quot;-&quot;??_ ;_ @_ "/>
    <numFmt numFmtId="165" formatCode="_ [$₹-4009]\ * #,##0_ ;_ [$₹-4009]\ * \-#,##0_ ;_ [$₹-4009]\ * &quot;-&quot;??_ ;_ @_ "/>
    <numFmt numFmtId="166" formatCode="_ * #,##0_ ;_ * \-#,##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2" fillId="2" borderId="0" xfId="0" applyFont="1" applyFill="1"/>
    <xf numFmtId="43" fontId="0" fillId="0" borderId="0" xfId="1" applyFont="1"/>
    <xf numFmtId="14" fontId="0" fillId="0" borderId="0" xfId="0" applyNumberFormat="1"/>
    <xf numFmtId="10" fontId="0" fillId="0" borderId="0" xfId="2" applyNumberFormat="1" applyFon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166" fontId="0" fillId="0" borderId="0" xfId="0" applyNumberFormat="1"/>
    <xf numFmtId="166" fontId="2" fillId="0" borderId="0" xfId="0" applyNumberFormat="1" applyFont="1"/>
    <xf numFmtId="165" fontId="2" fillId="0" borderId="0" xfId="0" applyNumberFormat="1" applyFont="1"/>
    <xf numFmtId="9" fontId="0" fillId="0" borderId="0" xfId="2" applyFont="1"/>
    <xf numFmtId="0" fontId="3" fillId="0" borderId="0" xfId="0" applyFont="1"/>
    <xf numFmtId="0" fontId="2" fillId="3" borderId="1" xfId="0" applyFont="1" applyFill="1" applyBorder="1"/>
    <xf numFmtId="0" fontId="2" fillId="0" borderId="0" xfId="0" applyFont="1"/>
    <xf numFmtId="166" fontId="2" fillId="0" borderId="0" xfId="1" applyNumberFormat="1" applyFont="1"/>
    <xf numFmtId="0" fontId="0" fillId="0" borderId="0" xfId="0" applyNumberFormat="1"/>
    <xf numFmtId="10" fontId="0" fillId="0" borderId="0" xfId="0" applyNumberFormat="1"/>
    <xf numFmtId="9" fontId="0" fillId="0" borderId="0" xfId="0" applyNumberFormat="1"/>
    <xf numFmtId="0" fontId="2" fillId="0" borderId="0" xfId="0" applyFont="1" applyAlignment="1">
      <alignment horizontal="center"/>
    </xf>
    <xf numFmtId="0" fontId="0" fillId="0" borderId="0" xfId="0" applyAlignment="1">
      <alignment horizontal="left" indent="1"/>
    </xf>
    <xf numFmtId="0" fontId="2" fillId="0" borderId="1" xfId="0" applyFont="1" applyBorder="1"/>
  </cellXfs>
  <cellStyles count="3">
    <cellStyle name="Comma" xfId="1" builtinId="3"/>
    <cellStyle name="Normal" xfId="0" builtinId="0"/>
    <cellStyle name="Percent" xfId="2" builtinId="5"/>
  </cellStyles>
  <dxfs count="37">
    <dxf>
      <font>
        <b/>
        <color theme="1"/>
      </font>
      <border>
        <bottom style="thin">
          <color theme="6"/>
        </bottom>
        <vertical/>
        <horizontal/>
      </border>
    </dxf>
    <dxf>
      <font>
        <sz val="12"/>
        <color theme="1"/>
        <name val="Comic Sans MS"/>
        <family val="4"/>
        <scheme val="none"/>
      </font>
      <fill>
        <patternFill>
          <bgColor theme="2"/>
        </patternFill>
      </fill>
      <border diagonalUp="0" diagonalDown="0">
        <left/>
        <right/>
        <top/>
        <bottom/>
        <vertical/>
        <horizontal/>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6"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numFmt numFmtId="166" formatCode="_ * #,##0_ ;_ * \-#,##0_ ;_ * &quot;-&quot;??_ ;_ @_ "/>
    </dxf>
    <dxf>
      <font>
        <sz val="14"/>
        <color theme="1"/>
      </font>
      <border>
        <bottom style="thin">
          <color rgb="FF4F81BD"/>
        </bottom>
        <vertical/>
        <horizontal/>
      </border>
    </dxf>
    <dxf>
      <font>
        <b/>
        <i val="0"/>
        <sz val="14"/>
        <color theme="1"/>
        <name val="Comic Sans MS"/>
        <family val="4"/>
        <scheme val="none"/>
      </font>
      <fill>
        <patternFill patternType="none">
          <bgColor auto="1"/>
        </patternFill>
      </fill>
      <border>
        <left style="thin">
          <color rgb="FF4F81BD"/>
        </left>
        <right style="thin">
          <color rgb="FF4F81BD"/>
        </right>
        <top style="thin">
          <color rgb="FF4F81BD"/>
        </top>
        <bottom style="thin">
          <color rgb="FF4F81BD"/>
        </bottom>
        <vertical/>
        <horizontal/>
      </border>
    </dxf>
    <dxf>
      <font>
        <b/>
        <i val="0"/>
        <sz val="10"/>
        <color theme="1"/>
        <name val="Comic Sans MS"/>
        <family val="4"/>
        <scheme val="none"/>
      </font>
      <border>
        <bottom style="thin">
          <color rgb="FF4F81BD"/>
        </bottom>
        <vertical/>
        <horizontal/>
      </border>
    </dxf>
    <dxf>
      <font>
        <b/>
        <i val="0"/>
        <sz val="10"/>
        <color theme="1"/>
        <name val="Comic Sans MS"/>
        <family val="4"/>
        <scheme val="none"/>
      </font>
      <border>
        <left style="thin">
          <color rgb="FF4F81BD"/>
        </left>
        <right style="thin">
          <color rgb="FF4F81BD"/>
        </right>
        <top style="thin">
          <color rgb="FF4F81BD"/>
        </top>
        <bottom style="thin">
          <color rgb="FF4F81BD"/>
        </bottom>
        <vertical/>
        <horizontal/>
      </border>
    </dxf>
    <dxf>
      <numFmt numFmtId="13" formatCode="0%"/>
    </dxf>
    <dxf>
      <numFmt numFmtId="14" formatCode="0.00%"/>
    </dxf>
    <dxf>
      <numFmt numFmtId="13" formatCode="0%"/>
    </dxf>
    <dxf>
      <numFmt numFmtId="165" formatCode="_ [$₹-4009]\ * #,##0_ ;_ [$₹-4009]\ * \-#,##0_ ;_ [$₹-4009]\ * &quot;-&quot;??_ ;_ @_ "/>
    </dxf>
    <dxf>
      <numFmt numFmtId="1" formatCode="0"/>
    </dxf>
    <dxf>
      <numFmt numFmtId="166" formatCode="_ * #,##0_ ;_ * \-#,##0_ ;_ * &quot;-&quot;??_ ;_ @_ "/>
    </dxf>
    <dxf>
      <numFmt numFmtId="1" formatCode="0"/>
    </dxf>
    <dxf>
      <numFmt numFmtId="165" formatCode="_ [$₹-4009]\ * #,##0_ ;_ [$₹-4009]\ * \-#,##0_ ;_ [$₹-4009]\ * &quot;-&quot;??_ ;_ @_ "/>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3" defaultTableStyle="TableStyleMedium2" defaultPivotStyle="PivotStyleLight16">
    <tableStyle name="DashBoard" pivot="0" table="0" count="10" xr9:uid="{BC311667-999D-4419-B3DB-3C82CF0FC0B9}">
      <tableStyleElement type="wholeTable" dxfId="8"/>
      <tableStyleElement type="headerRow" dxfId="7"/>
    </tableStyle>
    <tableStyle name="DashBoard 2" pivot="0" table="0" count="10" xr9:uid="{91A73BFF-4DC1-4F1B-B83F-556C01D8DF82}">
      <tableStyleElement type="wholeTable" dxfId="10"/>
      <tableStyleElement type="headerRow" dxfId="9"/>
    </tableStyle>
    <tableStyle name="SunBurst" pivot="0" table="0" count="10" xr9:uid="{B3F2FC49-DD02-4BE1-8375-99ADEBAEF975}">
      <tableStyleElement type="wholeTable" dxfId="1"/>
      <tableStyleElement type="headerRow" dxfId="0"/>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shBoard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600" b="1" i="0" u="none" strike="noStrike" kern="1200" spc="0" baseline="0">
                <a:solidFill>
                  <a:sysClr val="windowText" lastClr="000000">
                    <a:lumMod val="65000"/>
                    <a:lumOff val="35000"/>
                  </a:sysClr>
                </a:solidFill>
                <a:latin typeface="Comic Sans MS" panose="030F0702030302020204" pitchFamily="66" charset="0"/>
              </a:rPr>
              <a:t>Sales &amp; Profit(%) By Months</a:t>
            </a:r>
          </a:p>
        </c:rich>
      </c:tx>
      <c:layout>
        <c:manualLayout>
          <c:xMode val="edge"/>
          <c:yMode val="edge"/>
          <c:x val="0.19733264724888108"/>
          <c:y val="2.849002849002849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4902EF2B-E849-4D2C-9087-147364BF0DAA}" type="CELLRANGE">
                  <a:rPr lang="en-US"/>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B7C18523-17F9-4F7A-8A1F-D14224DF19F2}"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640264E1-06C8-4434-8934-8646CD1F80DA}"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D9B0AAEF-03A9-467B-8295-0D5950680D16}"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183F8F27-F1DB-4D01-A7F8-817B13489209}"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87A2DDCA-A1E2-4502-90CC-7A76F92BA4F5}"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8FAD7732-8DBF-42C0-B59B-FFCC354CE65E}"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E7E4BD8B-8776-4BD9-AF1A-4A6D2C5A84B5}"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2AEE8A84-3685-4AF2-823B-98AA1284E741}"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1AAD57ED-9182-4574-A6BE-E2721DBADBA3}"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9D94D638-8715-466B-97DD-E1E80EB16B50}"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fld id="{269D79DB-844E-49E2-A7C3-25A85B7AB6ED}" type="CELLRANGE">
                  <a:rPr lang="en-IN"/>
                  <a:pPr>
                    <a:defRPr sz="1000" b="1">
                      <a:ea typeface="Cascadia Code SemiBold" panose="020B0609020000020004" pitchFamily="49" charset="0"/>
                      <a:cs typeface="Cascadia Code SemiBold" panose="020B0609020000020004" pitchFamily="49" charset="0"/>
                    </a:defRPr>
                  </a:pPr>
                  <a:t>[CELLRANGE]</a:t>
                </a:fld>
                <a:endParaRPr lang="en-IN"/>
              </a:p>
            </c:rich>
          </c:tx>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5636078368009898"/>
          <c:y val="0.16524216524216523"/>
          <c:w val="0.85161697002681924"/>
          <c:h val="0.70876968238350013"/>
        </c:manualLayout>
      </c:layout>
      <c:barChart>
        <c:barDir val="col"/>
        <c:grouping val="stacked"/>
        <c:varyColors val="0"/>
        <c:ser>
          <c:idx val="0"/>
          <c:order val="0"/>
          <c:tx>
            <c:strRef>
              <c:f>'Pivot Tables'!$E$9:$E$20</c:f>
              <c:strCache>
                <c:ptCount val="1"/>
                <c:pt idx="0">
                  <c:v>Sum of Sales</c:v>
                </c:pt>
              </c:strCache>
            </c:strRef>
          </c:tx>
          <c:spPr>
            <a:solidFill>
              <a:schemeClr val="accent1">
                <a:lumMod val="60000"/>
                <a:lumOff val="40000"/>
              </a:schemeClr>
            </a:solidFill>
            <a:ln>
              <a:noFill/>
            </a:ln>
            <a:effectLst/>
          </c:spPr>
          <c:invertIfNegative val="0"/>
          <c:cat>
            <c:strRef>
              <c:f>'Pivot Tables'!$E$9:$E$20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Tables'!$E$9:$E$20</c:f>
              <c:numCache>
                <c:formatCode>0</c:formatCode>
                <c:ptCount val="12"/>
                <c:pt idx="0">
                  <c:v>10870125.609999999</c:v>
                </c:pt>
                <c:pt idx="1">
                  <c:v>6964945.1249999991</c:v>
                </c:pt>
                <c:pt idx="2">
                  <c:v>8188402</c:v>
                </c:pt>
                <c:pt idx="3">
                  <c:v>11001632.279999997</c:v>
                </c:pt>
                <c:pt idx="4">
                  <c:v>11253334.614999996</c:v>
                </c:pt>
                <c:pt idx="5">
                  <c:v>10844099.65</c:v>
                </c:pt>
                <c:pt idx="6">
                  <c:v>13152143.790000003</c:v>
                </c:pt>
                <c:pt idx="7">
                  <c:v>11259071.219999999</c:v>
                </c:pt>
                <c:pt idx="8">
                  <c:v>9120754.1449999977</c:v>
                </c:pt>
                <c:pt idx="9">
                  <c:v>6777940.169999999</c:v>
                </c:pt>
                <c:pt idx="10">
                  <c:v>7978278.3199999984</c:v>
                </c:pt>
                <c:pt idx="11">
                  <c:v>11315623.334999997</c:v>
                </c:pt>
              </c:numCache>
            </c:numRef>
          </c:val>
          <c:extLst>
            <c:ext xmlns:c16="http://schemas.microsoft.com/office/drawing/2014/chart" uri="{C3380CC4-5D6E-409C-BE32-E72D297353CC}">
              <c16:uniqueId val="{00000000-5FA3-44E4-B21A-A2747A7BB5DF}"/>
            </c:ext>
          </c:extLst>
        </c:ser>
        <c:ser>
          <c:idx val="1"/>
          <c:order val="1"/>
          <c:tx>
            <c:strRef>
              <c:f>'Pivot Tables'!$E$9:$E$20</c:f>
              <c:strCache>
                <c:ptCount val="1"/>
                <c:pt idx="0">
                  <c:v>Sum of Profit</c:v>
                </c:pt>
              </c:strCache>
            </c:strRef>
          </c:tx>
          <c:spPr>
            <a:solidFill>
              <a:schemeClr val="accent2">
                <a:lumMod val="60000"/>
                <a:lumOff val="4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5FA3-44E4-B21A-A2747A7BB5DF}"/>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5FA3-44E4-B21A-A2747A7BB5DF}"/>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5FA3-44E4-B21A-A2747A7BB5DF}"/>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5FA3-44E4-B21A-A2747A7BB5DF}"/>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5FA3-44E4-B21A-A2747A7BB5DF}"/>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5FA3-44E4-B21A-A2747A7BB5DF}"/>
              </c:ext>
            </c:extLst>
          </c:dPt>
          <c:dPt>
            <c:idx val="6"/>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8-5FA3-44E4-B21A-A2747A7BB5DF}"/>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5FA3-44E4-B21A-A2747A7BB5DF}"/>
              </c:ext>
            </c:extLst>
          </c:dPt>
          <c:dPt>
            <c:idx val="8"/>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A-5FA3-44E4-B21A-A2747A7BB5DF}"/>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B-5FA3-44E4-B21A-A2747A7BB5DF}"/>
              </c:ext>
            </c:extLst>
          </c:dPt>
          <c:dPt>
            <c:idx val="1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C-5FA3-44E4-B21A-A2747A7BB5DF}"/>
              </c:ext>
            </c:extLst>
          </c:dPt>
          <c:dPt>
            <c:idx val="1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5FA3-44E4-B21A-A2747A7BB5DF}"/>
              </c:ext>
            </c:extLst>
          </c:dPt>
          <c:dLbls>
            <c:dLbl>
              <c:idx val="0"/>
              <c:tx>
                <c:rich>
                  <a:bodyPr/>
                  <a:lstStyle/>
                  <a:p>
                    <a:fld id="{4902EF2B-E849-4D2C-9087-147364BF0DA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FA3-44E4-B21A-A2747A7BB5DF}"/>
                </c:ext>
              </c:extLst>
            </c:dLbl>
            <c:dLbl>
              <c:idx val="1"/>
              <c:tx>
                <c:rich>
                  <a:bodyPr/>
                  <a:lstStyle/>
                  <a:p>
                    <a:fld id="{B7C18523-17F9-4F7A-8A1F-D14224DF19F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FA3-44E4-B21A-A2747A7BB5DF}"/>
                </c:ext>
              </c:extLst>
            </c:dLbl>
            <c:dLbl>
              <c:idx val="2"/>
              <c:tx>
                <c:rich>
                  <a:bodyPr/>
                  <a:lstStyle/>
                  <a:p>
                    <a:fld id="{640264E1-06C8-4434-8934-8646CD1F80D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FA3-44E4-B21A-A2747A7BB5DF}"/>
                </c:ext>
              </c:extLst>
            </c:dLbl>
            <c:dLbl>
              <c:idx val="3"/>
              <c:tx>
                <c:rich>
                  <a:bodyPr/>
                  <a:lstStyle/>
                  <a:p>
                    <a:fld id="{D9B0AAEF-03A9-467B-8295-0D5950680D1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FA3-44E4-B21A-A2747A7BB5DF}"/>
                </c:ext>
              </c:extLst>
            </c:dLbl>
            <c:dLbl>
              <c:idx val="4"/>
              <c:tx>
                <c:rich>
                  <a:bodyPr/>
                  <a:lstStyle/>
                  <a:p>
                    <a:fld id="{183F8F27-F1DB-4D01-A7F8-817B1348920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FA3-44E4-B21A-A2747A7BB5DF}"/>
                </c:ext>
              </c:extLst>
            </c:dLbl>
            <c:dLbl>
              <c:idx val="5"/>
              <c:tx>
                <c:rich>
                  <a:bodyPr/>
                  <a:lstStyle/>
                  <a:p>
                    <a:fld id="{87A2DDCA-A1E2-4502-90CC-7A76F92BA4F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FA3-44E4-B21A-A2747A7BB5DF}"/>
                </c:ext>
              </c:extLst>
            </c:dLbl>
            <c:dLbl>
              <c:idx val="6"/>
              <c:tx>
                <c:rich>
                  <a:bodyPr/>
                  <a:lstStyle/>
                  <a:p>
                    <a:fld id="{8FAD7732-8DBF-42C0-B59B-FFCC354CE65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FA3-44E4-B21A-A2747A7BB5DF}"/>
                </c:ext>
              </c:extLst>
            </c:dLbl>
            <c:dLbl>
              <c:idx val="7"/>
              <c:tx>
                <c:rich>
                  <a:bodyPr/>
                  <a:lstStyle/>
                  <a:p>
                    <a:fld id="{E7E4BD8B-8776-4BD9-AF1A-4A6D2C5A84B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FA3-44E4-B21A-A2747A7BB5DF}"/>
                </c:ext>
              </c:extLst>
            </c:dLbl>
            <c:dLbl>
              <c:idx val="8"/>
              <c:tx>
                <c:rich>
                  <a:bodyPr/>
                  <a:lstStyle/>
                  <a:p>
                    <a:fld id="{2AEE8A84-3685-4AF2-823B-98AA1284E74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FA3-44E4-B21A-A2747A7BB5DF}"/>
                </c:ext>
              </c:extLst>
            </c:dLbl>
            <c:dLbl>
              <c:idx val="9"/>
              <c:tx>
                <c:rich>
                  <a:bodyPr/>
                  <a:lstStyle/>
                  <a:p>
                    <a:fld id="{1AAD57ED-9182-4574-A6BE-E2721DBADBA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FA3-44E4-B21A-A2747A7BB5DF}"/>
                </c:ext>
              </c:extLst>
            </c:dLbl>
            <c:dLbl>
              <c:idx val="10"/>
              <c:tx>
                <c:rich>
                  <a:bodyPr/>
                  <a:lstStyle/>
                  <a:p>
                    <a:fld id="{9D94D638-8715-466B-97DD-E1E80EB16B5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FA3-44E4-B21A-A2747A7BB5DF}"/>
                </c:ext>
              </c:extLst>
            </c:dLbl>
            <c:dLbl>
              <c:idx val="11"/>
              <c:tx>
                <c:rich>
                  <a:bodyPr/>
                  <a:lstStyle/>
                  <a:p>
                    <a:fld id="{269D79DB-844E-49E2-A7C3-25A85B7AB6E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FA3-44E4-B21A-A2747A7BB5DF}"/>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Cascadia Code SemiBold" panose="020B0609020000020004" pitchFamily="49" charset="0"/>
                    <a:cs typeface="Cascadia Code SemiBold" panose="020B0609020000020004" pitchFamily="49"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Tables'!$E$9:$E$20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Tables'!$E$9:$E$20</c:f>
              <c:numCache>
                <c:formatCode>0</c:formatCode>
                <c:ptCount val="12"/>
                <c:pt idx="0">
                  <c:v>1852011.11</c:v>
                </c:pt>
                <c:pt idx="1">
                  <c:v>924611.12500000012</c:v>
                </c:pt>
                <c:pt idx="2">
                  <c:v>1161268.0000000002</c:v>
                </c:pt>
                <c:pt idx="3">
                  <c:v>1563250.28</c:v>
                </c:pt>
                <c:pt idx="4">
                  <c:v>1558715.6150000002</c:v>
                </c:pt>
                <c:pt idx="5">
                  <c:v>1262862.1499999999</c:v>
                </c:pt>
                <c:pt idx="6">
                  <c:v>1936353.79</c:v>
                </c:pt>
                <c:pt idx="7">
                  <c:v>1719525.2200000002</c:v>
                </c:pt>
                <c:pt idx="8">
                  <c:v>1309154.1450000003</c:v>
                </c:pt>
                <c:pt idx="9">
                  <c:v>726638.17000000016</c:v>
                </c:pt>
                <c:pt idx="10">
                  <c:v>1302452.8199999998</c:v>
                </c:pt>
                <c:pt idx="11">
                  <c:v>1576859.8350000002</c:v>
                </c:pt>
              </c:numCache>
            </c:numRef>
          </c:val>
          <c:extLst>
            <c:ext xmlns:c15="http://schemas.microsoft.com/office/drawing/2012/chart" uri="{02D57815-91ED-43cb-92C2-25804820EDAC}">
              <c15:datalabelsRange>
                <c15:f>'Pivot Tables'!$E$9:$E$20</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5FA3-44E4-B21A-A2747A7BB5DF}"/>
            </c:ext>
          </c:extLst>
        </c:ser>
        <c:dLbls>
          <c:showLegendKey val="0"/>
          <c:showVal val="0"/>
          <c:showCatName val="0"/>
          <c:showSerName val="0"/>
          <c:showPercent val="0"/>
          <c:showBubbleSize val="0"/>
        </c:dLbls>
        <c:gapWidth val="50"/>
        <c:overlap val="100"/>
        <c:axId val="649123055"/>
        <c:axId val="649114895"/>
      </c:barChart>
      <c:catAx>
        <c:axId val="64912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49114895"/>
        <c:crosses val="autoZero"/>
        <c:auto val="1"/>
        <c:lblAlgn val="ctr"/>
        <c:lblOffset val="100"/>
        <c:noMultiLvlLbl val="0"/>
      </c:catAx>
      <c:valAx>
        <c:axId val="649114895"/>
        <c:scaling>
          <c:orientation val="minMax"/>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49123055"/>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ysClr val="windowText" lastClr="000000"/>
                </a:solidFill>
                <a:latin typeface="Comic Sans MS" panose="030F0702030302020204" pitchFamily="66" charset="0"/>
              </a:rPr>
              <a:t>Sales</a:t>
            </a:r>
            <a:r>
              <a:rPr lang="en-IN" sz="1400" b="1" baseline="0">
                <a:solidFill>
                  <a:sysClr val="windowText" lastClr="000000"/>
                </a:solidFill>
                <a:latin typeface="Comic Sans MS" panose="030F0702030302020204" pitchFamily="66" charset="0"/>
              </a:rPr>
              <a:t> </a:t>
            </a:r>
            <a:r>
              <a:rPr lang="en-US" sz="1400" b="1" baseline="0">
                <a:solidFill>
                  <a:sysClr val="windowText" lastClr="000000"/>
                </a:solidFill>
                <a:latin typeface="Comic Sans MS" panose="030F0702030302020204" pitchFamily="66" charset="0"/>
              </a:rPr>
              <a:t>Generated By Customers</a:t>
            </a:r>
            <a:endParaRPr lang="en-IN" sz="1400" b="1">
              <a:solidFill>
                <a:sysClr val="windowText" lastClr="000000"/>
              </a:solidFill>
              <a:latin typeface="Comic Sans MS" panose="030F0702030302020204" pitchFamily="66" charset="0"/>
            </a:endParaRPr>
          </a:p>
        </c:rich>
      </c:tx>
      <c:layout>
        <c:manualLayout>
          <c:xMode val="edge"/>
          <c:yMode val="edge"/>
          <c:x val="0.10825184263305389"/>
          <c:y val="2.7341771606861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045000521219141"/>
          <c:y val="0.23750849720904021"/>
          <c:w val="0.64966175926993319"/>
          <c:h val="0.62542956991070331"/>
        </c:manualLayout>
      </c:layout>
      <c:barChart>
        <c:barDir val="bar"/>
        <c:grouping val="clustered"/>
        <c:varyColors val="0"/>
        <c:ser>
          <c:idx val="0"/>
          <c:order val="0"/>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Tables'!$N$9:$N$13</c:f>
              <c:strCache>
                <c:ptCount val="5"/>
                <c:pt idx="0">
                  <c:v>CUST_ID_001</c:v>
                </c:pt>
                <c:pt idx="1">
                  <c:v>CUST_ID_002</c:v>
                </c:pt>
                <c:pt idx="2">
                  <c:v>CUST_ID_003</c:v>
                </c:pt>
                <c:pt idx="3">
                  <c:v>CUST_ID_004</c:v>
                </c:pt>
                <c:pt idx="4">
                  <c:v>CUST_ID_005</c:v>
                </c:pt>
              </c:strCache>
            </c:strRef>
          </c:cat>
          <c:val>
            <c:numRef>
              <c:f>'Pivot Tables'!$O$9:$O$13</c:f>
              <c:numCache>
                <c:formatCode>_ * #,##0_ ;_ * \-#,##0_ ;_ * "-"??_ ;_ @_ </c:formatCode>
                <c:ptCount val="5"/>
                <c:pt idx="0">
                  <c:v>376312.5</c:v>
                </c:pt>
                <c:pt idx="1">
                  <c:v>241130.1</c:v>
                </c:pt>
                <c:pt idx="2">
                  <c:v>2800770</c:v>
                </c:pt>
                <c:pt idx="3">
                  <c:v>3956873.4500000007</c:v>
                </c:pt>
                <c:pt idx="4">
                  <c:v>83878.98</c:v>
                </c:pt>
              </c:numCache>
            </c:numRef>
          </c:val>
          <c:extLst>
            <c:ext xmlns:c16="http://schemas.microsoft.com/office/drawing/2014/chart" uri="{C3380CC4-5D6E-409C-BE32-E72D297353CC}">
              <c16:uniqueId val="{00000000-BD93-4D2C-A022-B38E2E0D6803}"/>
            </c:ext>
          </c:extLst>
        </c:ser>
        <c:dLbls>
          <c:dLblPos val="outEnd"/>
          <c:showLegendKey val="0"/>
          <c:showVal val="1"/>
          <c:showCatName val="0"/>
          <c:showSerName val="0"/>
          <c:showPercent val="0"/>
          <c:showBubbleSize val="0"/>
        </c:dLbls>
        <c:gapWidth val="182"/>
        <c:axId val="102267135"/>
        <c:axId val="102290175"/>
      </c:barChart>
      <c:catAx>
        <c:axId val="102267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02290175"/>
        <c:crosses val="autoZero"/>
        <c:auto val="1"/>
        <c:lblAlgn val="ctr"/>
        <c:lblOffset val="100"/>
        <c:noMultiLvlLbl val="0"/>
      </c:catAx>
      <c:valAx>
        <c:axId val="102290175"/>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02267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Tables!PivotTable5</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400" b="1">
                <a:solidFill>
                  <a:sysClr val="windowText" lastClr="000000"/>
                </a:solidFill>
                <a:latin typeface="Comic Sans MS" panose="030F0702030302020204" pitchFamily="66" charset="0"/>
              </a:rPr>
              <a:t>Sales</a:t>
            </a:r>
            <a:r>
              <a:rPr lang="en-US" sz="1400" b="1" baseline="0">
                <a:solidFill>
                  <a:sysClr val="windowText" lastClr="000000"/>
                </a:solidFill>
                <a:latin typeface="Comic Sans MS" panose="030F0702030302020204" pitchFamily="66" charset="0"/>
              </a:rPr>
              <a:t> (%) By Country</a:t>
            </a:r>
            <a:endParaRPr lang="en-US" sz="14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8.4621451771580161E-2"/>
          <c:y val="0.20330276641107614"/>
          <c:w val="0.61232313518885795"/>
          <c:h val="0.76904830842557736"/>
        </c:manualLayout>
      </c:layout>
      <c:doughnutChart>
        <c:varyColors val="1"/>
        <c:ser>
          <c:idx val="0"/>
          <c:order val="0"/>
          <c:tx>
            <c:strRef>
              <c:f>'Pivot Tables'!$N$18</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710-4581-8F46-24CDD51C5F3B}"/>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710-4581-8F46-24CDD51C5F3B}"/>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710-4581-8F46-24CDD51C5F3B}"/>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9710-4581-8F46-24CDD51C5F3B}"/>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9710-4581-8F46-24CDD51C5F3B}"/>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9710-4581-8F46-24CDD51C5F3B}"/>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9710-4581-8F46-24CDD51C5F3B}"/>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9710-4581-8F46-24CDD51C5F3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Tables'!$M$19:$M$26</c:f>
              <c:strCache>
                <c:ptCount val="8"/>
                <c:pt idx="0">
                  <c:v>Canada</c:v>
                </c:pt>
                <c:pt idx="1">
                  <c:v>England</c:v>
                </c:pt>
                <c:pt idx="2">
                  <c:v>France</c:v>
                </c:pt>
                <c:pt idx="3">
                  <c:v>Germany</c:v>
                </c:pt>
                <c:pt idx="4">
                  <c:v>India</c:v>
                </c:pt>
                <c:pt idx="5">
                  <c:v>Italy</c:v>
                </c:pt>
                <c:pt idx="6">
                  <c:v>Japan</c:v>
                </c:pt>
                <c:pt idx="7">
                  <c:v>USA</c:v>
                </c:pt>
              </c:strCache>
            </c:strRef>
          </c:cat>
          <c:val>
            <c:numRef>
              <c:f>'Pivot Tables'!$N$19:$N$26</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9710-4581-8F46-24CDD51C5F3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828948699481664"/>
          <c:y val="0.26821099506927337"/>
          <c:w val="0.2609996038212109"/>
          <c:h val="0.70400913861880543"/>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Tables!PivotTable9</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b="1">
                <a:solidFill>
                  <a:sysClr val="windowText" lastClr="000000"/>
                </a:solidFill>
                <a:latin typeface="Comic Sans MS" panose="030F0702030302020204" pitchFamily="66" charset="0"/>
              </a:rPr>
              <a:t>Profit($) Generated</a:t>
            </a:r>
            <a:r>
              <a:rPr lang="en-IN" b="1" baseline="0">
                <a:solidFill>
                  <a:sysClr val="windowText" lastClr="000000"/>
                </a:solidFill>
                <a:latin typeface="Comic Sans MS" panose="030F0702030302020204" pitchFamily="66" charset="0"/>
              </a:rPr>
              <a:t> </a:t>
            </a:r>
            <a:r>
              <a:rPr lang="en-IN" b="1">
                <a:solidFill>
                  <a:sysClr val="windowText" lastClr="000000"/>
                </a:solidFill>
                <a:latin typeface="Comic Sans MS" panose="030F0702030302020204" pitchFamily="66" charset="0"/>
              </a:rPr>
              <a:t>Over</a:t>
            </a:r>
            <a:r>
              <a:rPr lang="en-IN" b="1" baseline="0">
                <a:solidFill>
                  <a:sysClr val="windowText" lastClr="000000"/>
                </a:solidFill>
                <a:latin typeface="Comic Sans MS" panose="030F0702030302020204" pitchFamily="66" charset="0"/>
              </a:rPr>
              <a:t> Months </a:t>
            </a:r>
            <a:endParaRPr lang="en-IN"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95521340758387"/>
          <c:y val="0.22230118572926105"/>
          <c:w val="0.84392712626553379"/>
          <c:h val="0.44888484141810892"/>
        </c:manualLayout>
      </c:layout>
      <c:lineChart>
        <c:grouping val="standard"/>
        <c:varyColors val="0"/>
        <c:ser>
          <c:idx val="0"/>
          <c:order val="0"/>
          <c:tx>
            <c:strRef>
              <c:f>'Pivot Tables'!$Q$18</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trendline>
            <c:spPr>
              <a:ln w="9525" cap="rnd">
                <a:solidFill>
                  <a:schemeClr val="accent1"/>
                </a:solidFill>
              </a:ln>
              <a:effectLst/>
            </c:spPr>
            <c:trendlineType val="linear"/>
            <c:dispRSqr val="0"/>
            <c:dispEq val="0"/>
          </c:trendline>
          <c:cat>
            <c:multiLvlStrRef>
              <c:f>'Pivot Tables'!$P$19:$P$44</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Tables'!$Q$19:$Q$44</c:f>
              <c:numCache>
                <c:formatCode>General</c:formatCode>
                <c:ptCount val="24"/>
                <c:pt idx="0">
                  <c:v>4117388.1799999997</c:v>
                </c:pt>
                <c:pt idx="1">
                  <c:v>2467752.14</c:v>
                </c:pt>
                <c:pt idx="2">
                  <c:v>1721856.6199999999</c:v>
                </c:pt>
                <c:pt idx="3">
                  <c:v>2167758.6999999997</c:v>
                </c:pt>
                <c:pt idx="4">
                  <c:v>1715853.59</c:v>
                </c:pt>
                <c:pt idx="5">
                  <c:v>2691469.4099999997</c:v>
                </c:pt>
                <c:pt idx="6">
                  <c:v>2657833.83</c:v>
                </c:pt>
                <c:pt idx="7">
                  <c:v>2940425.05</c:v>
                </c:pt>
                <c:pt idx="8">
                  <c:v>2239561.38</c:v>
                </c:pt>
                <c:pt idx="9">
                  <c:v>1365836.36</c:v>
                </c:pt>
                <c:pt idx="10">
                  <c:v>704100.53</c:v>
                </c:pt>
                <c:pt idx="11">
                  <c:v>1625419.7200000002</c:v>
                </c:pt>
                <c:pt idx="12">
                  <c:v>6752737.4299999997</c:v>
                </c:pt>
                <c:pt idx="13">
                  <c:v>4497192.9849999994</c:v>
                </c:pt>
                <c:pt idx="14">
                  <c:v>6466545.379999999</c:v>
                </c:pt>
                <c:pt idx="15">
                  <c:v>8833873.5799999982</c:v>
                </c:pt>
                <c:pt idx="16">
                  <c:v>9537481.0250000004</c:v>
                </c:pt>
                <c:pt idx="17">
                  <c:v>8152630.2400000002</c:v>
                </c:pt>
                <c:pt idx="18">
                  <c:v>10494309.959999999</c:v>
                </c:pt>
                <c:pt idx="19">
                  <c:v>8318646.1699999999</c:v>
                </c:pt>
                <c:pt idx="20">
                  <c:v>6881192.7650000006</c:v>
                </c:pt>
                <c:pt idx="21">
                  <c:v>5412103.8099999996</c:v>
                </c:pt>
                <c:pt idx="22">
                  <c:v>7274177.7899999991</c:v>
                </c:pt>
                <c:pt idx="23">
                  <c:v>9690203.6149999984</c:v>
                </c:pt>
              </c:numCache>
            </c:numRef>
          </c:val>
          <c:smooth val="0"/>
          <c:extLst>
            <c:ext xmlns:c16="http://schemas.microsoft.com/office/drawing/2014/chart" uri="{C3380CC4-5D6E-409C-BE32-E72D297353CC}">
              <c16:uniqueId val="{00000001-E964-4139-83C1-563ADB824E1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79883455"/>
        <c:axId val="479885375"/>
      </c:lineChart>
      <c:catAx>
        <c:axId val="47988345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00" b="0" i="0" u="none" strike="noStrike" kern="1200" spc="20" baseline="0">
                <a:solidFill>
                  <a:sysClr val="windowText" lastClr="000000"/>
                </a:solidFill>
                <a:latin typeface="+mn-lt"/>
                <a:ea typeface="+mn-ea"/>
                <a:cs typeface="+mn-cs"/>
              </a:defRPr>
            </a:pPr>
            <a:endParaRPr lang="en-US"/>
          </a:p>
        </c:txPr>
        <c:crossAx val="479885375"/>
        <c:crosses val="autoZero"/>
        <c:auto val="1"/>
        <c:lblAlgn val="ctr"/>
        <c:lblOffset val="100"/>
        <c:noMultiLvlLbl val="0"/>
      </c:catAx>
      <c:valAx>
        <c:axId val="479885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spc="20" baseline="0">
                <a:solidFill>
                  <a:sysClr val="windowText" lastClr="000000"/>
                </a:solidFill>
                <a:latin typeface="+mn-lt"/>
                <a:ea typeface="+mn-ea"/>
                <a:cs typeface="+mn-cs"/>
              </a:defRPr>
            </a:pPr>
            <a:endParaRPr lang="en-US"/>
          </a:p>
        </c:txPr>
        <c:crossAx val="47988345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Tables!PivotTable10</c:name>
    <c:fmtId val="4"/>
  </c:pivotSource>
  <c:chart>
    <c:title>
      <c:tx>
        <c:rich>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r>
              <a:rPr lang="en-US" sz="1050" b="1">
                <a:solidFill>
                  <a:sysClr val="windowText" lastClr="000000"/>
                </a:solidFill>
                <a:latin typeface="Comic Sans MS" panose="030F0702030302020204" pitchFamily="66" charset="0"/>
              </a:rPr>
              <a:t>Unit</a:t>
            </a:r>
            <a:r>
              <a:rPr lang="en-US" sz="1050" b="1" baseline="0">
                <a:solidFill>
                  <a:sysClr val="windowText" lastClr="000000"/>
                </a:solidFill>
                <a:latin typeface="Comic Sans MS" panose="030F0702030302020204" pitchFamily="66" charset="0"/>
              </a:rPr>
              <a:t> Solds Split %</a:t>
            </a:r>
          </a:p>
        </c:rich>
      </c:tx>
      <c:overlay val="0"/>
      <c:spPr>
        <a:noFill/>
        <a:ln>
          <a:noFill/>
        </a:ln>
        <a:effectLst/>
      </c:spPr>
      <c:txPr>
        <a:bodyPr rot="0" spcFirstLastPara="1" vertOverflow="ellipsis" vert="horz" wrap="square" anchor="ctr" anchorCtr="1"/>
        <a:lstStyle/>
        <a:p>
          <a:pPr>
            <a:defRPr sz="8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2672538608834655"/>
          <c:y val="0.21904879077615297"/>
          <c:w val="0.56796451579916152"/>
          <c:h val="0.78095120922384698"/>
        </c:manualLayout>
      </c:layout>
      <c:pieChart>
        <c:varyColors val="1"/>
        <c:ser>
          <c:idx val="0"/>
          <c:order val="0"/>
          <c:tx>
            <c:strRef>
              <c:f>'Pivot Tables'!$T$18</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7316-447D-A929-A2D672AEC6DF}"/>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7316-447D-A929-A2D672AEC6DF}"/>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7316-447D-A929-A2D672AEC6DF}"/>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7316-447D-A929-A2D672AEC6DF}"/>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7316-447D-A929-A2D672AEC6DF}"/>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7316-447D-A929-A2D672AEC6DF}"/>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Tables'!$S$19:$S$24</c:f>
              <c:strCache>
                <c:ptCount val="6"/>
                <c:pt idx="0">
                  <c:v>Amarilla</c:v>
                </c:pt>
                <c:pt idx="1">
                  <c:v>Carretera</c:v>
                </c:pt>
                <c:pt idx="2">
                  <c:v>Montana</c:v>
                </c:pt>
                <c:pt idx="3">
                  <c:v>Paseo</c:v>
                </c:pt>
                <c:pt idx="4">
                  <c:v>Velo</c:v>
                </c:pt>
                <c:pt idx="5">
                  <c:v>VTT</c:v>
                </c:pt>
              </c:strCache>
            </c:strRef>
          </c:cat>
          <c:val>
            <c:numRef>
              <c:f>'Pivot Tables'!$T$19:$T$24</c:f>
              <c:numCache>
                <c:formatCode>0.00%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7316-447D-A929-A2D672AEC6D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622354023928825"/>
          <c:y val="0.30414932508436443"/>
          <c:w val="0.28377645976071175"/>
          <c:h val="0.6651827896512935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solidFill>
                <a:latin typeface="Comic Sans MS" panose="030F0702030302020204" pitchFamily="66" charset="0"/>
              </a:rPr>
              <a:t>Sales Breakup % By </a:t>
            </a:r>
            <a:r>
              <a:rPr lang="en-IN" sz="1400" b="1" i="0" u="none" strike="noStrike" baseline="0">
                <a:solidFill>
                  <a:sysClr val="windowText" lastClr="000000"/>
                </a:solidFill>
                <a:latin typeface="Comic Sans MS" panose="030F0702030302020204" pitchFamily="66" charset="0"/>
              </a:rPr>
              <a:t>Segment </a:t>
            </a:r>
            <a:endParaRPr lang="en-US" sz="1400" b="1" i="0" u="none" strike="noStrike" baseline="0">
              <a:solidFill>
                <a:sysClr val="windowText" lastClr="000000"/>
              </a:solidFill>
              <a:latin typeface="Comic Sans MS" panose="030F0702030302020204" pitchFamily="66" charset="0"/>
            </a:endParaRPr>
          </a:p>
        </cx:rich>
      </cx:tx>
    </cx:title>
    <cx:plotArea>
      <cx:plotAreaRegion>
        <cx:series layoutId="treemap" uniqueId="{B95BDB19-E6D2-4A3F-B33E-B289F4723903}">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sunburst" uniqueId="{89E1DDA4-F7BD-4F00-8BC1-69FCA3CC8F55}">
          <cx:tx>
            <cx:txData>
              <cx:f>_xlchart.v1.3</cx:f>
              <cx:v>Total</cx:v>
            </cx:txData>
          </cx:tx>
          <cx:dataLabels pos="ctr">
            <cx:txPr>
              <a:bodyPr spcFirstLastPara="1" vertOverflow="ellipsis" horzOverflow="overflow" wrap="square" lIns="0" tIns="0" rIns="0" bIns="0" anchor="ctr" anchorCtr="1"/>
              <a:lstStyle/>
              <a:p>
                <a:pPr algn="ctr" rtl="0">
                  <a:defRPr sz="800" b="1">
                    <a:solidFill>
                      <a:sysClr val="windowText" lastClr="000000"/>
                    </a:solidFill>
                  </a:defRPr>
                </a:pPr>
                <a:endParaRPr lang="en-US" sz="8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1" fmlaLink="'Pivot Tables'!$N$7" max="150" min="1" page="5"/>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1.xml"/><Relationship Id="rId5" Type="http://schemas.openxmlformats.org/officeDocument/2006/relationships/image" Target="../media/image5.png"/><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xdr:col>
      <xdr:colOff>25400</xdr:colOff>
      <xdr:row>1</xdr:row>
      <xdr:rowOff>25400</xdr:rowOff>
    </xdr:from>
    <xdr:to>
      <xdr:col>20</xdr:col>
      <xdr:colOff>297543</xdr:colOff>
      <xdr:row>37</xdr:row>
      <xdr:rowOff>68943</xdr:rowOff>
    </xdr:to>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635000" y="215900"/>
          <a:ext cx="11854543" cy="6901543"/>
        </a:xfrm>
        <a:prstGeom prst="roundRect">
          <a:avLst>
            <a:gd name="adj" fmla="val 2654"/>
          </a:avLst>
        </a:prstGeom>
        <a:solidFill>
          <a:schemeClr val="bg1">
            <a:lumMod val="85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230867</xdr:colOff>
      <xdr:row>2</xdr:row>
      <xdr:rowOff>56244</xdr:rowOff>
    </xdr:from>
    <xdr:to>
      <xdr:col>7</xdr:col>
      <xdr:colOff>457200</xdr:colOff>
      <xdr:row>6</xdr:row>
      <xdr:rowOff>153307</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840467" y="437244"/>
          <a:ext cx="3883933" cy="859063"/>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r>
            <a:rPr lang="en-IN" sz="2800" b="1" cap="all" baseline="0">
              <a:solidFill>
                <a:schemeClr val="tx1">
                  <a:lumMod val="95000"/>
                  <a:lumOff val="5000"/>
                </a:schemeClr>
              </a:solidFill>
              <a:latin typeface="+mn-lt"/>
            </a:rPr>
            <a:t>         Sales Dashboard</a:t>
          </a:r>
        </a:p>
        <a:p>
          <a:pPr lvl="0" algn="ctr"/>
          <a:r>
            <a:rPr lang="en-IN" sz="2800" b="1" cap="all" baseline="0">
              <a:solidFill>
                <a:schemeClr val="tx1">
                  <a:lumMod val="95000"/>
                  <a:lumOff val="5000"/>
                </a:schemeClr>
              </a:solidFill>
              <a:latin typeface="+mn-lt"/>
            </a:rPr>
            <a:t> </a:t>
          </a:r>
        </a:p>
      </xdr:txBody>
    </xdr:sp>
    <xdr:clientData/>
  </xdr:twoCellAnchor>
  <xdr:twoCellAnchor>
    <xdr:from>
      <xdr:col>8</xdr:col>
      <xdr:colOff>12701</xdr:colOff>
      <xdr:row>2</xdr:row>
      <xdr:rowOff>56244</xdr:rowOff>
    </xdr:from>
    <xdr:to>
      <xdr:col>11</xdr:col>
      <xdr:colOff>114301</xdr:colOff>
      <xdr:row>6</xdr:row>
      <xdr:rowOff>153307</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4889501" y="437244"/>
          <a:ext cx="1930400" cy="859063"/>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228600</xdr:colOff>
      <xdr:row>2</xdr:row>
      <xdr:rowOff>68944</xdr:rowOff>
    </xdr:from>
    <xdr:to>
      <xdr:col>14</xdr:col>
      <xdr:colOff>203652</xdr:colOff>
      <xdr:row>6</xdr:row>
      <xdr:rowOff>166007</xdr:rowOff>
    </xdr:to>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6905438" y="442473"/>
          <a:ext cx="1796008" cy="844122"/>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297543</xdr:colOff>
      <xdr:row>2</xdr:row>
      <xdr:rowOff>68944</xdr:rowOff>
    </xdr:from>
    <xdr:to>
      <xdr:col>17</xdr:col>
      <xdr:colOff>172359</xdr:colOff>
      <xdr:row>6</xdr:row>
      <xdr:rowOff>166007</xdr:rowOff>
    </xdr:to>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8858284" y="445240"/>
          <a:ext cx="1709260" cy="849656"/>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266250</xdr:colOff>
      <xdr:row>2</xdr:row>
      <xdr:rowOff>68944</xdr:rowOff>
    </xdr:from>
    <xdr:to>
      <xdr:col>20</xdr:col>
      <xdr:colOff>141066</xdr:colOff>
      <xdr:row>6</xdr:row>
      <xdr:rowOff>166007</xdr:rowOff>
    </xdr:to>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10629450" y="449944"/>
          <a:ext cx="1703616" cy="859063"/>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88901</xdr:colOff>
      <xdr:row>7</xdr:row>
      <xdr:rowOff>90715</xdr:rowOff>
    </xdr:from>
    <xdr:to>
      <xdr:col>4</xdr:col>
      <xdr:colOff>355601</xdr:colOff>
      <xdr:row>11</xdr:row>
      <xdr:rowOff>181428</xdr:rowOff>
    </xdr:to>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698501" y="1424215"/>
          <a:ext cx="2095500" cy="852713"/>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127000</xdr:colOff>
      <xdr:row>12</xdr:row>
      <xdr:rowOff>106137</xdr:rowOff>
    </xdr:from>
    <xdr:to>
      <xdr:col>4</xdr:col>
      <xdr:colOff>342900</xdr:colOff>
      <xdr:row>28</xdr:row>
      <xdr:rowOff>120651</xdr:rowOff>
    </xdr:to>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736600" y="2392137"/>
          <a:ext cx="2044700" cy="3062514"/>
        </a:xfrm>
        <a:prstGeom prst="roundRect">
          <a:avLst>
            <a:gd name="adj" fmla="val 10562"/>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127000</xdr:colOff>
      <xdr:row>29</xdr:row>
      <xdr:rowOff>45360</xdr:rowOff>
    </xdr:from>
    <xdr:to>
      <xdr:col>4</xdr:col>
      <xdr:colOff>304800</xdr:colOff>
      <xdr:row>36</xdr:row>
      <xdr:rowOff>143329</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736600" y="5569860"/>
          <a:ext cx="2006600" cy="1431469"/>
        </a:xfrm>
        <a:prstGeom prst="roundRect">
          <a:avLst>
            <a:gd name="adj" fmla="val 10562"/>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533400</xdr:colOff>
      <xdr:row>7</xdr:row>
      <xdr:rowOff>90715</xdr:rowOff>
    </xdr:from>
    <xdr:to>
      <xdr:col>9</xdr:col>
      <xdr:colOff>150584</xdr:colOff>
      <xdr:row>28</xdr:row>
      <xdr:rowOff>120651</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2981036" y="1383806"/>
          <a:ext cx="2676730" cy="3909209"/>
        </a:xfrm>
        <a:prstGeom prst="roundRect">
          <a:avLst>
            <a:gd name="adj" fmla="val 7985"/>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317952</xdr:colOff>
      <xdr:row>7</xdr:row>
      <xdr:rowOff>101600</xdr:rowOff>
    </xdr:from>
    <xdr:to>
      <xdr:col>15</xdr:col>
      <xdr:colOff>542471</xdr:colOff>
      <xdr:row>17</xdr:row>
      <xdr:rowOff>143328</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5821285" y="1418637"/>
          <a:ext cx="3893408" cy="1923210"/>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100239</xdr:colOff>
      <xdr:row>7</xdr:row>
      <xdr:rowOff>101599</xdr:rowOff>
    </xdr:from>
    <xdr:to>
      <xdr:col>20</xdr:col>
      <xdr:colOff>141066</xdr:colOff>
      <xdr:row>17</xdr:row>
      <xdr:rowOff>143327</xdr:rowOff>
    </xdr:to>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9853839" y="1435099"/>
          <a:ext cx="2479227" cy="1946728"/>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307064</xdr:colOff>
      <xdr:row>18</xdr:row>
      <xdr:rowOff>78922</xdr:rowOff>
    </xdr:from>
    <xdr:to>
      <xdr:col>15</xdr:col>
      <xdr:colOff>531583</xdr:colOff>
      <xdr:row>28</xdr:row>
      <xdr:rowOff>120651</xdr:rowOff>
    </xdr:to>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5793464" y="3507922"/>
          <a:ext cx="3882119" cy="1946729"/>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89351</xdr:colOff>
      <xdr:row>18</xdr:row>
      <xdr:rowOff>78921</xdr:rowOff>
    </xdr:from>
    <xdr:to>
      <xdr:col>20</xdr:col>
      <xdr:colOff>130178</xdr:colOff>
      <xdr:row>28</xdr:row>
      <xdr:rowOff>120650</xdr:rowOff>
    </xdr:to>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9842951" y="3507921"/>
          <a:ext cx="2479227" cy="1946729"/>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469900</xdr:colOff>
      <xdr:row>29</xdr:row>
      <xdr:rowOff>56243</xdr:rowOff>
    </xdr:from>
    <xdr:to>
      <xdr:col>12</xdr:col>
      <xdr:colOff>150585</xdr:colOff>
      <xdr:row>36</xdr:row>
      <xdr:rowOff>143329</xdr:rowOff>
    </xdr:to>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2908300" y="5580743"/>
          <a:ext cx="4557485" cy="1420586"/>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332584</xdr:colOff>
      <xdr:row>29</xdr:row>
      <xdr:rowOff>45360</xdr:rowOff>
    </xdr:from>
    <xdr:to>
      <xdr:col>20</xdr:col>
      <xdr:colOff>168621</xdr:colOff>
      <xdr:row>36</xdr:row>
      <xdr:rowOff>132446</xdr:rowOff>
    </xdr:to>
    <xdr:sp macro="" textlink="">
      <xdr:nvSpPr>
        <xdr:cNvPr id="17" name="Rectangle: Rounded Corners 16">
          <a:extLst>
            <a:ext uri="{FF2B5EF4-FFF2-40B4-BE49-F238E27FC236}">
              <a16:creationId xmlns:a16="http://schemas.microsoft.com/office/drawing/2014/main" id="{00000000-0008-0000-0200-000011000000}"/>
            </a:ext>
          </a:extLst>
        </xdr:cNvPr>
        <xdr:cNvSpPr/>
      </xdr:nvSpPr>
      <xdr:spPr>
        <a:xfrm>
          <a:off x="7647784" y="5569860"/>
          <a:ext cx="4712837" cy="1420586"/>
        </a:xfrm>
        <a:prstGeom prst="roundRect">
          <a:avLst/>
        </a:prstGeom>
        <a:gradFill flip="none" rotWithShape="0">
          <a:gsLst>
            <a:gs pos="0">
              <a:schemeClr val="accent3">
                <a:lumMod val="5000"/>
                <a:lumOff val="95000"/>
              </a:schemeClr>
            </a:gs>
            <a:gs pos="100000">
              <a:schemeClr val="accent3">
                <a:lumMod val="30000"/>
                <a:lumOff val="70000"/>
              </a:schemeClr>
            </a:gs>
          </a:gsLst>
          <a:lin ang="5400000" scaled="1"/>
          <a:tileRect/>
        </a:gradFill>
        <a:ln>
          <a:solidFill>
            <a:schemeClr val="accent3">
              <a:alpha val="88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16</xdr:col>
      <xdr:colOff>270463</xdr:colOff>
      <xdr:row>2</xdr:row>
      <xdr:rowOff>105836</xdr:rowOff>
    </xdr:from>
    <xdr:to>
      <xdr:col>17</xdr:col>
      <xdr:colOff>158040</xdr:colOff>
      <xdr:row>5</xdr:row>
      <xdr:rowOff>0</xdr:rowOff>
    </xdr:to>
    <xdr:pic>
      <xdr:nvPicPr>
        <xdr:cNvPr id="19" name="Picture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0054167" y="482132"/>
          <a:ext cx="499058" cy="458609"/>
        </a:xfrm>
        <a:prstGeom prst="rect">
          <a:avLst/>
        </a:prstGeom>
        <a:scene3d>
          <a:camera prst="orthographicFront">
            <a:rot lat="0" lon="10799978" rev="0"/>
          </a:camera>
          <a:lightRig rig="threePt" dir="t"/>
        </a:scene3d>
      </xdr:spPr>
    </xdr:pic>
    <xdr:clientData/>
  </xdr:twoCellAnchor>
  <xdr:twoCellAnchor editAs="oneCell">
    <xdr:from>
      <xdr:col>1</xdr:col>
      <xdr:colOff>316063</xdr:colOff>
      <xdr:row>2</xdr:row>
      <xdr:rowOff>139700</xdr:rowOff>
    </xdr:from>
    <xdr:to>
      <xdr:col>2</xdr:col>
      <xdr:colOff>396500</xdr:colOff>
      <xdr:row>6</xdr:row>
      <xdr:rowOff>66839</xdr:rowOff>
    </xdr:to>
    <xdr:pic>
      <xdr:nvPicPr>
        <xdr:cNvPr id="21" name="Picture 20">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25663" y="520700"/>
          <a:ext cx="690037" cy="689139"/>
        </a:xfrm>
        <a:prstGeom prst="rect">
          <a:avLst/>
        </a:prstGeom>
        <a:scene3d>
          <a:camera prst="orthographicFront">
            <a:rot lat="0" lon="10799978" rev="0"/>
          </a:camera>
          <a:lightRig rig="threePt" dir="t"/>
        </a:scene3d>
      </xdr:spPr>
    </xdr:pic>
    <xdr:clientData/>
  </xdr:twoCellAnchor>
  <xdr:twoCellAnchor editAs="oneCell">
    <xdr:from>
      <xdr:col>10</xdr:col>
      <xdr:colOff>262539</xdr:colOff>
      <xdr:row>2</xdr:row>
      <xdr:rowOff>156119</xdr:rowOff>
    </xdr:from>
    <xdr:to>
      <xdr:col>11</xdr:col>
      <xdr:colOff>165211</xdr:colOff>
      <xdr:row>5</xdr:row>
      <xdr:rowOff>5879</xdr:rowOff>
    </xdr:to>
    <xdr:pic>
      <xdr:nvPicPr>
        <xdr:cNvPr id="23" name="Picture 22">
          <a:extLst>
            <a:ext uri="{FF2B5EF4-FFF2-40B4-BE49-F238E27FC236}">
              <a16:creationId xmlns:a16="http://schemas.microsoft.com/office/drawing/2014/main" id="{00000000-0008-0000-0200-00001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6377354" y="532415"/>
          <a:ext cx="514153" cy="414205"/>
        </a:xfrm>
        <a:prstGeom prst="rect">
          <a:avLst/>
        </a:prstGeom>
        <a:scene3d>
          <a:camera prst="orthographicFront">
            <a:rot lat="0" lon="10799978" rev="0"/>
          </a:camera>
          <a:lightRig rig="threePt" dir="t"/>
        </a:scene3d>
      </xdr:spPr>
    </xdr:pic>
    <xdr:clientData/>
  </xdr:twoCellAnchor>
  <xdr:twoCellAnchor editAs="oneCell">
    <xdr:from>
      <xdr:col>6</xdr:col>
      <xdr:colOff>196836</xdr:colOff>
      <xdr:row>4</xdr:row>
      <xdr:rowOff>76200</xdr:rowOff>
    </xdr:from>
    <xdr:to>
      <xdr:col>7</xdr:col>
      <xdr:colOff>259498</xdr:colOff>
      <xdr:row>6</xdr:row>
      <xdr:rowOff>139700</xdr:rowOff>
    </xdr:to>
    <xdr:pic>
      <xdr:nvPicPr>
        <xdr:cNvPr id="25" name="Picture 24">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3854436" y="838200"/>
          <a:ext cx="672262" cy="444500"/>
        </a:xfrm>
        <a:prstGeom prst="rect">
          <a:avLst/>
        </a:prstGeom>
        <a:scene3d>
          <a:camera prst="orthographicFront">
            <a:rot lat="0" lon="10799978" rev="0"/>
          </a:camera>
          <a:lightRig rig="threePt" dir="t"/>
        </a:scene3d>
      </xdr:spPr>
    </xdr:pic>
    <xdr:clientData/>
  </xdr:twoCellAnchor>
  <xdr:twoCellAnchor editAs="oneCell">
    <xdr:from>
      <xdr:col>13</xdr:col>
      <xdr:colOff>388056</xdr:colOff>
      <xdr:row>2</xdr:row>
      <xdr:rowOff>86351</xdr:rowOff>
    </xdr:from>
    <xdr:to>
      <xdr:col>14</xdr:col>
      <xdr:colOff>82314</xdr:colOff>
      <xdr:row>4</xdr:row>
      <xdr:rowOff>152974</xdr:rowOff>
    </xdr:to>
    <xdr:pic>
      <xdr:nvPicPr>
        <xdr:cNvPr id="27" name="Picture 26">
          <a:extLst>
            <a:ext uri="{FF2B5EF4-FFF2-40B4-BE49-F238E27FC236}">
              <a16:creationId xmlns:a16="http://schemas.microsoft.com/office/drawing/2014/main" id="{00000000-0008-0000-0200-00001B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8337315" y="462647"/>
          <a:ext cx="305740" cy="442920"/>
        </a:xfrm>
        <a:prstGeom prst="rect">
          <a:avLst/>
        </a:prstGeom>
        <a:scene3d>
          <a:camera prst="orthographicFront">
            <a:rot lat="0" lon="10799978" rev="0"/>
          </a:camera>
          <a:lightRig rig="threePt" dir="t"/>
        </a:scene3d>
      </xdr:spPr>
    </xdr:pic>
    <xdr:clientData/>
  </xdr:twoCellAnchor>
  <xdr:twoCellAnchor editAs="oneCell">
    <xdr:from>
      <xdr:col>18</xdr:col>
      <xdr:colOff>545933</xdr:colOff>
      <xdr:row>8</xdr:row>
      <xdr:rowOff>17168</xdr:rowOff>
    </xdr:from>
    <xdr:to>
      <xdr:col>19</xdr:col>
      <xdr:colOff>602253</xdr:colOff>
      <xdr:row>11</xdr:row>
      <xdr:rowOff>58795</xdr:rowOff>
    </xdr:to>
    <xdr:pic>
      <xdr:nvPicPr>
        <xdr:cNvPr id="31" name="Picture 30">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11552600" y="1522353"/>
          <a:ext cx="667801" cy="606072"/>
        </a:xfrm>
        <a:prstGeom prst="rect">
          <a:avLst/>
        </a:prstGeom>
        <a:scene3d>
          <a:camera prst="orthographicFront">
            <a:rot lat="0" lon="10799978" rev="0"/>
          </a:camera>
          <a:lightRig rig="threePt" dir="t"/>
        </a:scene3d>
      </xdr:spPr>
    </xdr:pic>
    <xdr:clientData/>
  </xdr:twoCellAnchor>
  <xdr:twoCellAnchor editAs="oneCell">
    <xdr:from>
      <xdr:col>19</xdr:col>
      <xdr:colOff>317499</xdr:colOff>
      <xdr:row>2</xdr:row>
      <xdr:rowOff>150705</xdr:rowOff>
    </xdr:from>
    <xdr:to>
      <xdr:col>20</xdr:col>
      <xdr:colOff>167678</xdr:colOff>
      <xdr:row>5</xdr:row>
      <xdr:rowOff>40806</xdr:rowOff>
    </xdr:to>
    <xdr:pic>
      <xdr:nvPicPr>
        <xdr:cNvPr id="29" name="Picture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flipH="1">
          <a:off x="11935647" y="527001"/>
          <a:ext cx="461661" cy="454546"/>
        </a:xfrm>
        <a:prstGeom prst="rect">
          <a:avLst/>
        </a:prstGeom>
        <a:scene3d>
          <a:camera prst="orthographicFront">
            <a:rot lat="0" lon="10799978" rev="0"/>
          </a:camera>
          <a:lightRig rig="threePt" dir="t"/>
        </a:scene3d>
      </xdr:spPr>
    </xdr:pic>
    <xdr:clientData/>
  </xdr:twoCellAnchor>
  <xdr:twoCellAnchor>
    <xdr:from>
      <xdr:col>2</xdr:col>
      <xdr:colOff>279400</xdr:colOff>
      <xdr:row>4</xdr:row>
      <xdr:rowOff>101600</xdr:rowOff>
    </xdr:from>
    <xdr:to>
      <xdr:col>5</xdr:col>
      <xdr:colOff>317500</xdr:colOff>
      <xdr:row>6</xdr:row>
      <xdr:rowOff>101600</xdr:rowOff>
    </xdr:to>
    <xdr:sp macro="" textlink="">
      <xdr:nvSpPr>
        <xdr:cNvPr id="32" name="Rectangle: Rounded Corners 31">
          <a:extLst>
            <a:ext uri="{FF2B5EF4-FFF2-40B4-BE49-F238E27FC236}">
              <a16:creationId xmlns:a16="http://schemas.microsoft.com/office/drawing/2014/main" id="{00000000-0008-0000-0200-000020000000}"/>
            </a:ext>
          </a:extLst>
        </xdr:cNvPr>
        <xdr:cNvSpPr/>
      </xdr:nvSpPr>
      <xdr:spPr>
        <a:xfrm>
          <a:off x="1498600" y="863600"/>
          <a:ext cx="1866900" cy="3810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1800" b="1" i="1" kern="1200">
              <a:solidFill>
                <a:schemeClr val="accent1">
                  <a:lumMod val="75000"/>
                </a:schemeClr>
              </a:solidFill>
              <a:latin typeface="Comic Sans MS" panose="030F0702030302020204" pitchFamily="66" charset="0"/>
              <a:ea typeface="+mn-ea"/>
              <a:cs typeface="+mn-cs"/>
            </a:rPr>
            <a:t>Bicycle Shop</a:t>
          </a:r>
        </a:p>
      </xdr:txBody>
    </xdr:sp>
    <xdr:clientData/>
  </xdr:twoCellAnchor>
  <xdr:twoCellAnchor>
    <xdr:from>
      <xdr:col>7</xdr:col>
      <xdr:colOff>531915</xdr:colOff>
      <xdr:row>2</xdr:row>
      <xdr:rowOff>99334</xdr:rowOff>
    </xdr:from>
    <xdr:to>
      <xdr:col>10</xdr:col>
      <xdr:colOff>430315</xdr:colOff>
      <xdr:row>4</xdr:row>
      <xdr:rowOff>124734</xdr:rowOff>
    </xdr:to>
    <xdr:sp macro="" textlink="">
      <xdr:nvSpPr>
        <xdr:cNvPr id="34" name="Rectangle: Rounded Corners 33">
          <a:extLst>
            <a:ext uri="{FF2B5EF4-FFF2-40B4-BE49-F238E27FC236}">
              <a16:creationId xmlns:a16="http://schemas.microsoft.com/office/drawing/2014/main" id="{00000000-0008-0000-0200-000022000000}"/>
            </a:ext>
          </a:extLst>
        </xdr:cNvPr>
        <xdr:cNvSpPr/>
      </xdr:nvSpPr>
      <xdr:spPr>
        <a:xfrm>
          <a:off x="4812285" y="475630"/>
          <a:ext cx="1732845" cy="40169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1800" b="0" i="0" kern="1200" cap="none">
              <a:solidFill>
                <a:schemeClr val="accent1">
                  <a:lumMod val="75000"/>
                </a:schemeClr>
              </a:solidFill>
              <a:latin typeface="Comic Sans MS" panose="030F0702030302020204" pitchFamily="66" charset="0"/>
              <a:ea typeface="+mn-ea"/>
              <a:cs typeface="+mn-cs"/>
            </a:rPr>
            <a:t>Total</a:t>
          </a:r>
          <a:r>
            <a:rPr lang="en-IN" sz="1800" b="0" i="1" kern="1200" cap="none" baseline="0">
              <a:solidFill>
                <a:schemeClr val="accent1">
                  <a:lumMod val="75000"/>
                </a:schemeClr>
              </a:solidFill>
              <a:latin typeface="Comic Sans MS" panose="030F0702030302020204" pitchFamily="66" charset="0"/>
              <a:ea typeface="+mn-ea"/>
              <a:cs typeface="+mn-cs"/>
            </a:rPr>
            <a:t> </a:t>
          </a:r>
          <a:r>
            <a:rPr lang="en-IN" sz="1800" b="0" i="0" kern="1200" cap="none" baseline="0">
              <a:solidFill>
                <a:schemeClr val="accent1">
                  <a:lumMod val="75000"/>
                </a:schemeClr>
              </a:solidFill>
              <a:latin typeface="Comic Sans MS" panose="030F0702030302020204" pitchFamily="66" charset="0"/>
              <a:ea typeface="+mn-ea"/>
              <a:cs typeface="+mn-cs"/>
            </a:rPr>
            <a:t>Sales</a:t>
          </a:r>
        </a:p>
      </xdr:txBody>
    </xdr:sp>
    <xdr:clientData/>
  </xdr:twoCellAnchor>
  <xdr:twoCellAnchor>
    <xdr:from>
      <xdr:col>7</xdr:col>
      <xdr:colOff>468501</xdr:colOff>
      <xdr:row>4</xdr:row>
      <xdr:rowOff>97045</xdr:rowOff>
    </xdr:from>
    <xdr:to>
      <xdr:col>10</xdr:col>
      <xdr:colOff>581550</xdr:colOff>
      <xdr:row>6</xdr:row>
      <xdr:rowOff>147845</xdr:rowOff>
    </xdr:to>
    <xdr:sp macro="" textlink="'Pivot Tables'!A4">
      <xdr:nvSpPr>
        <xdr:cNvPr id="35" name="Rectangle: Rounded Corners 34">
          <a:extLst>
            <a:ext uri="{FF2B5EF4-FFF2-40B4-BE49-F238E27FC236}">
              <a16:creationId xmlns:a16="http://schemas.microsoft.com/office/drawing/2014/main" id="{00000000-0008-0000-0200-000023000000}"/>
            </a:ext>
          </a:extLst>
        </xdr:cNvPr>
        <xdr:cNvSpPr/>
      </xdr:nvSpPr>
      <xdr:spPr>
        <a:xfrm>
          <a:off x="4748871" y="849638"/>
          <a:ext cx="1947494" cy="4270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E2041C80-C127-4A30-8057-BA45AA84E3C8}" type="TxLink">
            <a:rPr lang="en-US" sz="2000" b="1" i="0" u="none" strike="noStrike" kern="1200">
              <a:solidFill>
                <a:srgbClr val="000000"/>
              </a:solidFill>
              <a:latin typeface="Calibri"/>
              <a:ea typeface="Calibri"/>
              <a:cs typeface="Calibri"/>
            </a:rPr>
            <a:pPr marL="0" indent="0" algn="ctr" defTabSz="914400" rtl="0" eaLnBrk="1" latinLnBrk="0" hangingPunct="1"/>
            <a:t> ₹ 11,87,26,350 </a:t>
          </a:fld>
          <a:endParaRPr lang="en-IN" sz="2000" b="1" i="0" kern="1200">
            <a:solidFill>
              <a:schemeClr val="tx1"/>
            </a:solidFill>
            <a:latin typeface="Comic Sans MS" panose="030F0702030302020204" pitchFamily="66" charset="0"/>
            <a:ea typeface="+mn-ea"/>
            <a:cs typeface="+mn-cs"/>
          </a:endParaRPr>
        </a:p>
      </xdr:txBody>
    </xdr:sp>
    <xdr:clientData/>
  </xdr:twoCellAnchor>
  <xdr:twoCellAnchor>
    <xdr:from>
      <xdr:col>10</xdr:col>
      <xdr:colOff>66794</xdr:colOff>
      <xdr:row>2</xdr:row>
      <xdr:rowOff>107667</xdr:rowOff>
    </xdr:from>
    <xdr:to>
      <xdr:col>14</xdr:col>
      <xdr:colOff>487777</xdr:colOff>
      <xdr:row>4</xdr:row>
      <xdr:rowOff>120366</xdr:rowOff>
    </xdr:to>
    <xdr:sp macro="" textlink="">
      <xdr:nvSpPr>
        <xdr:cNvPr id="36" name="Rectangle: Rounded Corners 35">
          <a:extLst>
            <a:ext uri="{FF2B5EF4-FFF2-40B4-BE49-F238E27FC236}">
              <a16:creationId xmlns:a16="http://schemas.microsoft.com/office/drawing/2014/main" id="{00000000-0008-0000-0200-000024000000}"/>
            </a:ext>
          </a:extLst>
        </xdr:cNvPr>
        <xdr:cNvSpPr/>
      </xdr:nvSpPr>
      <xdr:spPr>
        <a:xfrm>
          <a:off x="6181609" y="483963"/>
          <a:ext cx="2866909" cy="3889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2000" b="0" i="0" kern="1200">
              <a:solidFill>
                <a:schemeClr val="accent1">
                  <a:lumMod val="75000"/>
                </a:schemeClr>
              </a:solidFill>
              <a:latin typeface="Comic Sans MS" panose="030F0702030302020204" pitchFamily="66" charset="0"/>
              <a:ea typeface="+mn-ea"/>
              <a:cs typeface="+mn-cs"/>
            </a:rPr>
            <a:t>Profit($)</a:t>
          </a:r>
        </a:p>
      </xdr:txBody>
    </xdr:sp>
    <xdr:clientData/>
  </xdr:twoCellAnchor>
  <xdr:twoCellAnchor>
    <xdr:from>
      <xdr:col>11</xdr:col>
      <xdr:colOff>56455</xdr:colOff>
      <xdr:row>4</xdr:row>
      <xdr:rowOff>96574</xdr:rowOff>
    </xdr:from>
    <xdr:to>
      <xdr:col>14</xdr:col>
      <xdr:colOff>169504</xdr:colOff>
      <xdr:row>6</xdr:row>
      <xdr:rowOff>147374</xdr:rowOff>
    </xdr:to>
    <xdr:sp macro="" textlink="'Pivot Tables'!C4">
      <xdr:nvSpPr>
        <xdr:cNvPr id="37" name="Rectangle: Rounded Corners 36">
          <a:extLst>
            <a:ext uri="{FF2B5EF4-FFF2-40B4-BE49-F238E27FC236}">
              <a16:creationId xmlns:a16="http://schemas.microsoft.com/office/drawing/2014/main" id="{00000000-0008-0000-0200-000025000000}"/>
            </a:ext>
          </a:extLst>
        </xdr:cNvPr>
        <xdr:cNvSpPr/>
      </xdr:nvSpPr>
      <xdr:spPr>
        <a:xfrm>
          <a:off x="6782751" y="849167"/>
          <a:ext cx="1947494" cy="4270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416D6F30-806F-4A02-B612-75F742FFF43D}" type="TxLink">
            <a:rPr lang="en-US" sz="2000" b="1" i="0" u="none" strike="noStrike" kern="1200">
              <a:solidFill>
                <a:srgbClr val="000000"/>
              </a:solidFill>
              <a:latin typeface="Calibri"/>
              <a:ea typeface="Calibri"/>
              <a:cs typeface="Calibri"/>
            </a:rPr>
            <a:pPr marL="0" indent="0" algn="ctr" defTabSz="914400" rtl="0" eaLnBrk="1" latinLnBrk="0" hangingPunct="1"/>
            <a:t> ₹ 1,68,93,702 </a:t>
          </a:fld>
          <a:endParaRPr lang="en-IN" sz="2000" b="1" i="0" kern="1200">
            <a:solidFill>
              <a:schemeClr val="tx1"/>
            </a:solidFill>
            <a:latin typeface="Comic Sans MS" panose="030F0702030302020204" pitchFamily="66" charset="0"/>
            <a:ea typeface="+mn-ea"/>
            <a:cs typeface="+mn-cs"/>
          </a:endParaRPr>
        </a:p>
      </xdr:txBody>
    </xdr:sp>
    <xdr:clientData/>
  </xdr:twoCellAnchor>
  <xdr:twoCellAnchor>
    <xdr:from>
      <xdr:col>13</xdr:col>
      <xdr:colOff>101603</xdr:colOff>
      <xdr:row>2</xdr:row>
      <xdr:rowOff>95437</xdr:rowOff>
    </xdr:from>
    <xdr:to>
      <xdr:col>17</xdr:col>
      <xdr:colOff>522586</xdr:colOff>
      <xdr:row>4</xdr:row>
      <xdr:rowOff>108136</xdr:rowOff>
    </xdr:to>
    <xdr:sp macro="" textlink="">
      <xdr:nvSpPr>
        <xdr:cNvPr id="38" name="Rectangle: Rounded Corners 37">
          <a:extLst>
            <a:ext uri="{FF2B5EF4-FFF2-40B4-BE49-F238E27FC236}">
              <a16:creationId xmlns:a16="http://schemas.microsoft.com/office/drawing/2014/main" id="{00000000-0008-0000-0200-000026000000}"/>
            </a:ext>
          </a:extLst>
        </xdr:cNvPr>
        <xdr:cNvSpPr/>
      </xdr:nvSpPr>
      <xdr:spPr>
        <a:xfrm>
          <a:off x="8050862" y="471733"/>
          <a:ext cx="2866909" cy="3889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2000" b="0" i="0" kern="1200">
              <a:solidFill>
                <a:schemeClr val="accent1">
                  <a:lumMod val="75000"/>
                </a:schemeClr>
              </a:solidFill>
              <a:latin typeface="Comic Sans MS" panose="030F0702030302020204" pitchFamily="66" charset="0"/>
              <a:ea typeface="+mn-ea"/>
              <a:cs typeface="+mn-cs"/>
            </a:rPr>
            <a:t>Profit(%)</a:t>
          </a:r>
        </a:p>
      </xdr:txBody>
    </xdr:sp>
    <xdr:clientData/>
  </xdr:twoCellAnchor>
  <xdr:twoCellAnchor>
    <xdr:from>
      <xdr:col>13</xdr:col>
      <xdr:colOff>491077</xdr:colOff>
      <xdr:row>4</xdr:row>
      <xdr:rowOff>84344</xdr:rowOff>
    </xdr:from>
    <xdr:to>
      <xdr:col>16</xdr:col>
      <xdr:colOff>604126</xdr:colOff>
      <xdr:row>6</xdr:row>
      <xdr:rowOff>135144</xdr:rowOff>
    </xdr:to>
    <xdr:sp macro="" textlink="'Pivot Tables'!D4">
      <xdr:nvSpPr>
        <xdr:cNvPr id="39" name="Rectangle: Rounded Corners 38">
          <a:extLst>
            <a:ext uri="{FF2B5EF4-FFF2-40B4-BE49-F238E27FC236}">
              <a16:creationId xmlns:a16="http://schemas.microsoft.com/office/drawing/2014/main" id="{00000000-0008-0000-0200-000027000000}"/>
            </a:ext>
          </a:extLst>
        </xdr:cNvPr>
        <xdr:cNvSpPr/>
      </xdr:nvSpPr>
      <xdr:spPr>
        <a:xfrm>
          <a:off x="8440336" y="836937"/>
          <a:ext cx="1947494" cy="4270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9C998D43-C64C-455D-8BBF-764A4B545605}" type="TxLink">
            <a:rPr lang="en-US" sz="2000" b="1" i="0" u="none" strike="noStrike" kern="1200">
              <a:solidFill>
                <a:srgbClr val="000000"/>
              </a:solidFill>
              <a:latin typeface="Calibri"/>
              <a:ea typeface="Calibri"/>
              <a:cs typeface="Calibri"/>
            </a:rPr>
            <a:pPr marL="0" indent="0" algn="ctr" defTabSz="914400" rtl="0" eaLnBrk="1" latinLnBrk="0" hangingPunct="1"/>
            <a:t>14.23%</a:t>
          </a:fld>
          <a:endParaRPr lang="en-IN" sz="2000" b="1" i="0" kern="1200">
            <a:solidFill>
              <a:schemeClr val="tx1"/>
            </a:solidFill>
            <a:latin typeface="Comic Sans MS" panose="030F0702030302020204" pitchFamily="66" charset="0"/>
            <a:ea typeface="+mn-ea"/>
            <a:cs typeface="+mn-cs"/>
          </a:endParaRPr>
        </a:p>
      </xdr:txBody>
    </xdr:sp>
    <xdr:clientData/>
  </xdr:twoCellAnchor>
  <xdr:twoCellAnchor>
    <xdr:from>
      <xdr:col>16</xdr:col>
      <xdr:colOff>159928</xdr:colOff>
      <xdr:row>2</xdr:row>
      <xdr:rowOff>106727</xdr:rowOff>
    </xdr:from>
    <xdr:to>
      <xdr:col>20</xdr:col>
      <xdr:colOff>580911</xdr:colOff>
      <xdr:row>4</xdr:row>
      <xdr:rowOff>119426</xdr:rowOff>
    </xdr:to>
    <xdr:sp macro="" textlink="">
      <xdr:nvSpPr>
        <xdr:cNvPr id="40" name="Rectangle: Rounded Corners 39">
          <a:extLst>
            <a:ext uri="{FF2B5EF4-FFF2-40B4-BE49-F238E27FC236}">
              <a16:creationId xmlns:a16="http://schemas.microsoft.com/office/drawing/2014/main" id="{00000000-0008-0000-0200-000028000000}"/>
            </a:ext>
          </a:extLst>
        </xdr:cNvPr>
        <xdr:cNvSpPr/>
      </xdr:nvSpPr>
      <xdr:spPr>
        <a:xfrm>
          <a:off x="9943632" y="483023"/>
          <a:ext cx="2866909" cy="3889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1800" b="0" i="0" kern="1200">
              <a:solidFill>
                <a:schemeClr val="accent1">
                  <a:lumMod val="75000"/>
                </a:schemeClr>
              </a:solidFill>
              <a:latin typeface="Comic Sans MS" panose="030F0702030302020204" pitchFamily="66" charset="0"/>
              <a:ea typeface="+mn-ea"/>
              <a:cs typeface="+mn-cs"/>
            </a:rPr>
            <a:t>Units</a:t>
          </a:r>
          <a:r>
            <a:rPr lang="en-IN" sz="1800" b="0" i="0" kern="1200" baseline="0">
              <a:solidFill>
                <a:schemeClr val="accent1">
                  <a:lumMod val="75000"/>
                </a:schemeClr>
              </a:solidFill>
              <a:latin typeface="Comic Sans MS" panose="030F0702030302020204" pitchFamily="66" charset="0"/>
              <a:ea typeface="+mn-ea"/>
              <a:cs typeface="+mn-cs"/>
            </a:rPr>
            <a:t> Sold</a:t>
          </a:r>
          <a:endParaRPr lang="en-IN" sz="1800" b="0" i="0" kern="1200">
            <a:solidFill>
              <a:schemeClr val="accent1">
                <a:lumMod val="75000"/>
              </a:schemeClr>
            </a:solidFill>
            <a:latin typeface="Comic Sans MS" panose="030F0702030302020204" pitchFamily="66" charset="0"/>
            <a:ea typeface="+mn-ea"/>
            <a:cs typeface="+mn-cs"/>
          </a:endParaRPr>
        </a:p>
      </xdr:txBody>
    </xdr:sp>
    <xdr:clientData/>
  </xdr:twoCellAnchor>
  <xdr:twoCellAnchor>
    <xdr:from>
      <xdr:col>16</xdr:col>
      <xdr:colOff>502364</xdr:colOff>
      <xdr:row>4</xdr:row>
      <xdr:rowOff>83875</xdr:rowOff>
    </xdr:from>
    <xdr:to>
      <xdr:col>20</xdr:col>
      <xdr:colOff>3932</xdr:colOff>
      <xdr:row>6</xdr:row>
      <xdr:rowOff>134675</xdr:rowOff>
    </xdr:to>
    <xdr:sp macro="" textlink="'Pivot Tables'!B4">
      <xdr:nvSpPr>
        <xdr:cNvPr id="41" name="Rectangle: Rounded Corners 40">
          <a:extLst>
            <a:ext uri="{FF2B5EF4-FFF2-40B4-BE49-F238E27FC236}">
              <a16:creationId xmlns:a16="http://schemas.microsoft.com/office/drawing/2014/main" id="{00000000-0008-0000-0200-000029000000}"/>
            </a:ext>
          </a:extLst>
        </xdr:cNvPr>
        <xdr:cNvSpPr/>
      </xdr:nvSpPr>
      <xdr:spPr>
        <a:xfrm>
          <a:off x="10286068" y="836468"/>
          <a:ext cx="1947494" cy="4270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BC872A85-D297-47AB-B4D2-5F79936A75EB}" type="TxLink">
            <a:rPr lang="en-US" sz="2000" b="1" i="0" u="none" strike="noStrike" kern="1200">
              <a:solidFill>
                <a:srgbClr val="000000"/>
              </a:solidFill>
              <a:latin typeface="Calibri"/>
              <a:ea typeface="Calibri"/>
              <a:cs typeface="Calibri"/>
            </a:rPr>
            <a:pPr marL="0" indent="0" algn="ctr" defTabSz="914400" rtl="0" eaLnBrk="1" latinLnBrk="0" hangingPunct="1"/>
            <a:t>1125806</a:t>
          </a:fld>
          <a:endParaRPr lang="en-IN" sz="2000" b="1" i="0" kern="1200">
            <a:solidFill>
              <a:schemeClr val="tx1"/>
            </a:solidFill>
            <a:latin typeface="Comic Sans MS" panose="030F0702030302020204" pitchFamily="66" charset="0"/>
            <a:ea typeface="+mn-ea"/>
            <a:cs typeface="+mn-cs"/>
          </a:endParaRPr>
        </a:p>
      </xdr:txBody>
    </xdr:sp>
    <xdr:clientData/>
  </xdr:twoCellAnchor>
  <xdr:twoCellAnchor>
    <xdr:from>
      <xdr:col>15</xdr:col>
      <xdr:colOff>93654</xdr:colOff>
      <xdr:row>9</xdr:row>
      <xdr:rowOff>470</xdr:rowOff>
    </xdr:from>
    <xdr:to>
      <xdr:col>19</xdr:col>
      <xdr:colOff>514637</xdr:colOff>
      <xdr:row>11</xdr:row>
      <xdr:rowOff>13169</xdr:rowOff>
    </xdr:to>
    <xdr:sp macro="" textlink="">
      <xdr:nvSpPr>
        <xdr:cNvPr id="42" name="Rectangle: Rounded Corners 41">
          <a:extLst>
            <a:ext uri="{FF2B5EF4-FFF2-40B4-BE49-F238E27FC236}">
              <a16:creationId xmlns:a16="http://schemas.microsoft.com/office/drawing/2014/main" id="{00000000-0008-0000-0200-00002A000000}"/>
            </a:ext>
          </a:extLst>
        </xdr:cNvPr>
        <xdr:cNvSpPr/>
      </xdr:nvSpPr>
      <xdr:spPr>
        <a:xfrm>
          <a:off x="9265876" y="1693803"/>
          <a:ext cx="2866909" cy="38899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lang="en-IN" sz="1800" b="0" i="0" kern="1200">
              <a:solidFill>
                <a:schemeClr val="accent1">
                  <a:lumMod val="75000"/>
                </a:schemeClr>
              </a:solidFill>
              <a:latin typeface="Comic Sans MS" panose="030F0702030302020204" pitchFamily="66" charset="0"/>
              <a:ea typeface="+mn-ea"/>
              <a:cs typeface="+mn-cs"/>
            </a:rPr>
            <a:t>Top</a:t>
          </a:r>
          <a:r>
            <a:rPr lang="en-IN" sz="1800" b="0" i="0" kern="1200" baseline="0">
              <a:solidFill>
                <a:schemeClr val="accent1">
                  <a:lumMod val="75000"/>
                </a:schemeClr>
              </a:solidFill>
              <a:latin typeface="Comic Sans MS" panose="030F0702030302020204" pitchFamily="66" charset="0"/>
              <a:ea typeface="+mn-ea"/>
              <a:cs typeface="+mn-cs"/>
            </a:rPr>
            <a:t> Selling </a:t>
          </a:r>
        </a:p>
        <a:p>
          <a:pPr marL="0" indent="0" algn="ctr" defTabSz="914400" rtl="0" eaLnBrk="1" latinLnBrk="0" hangingPunct="1"/>
          <a:r>
            <a:rPr lang="en-IN" sz="1800" b="0" i="0" kern="1200" baseline="0">
              <a:solidFill>
                <a:schemeClr val="accent1">
                  <a:lumMod val="75000"/>
                </a:schemeClr>
              </a:solidFill>
              <a:latin typeface="Comic Sans MS" panose="030F0702030302020204" pitchFamily="66" charset="0"/>
              <a:ea typeface="+mn-ea"/>
              <a:cs typeface="+mn-cs"/>
            </a:rPr>
            <a:t>Product</a:t>
          </a:r>
          <a:endParaRPr lang="en-IN" sz="1800" b="0" i="0" kern="1200">
            <a:solidFill>
              <a:schemeClr val="accent1">
                <a:lumMod val="75000"/>
              </a:schemeClr>
            </a:solidFill>
            <a:latin typeface="Comic Sans MS" panose="030F0702030302020204" pitchFamily="66" charset="0"/>
            <a:ea typeface="+mn-ea"/>
            <a:cs typeface="+mn-cs"/>
          </a:endParaRPr>
        </a:p>
      </xdr:txBody>
    </xdr:sp>
    <xdr:clientData/>
  </xdr:twoCellAnchor>
  <xdr:twoCellAnchor>
    <xdr:from>
      <xdr:col>15</xdr:col>
      <xdr:colOff>224421</xdr:colOff>
      <xdr:row>12</xdr:row>
      <xdr:rowOff>23519</xdr:rowOff>
    </xdr:from>
    <xdr:to>
      <xdr:col>19</xdr:col>
      <xdr:colOff>529166</xdr:colOff>
      <xdr:row>15</xdr:row>
      <xdr:rowOff>4900</xdr:rowOff>
    </xdr:to>
    <xdr:sp macro="" textlink="'Pivot Tables'!K5">
      <xdr:nvSpPr>
        <xdr:cNvPr id="43" name="Rectangle: Rounded Corners 42">
          <a:extLst>
            <a:ext uri="{FF2B5EF4-FFF2-40B4-BE49-F238E27FC236}">
              <a16:creationId xmlns:a16="http://schemas.microsoft.com/office/drawing/2014/main" id="{00000000-0008-0000-0200-00002B000000}"/>
            </a:ext>
          </a:extLst>
        </xdr:cNvPr>
        <xdr:cNvSpPr/>
      </xdr:nvSpPr>
      <xdr:spPr>
        <a:xfrm>
          <a:off x="9396643" y="2281297"/>
          <a:ext cx="2750671" cy="5458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07BD0789-6923-4B33-A1D1-42D269610E4B}" type="TxLink">
            <a:rPr lang="en-US" sz="1800" b="1" i="0" u="none" strike="noStrike" kern="1200">
              <a:solidFill>
                <a:srgbClr val="000000"/>
              </a:solidFill>
              <a:latin typeface="Calibri"/>
              <a:ea typeface="Calibri"/>
              <a:cs typeface="Calibri"/>
            </a:rPr>
            <a:pPr marL="0" indent="0" algn="ctr" defTabSz="914400" rtl="0" eaLnBrk="1" latinLnBrk="0" hangingPunct="1"/>
            <a:t>PROD_ID_002</a:t>
          </a:fld>
          <a:endParaRPr lang="en-IN" sz="1800" b="1" i="0" kern="1200">
            <a:solidFill>
              <a:schemeClr val="tx1"/>
            </a:solidFill>
            <a:latin typeface="Comic Sans MS" panose="030F0702030302020204" pitchFamily="66" charset="0"/>
            <a:ea typeface="+mn-ea"/>
            <a:cs typeface="+mn-cs"/>
          </a:endParaRPr>
        </a:p>
      </xdr:txBody>
    </xdr:sp>
    <xdr:clientData/>
  </xdr:twoCellAnchor>
  <xdr:twoCellAnchor>
    <xdr:from>
      <xdr:col>16</xdr:col>
      <xdr:colOff>259229</xdr:colOff>
      <xdr:row>14</xdr:row>
      <xdr:rowOff>70085</xdr:rowOff>
    </xdr:from>
    <xdr:to>
      <xdr:col>20</xdr:col>
      <xdr:colOff>563974</xdr:colOff>
      <xdr:row>17</xdr:row>
      <xdr:rowOff>51465</xdr:rowOff>
    </xdr:to>
    <xdr:sp macro="" textlink="'Pivot Tables'!K6">
      <xdr:nvSpPr>
        <xdr:cNvPr id="44" name="Rectangle: Rounded Corners 43">
          <a:extLst>
            <a:ext uri="{FF2B5EF4-FFF2-40B4-BE49-F238E27FC236}">
              <a16:creationId xmlns:a16="http://schemas.microsoft.com/office/drawing/2014/main" id="{00000000-0008-0000-0200-00002C000000}"/>
            </a:ext>
          </a:extLst>
        </xdr:cNvPr>
        <xdr:cNvSpPr/>
      </xdr:nvSpPr>
      <xdr:spPr>
        <a:xfrm>
          <a:off x="10042933" y="2704159"/>
          <a:ext cx="2750671" cy="5458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fld id="{D7EFEBA9-AC89-4907-9825-3347198C5383}" type="TxLink">
            <a:rPr lang="en-US" sz="1800" b="1" i="0" u="none" strike="noStrike" kern="1200">
              <a:solidFill>
                <a:srgbClr val="000000"/>
              </a:solidFill>
              <a:latin typeface="Calibri"/>
              <a:ea typeface="Calibri"/>
              <a:cs typeface="Calibri"/>
            </a:rPr>
            <a:pPr marL="0" indent="0" algn="ctr" defTabSz="914400" rtl="0" eaLnBrk="1" latinLnBrk="0" hangingPunct="1"/>
            <a:t> ₹ 3,30,11,144 </a:t>
          </a:fld>
          <a:endParaRPr lang="en-IN" sz="1800" b="1" i="0" kern="1200">
            <a:solidFill>
              <a:schemeClr val="tx1"/>
            </a:solidFill>
            <a:latin typeface="Comic Sans MS" panose="030F0702030302020204" pitchFamily="66" charset="0"/>
            <a:ea typeface="+mn-ea"/>
            <a:cs typeface="+mn-cs"/>
          </a:endParaRPr>
        </a:p>
      </xdr:txBody>
    </xdr:sp>
    <xdr:clientData/>
  </xdr:twoCellAnchor>
  <xdr:twoCellAnchor>
    <xdr:from>
      <xdr:col>9</xdr:col>
      <xdr:colOff>293982</xdr:colOff>
      <xdr:row>7</xdr:row>
      <xdr:rowOff>141111</xdr:rowOff>
    </xdr:from>
    <xdr:to>
      <xdr:col>15</xdr:col>
      <xdr:colOff>470371</xdr:colOff>
      <xdr:row>17</xdr:row>
      <xdr:rowOff>70555</xdr:rowOff>
    </xdr:to>
    <xdr:graphicFrame macro="">
      <xdr:nvGraphicFramePr>
        <xdr:cNvPr id="45" name="Chart 44">
          <a:extLst>
            <a:ext uri="{FF2B5EF4-FFF2-40B4-BE49-F238E27FC236}">
              <a16:creationId xmlns:a16="http://schemas.microsoft.com/office/drawing/2014/main" id="{00000000-0008-0000-02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352780</xdr:colOff>
          <xdr:row>19</xdr:row>
          <xdr:rowOff>94074</xdr:rowOff>
        </xdr:from>
        <xdr:to>
          <xdr:col>10</xdr:col>
          <xdr:colOff>23520</xdr:colOff>
          <xdr:row>27</xdr:row>
          <xdr:rowOff>94075</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C6D0B6EC-5AC8-4F2F-827B-163A48BD7F6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107447</xdr:colOff>
      <xdr:row>18</xdr:row>
      <xdr:rowOff>129351</xdr:rowOff>
    </xdr:from>
    <xdr:to>
      <xdr:col>15</xdr:col>
      <xdr:colOff>493889</xdr:colOff>
      <xdr:row>28</xdr:row>
      <xdr:rowOff>105833</xdr:rowOff>
    </xdr:to>
    <xdr:graphicFrame macro="">
      <xdr:nvGraphicFramePr>
        <xdr:cNvPr id="18" name="Chart 17">
          <a:extLst>
            <a:ext uri="{FF2B5EF4-FFF2-40B4-BE49-F238E27FC236}">
              <a16:creationId xmlns:a16="http://schemas.microsoft.com/office/drawing/2014/main" id="{097919C0-8C81-4AD5-BB8A-16E2B16702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94073</xdr:colOff>
      <xdr:row>18</xdr:row>
      <xdr:rowOff>70555</xdr:rowOff>
    </xdr:from>
    <xdr:to>
      <xdr:col>20</xdr:col>
      <xdr:colOff>129350</xdr:colOff>
      <xdr:row>28</xdr:row>
      <xdr:rowOff>164630</xdr:rowOff>
    </xdr:to>
    <xdr:graphicFrame macro="">
      <xdr:nvGraphicFramePr>
        <xdr:cNvPr id="22" name="Chart 21">
          <a:extLst>
            <a:ext uri="{FF2B5EF4-FFF2-40B4-BE49-F238E27FC236}">
              <a16:creationId xmlns:a16="http://schemas.microsoft.com/office/drawing/2014/main" id="{9EAB9541-C589-4271-8855-76BA6D257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352778</xdr:colOff>
      <xdr:row>29</xdr:row>
      <xdr:rowOff>23519</xdr:rowOff>
    </xdr:from>
    <xdr:to>
      <xdr:col>20</xdr:col>
      <xdr:colOff>223426</xdr:colOff>
      <xdr:row>36</xdr:row>
      <xdr:rowOff>94074</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84CBD4CC-9679-4310-973A-193D9ED1B6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7690556" y="5479815"/>
              <a:ext cx="4762500" cy="138759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507999</xdr:colOff>
      <xdr:row>29</xdr:row>
      <xdr:rowOff>49860</xdr:rowOff>
    </xdr:from>
    <xdr:to>
      <xdr:col>12</xdr:col>
      <xdr:colOff>246238</xdr:colOff>
      <xdr:row>36</xdr:row>
      <xdr:rowOff>170744</xdr:rowOff>
    </xdr:to>
    <xdr:graphicFrame macro="">
      <xdr:nvGraphicFramePr>
        <xdr:cNvPr id="26" name="Chart 25">
          <a:extLst>
            <a:ext uri="{FF2B5EF4-FFF2-40B4-BE49-F238E27FC236}">
              <a16:creationId xmlns:a16="http://schemas.microsoft.com/office/drawing/2014/main" id="{36307945-AB83-4DB2-A56F-E88C9F9BE2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50800</xdr:colOff>
      <xdr:row>29</xdr:row>
      <xdr:rowOff>50800</xdr:rowOff>
    </xdr:from>
    <xdr:to>
      <xdr:col>4</xdr:col>
      <xdr:colOff>177800</xdr:colOff>
      <xdr:row>36</xdr:row>
      <xdr:rowOff>139700</xdr:rowOff>
    </xdr:to>
    <xdr:graphicFrame macro="">
      <xdr:nvGraphicFramePr>
        <xdr:cNvPr id="28" name="Chart 27">
          <a:extLst>
            <a:ext uri="{FF2B5EF4-FFF2-40B4-BE49-F238E27FC236}">
              <a16:creationId xmlns:a16="http://schemas.microsoft.com/office/drawing/2014/main" id="{2031EC1E-8CC2-44A9-9781-4434A5A29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xdr:col>
      <xdr:colOff>163945</xdr:colOff>
      <xdr:row>12</xdr:row>
      <xdr:rowOff>150090</xdr:rowOff>
    </xdr:from>
    <xdr:to>
      <xdr:col>4</xdr:col>
      <xdr:colOff>308218</xdr:colOff>
      <xdr:row>28</xdr:row>
      <xdr:rowOff>146453</xdr:rowOff>
    </xdr:to>
    <mc:AlternateContent xmlns:mc="http://schemas.openxmlformats.org/markup-compatibility/2006">
      <mc:Choice xmlns:a14="http://schemas.microsoft.com/office/drawing/2010/main" Requires="a14">
        <xdr:graphicFrame macro="">
          <xdr:nvGraphicFramePr>
            <xdr:cNvPr id="30" name="Month">
              <a:extLst>
                <a:ext uri="{FF2B5EF4-FFF2-40B4-BE49-F238E27FC236}">
                  <a16:creationId xmlns:a16="http://schemas.microsoft.com/office/drawing/2014/main" id="{2CC6B442-AE28-435C-9D5F-966F94A4ED0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75854" y="2366817"/>
              <a:ext cx="1980000" cy="295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114300</xdr:colOff>
      <xdr:row>7</xdr:row>
      <xdr:rowOff>103415</xdr:rowOff>
    </xdr:from>
    <xdr:to>
      <xdr:col>4</xdr:col>
      <xdr:colOff>393700</xdr:colOff>
      <xdr:row>11</xdr:row>
      <xdr:rowOff>177800</xdr:rowOff>
    </xdr:to>
    <mc:AlternateContent xmlns:mc="http://schemas.openxmlformats.org/markup-compatibility/2006">
      <mc:Choice xmlns:a14="http://schemas.microsoft.com/office/drawing/2010/main" Requires="a14">
        <xdr:graphicFrame macro="">
          <xdr:nvGraphicFramePr>
            <xdr:cNvPr id="33" name="Year">
              <a:extLst>
                <a:ext uri="{FF2B5EF4-FFF2-40B4-BE49-F238E27FC236}">
                  <a16:creationId xmlns:a16="http://schemas.microsoft.com/office/drawing/2014/main" id="{B1183108-0AAD-4EA8-8676-AE69851908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26209" y="1396506"/>
              <a:ext cx="2115127" cy="8132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496455</xdr:colOff>
      <xdr:row>7</xdr:row>
      <xdr:rowOff>57727</xdr:rowOff>
    </xdr:from>
    <xdr:to>
      <xdr:col>9</xdr:col>
      <xdr:colOff>230909</xdr:colOff>
      <xdr:row>28</xdr:row>
      <xdr:rowOff>103909</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EDB2E169-7DF8-4BF1-A058-439249718E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2944091" y="1350818"/>
              <a:ext cx="2794000" cy="39254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355600</xdr:colOff>
      <xdr:row>26</xdr:row>
      <xdr:rowOff>38100</xdr:rowOff>
    </xdr:from>
    <xdr:to>
      <xdr:col>8</xdr:col>
      <xdr:colOff>326800</xdr:colOff>
      <xdr:row>28</xdr:row>
      <xdr:rowOff>89100</xdr:rowOff>
    </xdr:to>
    <mc:AlternateContent xmlns:mc="http://schemas.openxmlformats.org/markup-compatibility/2006">
      <mc:Choice xmlns:sle15="http://schemas.microsoft.com/office/drawing/2012/slicer" Requires="sle15">
        <xdr:graphicFrame macro="">
          <xdr:nvGraphicFramePr>
            <xdr:cNvPr id="47" name="Year 1">
              <a:extLst>
                <a:ext uri="{FF2B5EF4-FFF2-40B4-BE49-F238E27FC236}">
                  <a16:creationId xmlns:a16="http://schemas.microsoft.com/office/drawing/2014/main" id="{499C74BD-B311-4F89-BA5C-0392CD0F18E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415145" y="4841009"/>
              <a:ext cx="1806928" cy="42045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63" refreshedDate="45406.83903703704" createdVersion="8" refreshedVersion="8" minRefreshableVersion="3" recordCount="700" xr:uid="{17854C14-E816-4B83-81FB-352090E3B03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5206269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A840F5-1B95-4F9A-AC5D-340D36D54E2C}" name="PivotTable10"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S18:T24"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10"/>
  </dataFields>
  <chartFormats count="7">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9" count="1" selected="0">
            <x v="0"/>
          </reference>
        </references>
      </pivotArea>
    </chartFormat>
    <chartFormat chart="4" format="10">
      <pivotArea type="data" outline="0" fieldPosition="0">
        <references count="2">
          <reference field="4294967294" count="1" selected="0">
            <x v="0"/>
          </reference>
          <reference field="19" count="1" selected="0">
            <x v="1"/>
          </reference>
        </references>
      </pivotArea>
    </chartFormat>
    <chartFormat chart="4" format="11">
      <pivotArea type="data" outline="0" fieldPosition="0">
        <references count="2">
          <reference field="4294967294" count="1" selected="0">
            <x v="0"/>
          </reference>
          <reference field="19" count="1" selected="0">
            <x v="2"/>
          </reference>
        </references>
      </pivotArea>
    </chartFormat>
    <chartFormat chart="4" format="12">
      <pivotArea type="data" outline="0" fieldPosition="0">
        <references count="2">
          <reference field="4294967294" count="1" selected="0">
            <x v="0"/>
          </reference>
          <reference field="19" count="1" selected="0">
            <x v="3"/>
          </reference>
        </references>
      </pivotArea>
    </chartFormat>
    <chartFormat chart="4" format="13">
      <pivotArea type="data" outline="0" fieldPosition="0">
        <references count="2">
          <reference field="4294967294" count="1" selected="0">
            <x v="0"/>
          </reference>
          <reference field="19" count="1" selected="0">
            <x v="4"/>
          </reference>
        </references>
      </pivotArea>
    </chartFormat>
    <chartFormat chart="4"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A0A24-02C8-44B8-A285-13A2B9AC0436}" name="PivotTable9"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P18:Q44"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Sales" fld="9"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9F9801-52A5-44E7-9CDE-6AFADB6D6F1B}" name="PivotTable6"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S8:T13"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2">
      <pivotArea outline="0" fieldPosition="0">
        <references count="1">
          <reference field="4294967294" count="1">
            <x v="0"/>
          </reference>
        </references>
      </pivotArea>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E79CFC-C3AF-48D8-B01F-60456F69042A}" name="PivotTable5"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M18:N26"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13">
      <pivotArea outline="0" collapsedLevelsAreSubtotals="1" fieldPosition="0"/>
    </format>
  </formats>
  <chartFormats count="9">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069A99-5314-4FE6-B3FA-7662D0C59BFF}" name="PivotTable4"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4:I164"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5"/>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903E7E-BF5C-460C-901C-3AC297125F0E}" name="PivotTable3"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B8:D20"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fld="9" baseField="0" baseItem="0"/>
    <dataField name="Sum of Profit" fld="12" baseField="0" baseItem="0"/>
  </dataFields>
  <formats count="1">
    <format dxfId="15">
      <pivotArea outline="0" collapsedLevelsAreSubtotals="1" fieldPosition="0"/>
    </format>
  </formats>
  <chartFormats count="14">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7" format="6">
      <pivotArea type="data" outline="0" fieldPosition="0">
        <references count="2">
          <reference field="4294967294" count="1" selected="0">
            <x v="1"/>
          </reference>
          <reference field="15" count="1" selected="0">
            <x v="0"/>
          </reference>
        </references>
      </pivotArea>
    </chartFormat>
    <chartFormat chart="7" format="7">
      <pivotArea type="data" outline="0" fieldPosition="0">
        <references count="2">
          <reference field="4294967294" count="1" selected="0">
            <x v="1"/>
          </reference>
          <reference field="15" count="1" selected="0">
            <x v="1"/>
          </reference>
        </references>
      </pivotArea>
    </chartFormat>
    <chartFormat chart="7" format="8">
      <pivotArea type="data" outline="0" fieldPosition="0">
        <references count="2">
          <reference field="4294967294" count="1" selected="0">
            <x v="1"/>
          </reference>
          <reference field="15" count="1" selected="0">
            <x v="2"/>
          </reference>
        </references>
      </pivotArea>
    </chartFormat>
    <chartFormat chart="7" format="9">
      <pivotArea type="data" outline="0" fieldPosition="0">
        <references count="2">
          <reference field="4294967294" count="1" selected="0">
            <x v="1"/>
          </reference>
          <reference field="15" count="1" selected="0">
            <x v="3"/>
          </reference>
        </references>
      </pivotArea>
    </chartFormat>
    <chartFormat chart="7" format="10">
      <pivotArea type="data" outline="0" fieldPosition="0">
        <references count="2">
          <reference field="4294967294" count="1" selected="0">
            <x v="1"/>
          </reference>
          <reference field="15" count="1" selected="0">
            <x v="4"/>
          </reference>
        </references>
      </pivotArea>
    </chartFormat>
    <chartFormat chart="7" format="11">
      <pivotArea type="data" outline="0" fieldPosition="0">
        <references count="2">
          <reference field="4294967294" count="1" selected="0">
            <x v="1"/>
          </reference>
          <reference field="15" count="1" selected="0">
            <x v="5"/>
          </reference>
        </references>
      </pivotArea>
    </chartFormat>
    <chartFormat chart="7" format="12">
      <pivotArea type="data" outline="0" fieldPosition="0">
        <references count="2">
          <reference field="4294967294" count="1" selected="0">
            <x v="1"/>
          </reference>
          <reference field="15" count="1" selected="0">
            <x v="6"/>
          </reference>
        </references>
      </pivotArea>
    </chartFormat>
    <chartFormat chart="7" format="13">
      <pivotArea type="data" outline="0" fieldPosition="0">
        <references count="2">
          <reference field="4294967294" count="1" selected="0">
            <x v="1"/>
          </reference>
          <reference field="15" count="1" selected="0">
            <x v="7"/>
          </reference>
        </references>
      </pivotArea>
    </chartFormat>
    <chartFormat chart="7" format="14">
      <pivotArea type="data" outline="0" fieldPosition="0">
        <references count="2">
          <reference field="4294967294" count="1" selected="0">
            <x v="1"/>
          </reference>
          <reference field="15" count="1" selected="0">
            <x v="8"/>
          </reference>
        </references>
      </pivotArea>
    </chartFormat>
    <chartFormat chart="7" format="15">
      <pivotArea type="data" outline="0" fieldPosition="0">
        <references count="2">
          <reference field="4294967294" count="1" selected="0">
            <x v="1"/>
          </reference>
          <reference field="15" count="1" selected="0">
            <x v="9"/>
          </reference>
        </references>
      </pivotArea>
    </chartFormat>
    <chartFormat chart="7" format="16">
      <pivotArea type="data" outline="0" fieldPosition="0">
        <references count="2">
          <reference field="4294967294" count="1" selected="0">
            <x v="1"/>
          </reference>
          <reference field="15" count="1" selected="0">
            <x v="10"/>
          </reference>
        </references>
      </pivotArea>
    </chartFormat>
    <chartFormat chart="7"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47AAB2-4BFB-4758-8FDB-1DE625102BC6}" name="PivotTable2"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I9"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6"/>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F4A1E6-32BF-4F2D-8267-410A20EDADBC}"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4"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Units Sold" fld="4" baseField="0" baseItem="0" numFmtId="1"/>
    <dataField name="Sum of Profit" fld="12" baseField="0" baseItem="0" numFmtId="164"/>
  </dataFields>
  <formats count="4">
    <format dxfId="20">
      <pivotArea outline="0" collapsedLevelsAreSubtotals="1" fieldPosition="0">
        <references count="1">
          <reference field="4294967294" count="1" selected="0">
            <x v="0"/>
          </reference>
        </references>
      </pivotArea>
    </format>
    <format dxfId="19">
      <pivotArea outline="0" collapsedLevelsAreSubtotals="1" fieldPosition="0">
        <references count="1">
          <reference field="4294967294" count="1" selected="0">
            <x v="2"/>
          </reference>
        </references>
      </pivotArea>
    </format>
    <format dxfId="18">
      <pivotArea outline="0" collapsedLevelsAreSubtotals="1" fieldPosition="0"/>
    </format>
    <format dxfId="1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FE8EFF-94BD-4DD7-93CD-EB893DCC8E20}" name="PivotTable11" cacheId="17"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A4:C17"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extLst>
        <ext xmlns:x14="http://schemas.microsoft.com/office/spreadsheetml/2009/9/main" uri="{2946ED86-A175-432a-8AC1-64E0C546D7DE}">
          <x14:pivotField fillDownLabels="1"/>
        </ext>
      </extLst>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6"/>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CF5B047-BFD4-4706-9C9F-7FD37CC18AF6}" sourceName="Month">
  <pivotTables>
    <pivotTable tabId="2" name="PivotTable10"/>
    <pivotTable tabId="2" name="PivotTable1"/>
    <pivotTable tabId="2" name="PivotTable2"/>
    <pivotTable tabId="2" name="PivotTable3"/>
    <pivotTable tabId="2" name="PivotTable4"/>
    <pivotTable tabId="2" name="PivotTable5"/>
    <pivotTable tabId="2" name="PivotTable6"/>
    <pivotTable tabId="2" name="PivotTable9"/>
  </pivotTables>
  <data>
    <tabular pivotCacheId="152062695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72E89A-4C49-44BC-8E27-88BC7927E86C}" sourceName="Year">
  <pivotTables>
    <pivotTable tabId="2" name="PivotTable10"/>
    <pivotTable tabId="2" name="PivotTable1"/>
    <pivotTable tabId="2" name="PivotTable2"/>
    <pivotTable tabId="2" name="PivotTable3"/>
    <pivotTable tabId="2" name="PivotTable4"/>
    <pivotTable tabId="2" name="PivotTable5"/>
    <pivotTable tabId="2" name="PivotTable6"/>
    <pivotTable tabId="2" name="PivotTable9"/>
  </pivotTables>
  <data>
    <tabular pivotCacheId="15206269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1C95CEF1-A544-4261-8799-ACF025804E4A}"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4C6E1A8-B3AB-460E-8E71-7880B12011A7}" cache="Slicer_Month" caption="Month" columnCount="2" style="DashBoard" rowHeight="396000"/>
  <slicer name="Year" xr10:uid="{A08606B9-F88F-4090-84ED-10C0F94E36AD}"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CFB07C4-0689-4A64-8A39-B2BCADCDB47C}" cache="Slicer_Year1" caption="Year" columnCount="2" showCaption="0" style="SunBurst"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6">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5" dataCellStyle="Comma"/>
    <tableColumn id="6" xr3:uid="{D1FA2F6E-B448-447A-822E-476E75AB0D24}" name="Manufacturing Price" dataDxfId="34" dataCellStyle="Comma"/>
    <tableColumn id="7" xr3:uid="{746807AF-7C02-410B-AA9B-C470D904CB91}" name="Sale Price" dataDxfId="33" dataCellStyle="Comma"/>
    <tableColumn id="8" xr3:uid="{19549595-54CD-44CA-85C9-58EF681308B8}" name="Gross Sales" dataDxfId="32" dataCellStyle="Comma"/>
    <tableColumn id="9" xr3:uid="{104167EA-E422-4774-B956-4B36C140EE94}" name="Discounts"/>
    <tableColumn id="10" xr3:uid="{DCEF5F63-00A0-4BBE-88B5-9FC52CE9FD87}" name="Sales" dataDxfId="31" dataCellStyle="Comma"/>
    <tableColumn id="21" xr3:uid="{49F6513B-8752-4727-A580-49EAA8AD80C5}" name="Sales ('000)" dataDxfId="30" dataCellStyle="Comma"/>
    <tableColumn id="11" xr3:uid="{F597BE21-FABB-4B22-924F-0FB9047BF885}" name="COGS" dataDxfId="29" dataCellStyle="Comma"/>
    <tableColumn id="12" xr3:uid="{D84A41A3-4370-4BF9-BD15-26F6A8F5F68C}" name="Profit" dataDxfId="28" dataCellStyle="Comma"/>
    <tableColumn id="22" xr3:uid="{B5433BD7-98D5-4C89-827A-9EB8FF47A48A}" name="Profit ('000)" dataDxfId="27" dataCellStyle="Comma"/>
    <tableColumn id="13" xr3:uid="{99DFFC76-741A-4785-B95C-D4515358E697}" name="Date" dataDxfId="26"/>
    <tableColumn id="14" xr3:uid="{D2C87CE1-8D3A-4190-9B63-84E5DA80158A}" name="Month" dataDxfId="25"/>
    <tableColumn id="20" xr3:uid="{00040B4C-ACDE-4878-B9D9-F9B6BFCA1252}" name="Quarter" dataDxfId="24"/>
    <tableColumn id="15" xr3:uid="{E905F66B-7952-44D0-8D91-E3991859BDBA}" name="Year"/>
    <tableColumn id="16" xr3:uid="{1B3165FF-A4D1-47E3-9C63-4AC99EF81BFA}" name="Customer_Name" dataDxfId="23"/>
    <tableColumn id="17" xr3:uid="{81851813-2BE4-4FF6-BF0F-14E82153B91A}" name="Product_Name" dataDxfId="22"/>
    <tableColumn id="23" xr3:uid="{BF904181-AD5D-4D36-B316-14EC624E04BF}" name="Country" dataDxfId="2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E6E7FF-6F8D-49B4-ACB7-69641A1E2138}" name="Table4" displayName="Table4" ref="E5:G17" totalsRowShown="0" headerRowDxfId="2" headerRowBorderDxfId="5">
  <autoFilter ref="E5:G17" xr:uid="{E9E6E7FF-6F8D-49B4-ACB7-69641A1E2138}">
    <filterColumn colId="1">
      <filters>
        <filter val="Yr 2021"/>
      </filters>
    </filterColumn>
  </autoFilter>
  <tableColumns count="3">
    <tableColumn id="1" xr3:uid="{882D8C23-5771-4C2F-B32C-A1DE49B6777E}" name="Product_Name" dataDxfId="4"/>
    <tableColumn id="2" xr3:uid="{0F3E0516-8940-4517-94AD-1BADFADCBFAC}" name="Year"/>
    <tableColumn id="3" xr3:uid="{24CE7880-250C-4297-B0A8-6768FEDD8BD3}" name="Total" dataDxfId="3"/>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2"/>
  <dimension ref="A1:U701"/>
  <sheetViews>
    <sheetView topLeftCell="H1" workbookViewId="0">
      <pane ySplit="1" topLeftCell="A682" activePane="bottomLeft" state="frozen"/>
      <selection pane="bottomLeft" activeCell="M686" sqref="A2:U701"/>
    </sheetView>
  </sheetViews>
  <sheetFormatPr defaultRowHeight="14.5" x14ac:dyDescent="0.35"/>
  <cols>
    <col min="1" max="1" width="15.1796875" bestFit="1" customWidth="1"/>
    <col min="2" max="2" width="14.08984375" bestFit="1" customWidth="1"/>
    <col min="3" max="3" width="12.54296875" bestFit="1" customWidth="1"/>
    <col min="4" max="4" width="15.26953125" bestFit="1" customWidth="1"/>
    <col min="5" max="5" width="11.453125" bestFit="1" customWidth="1"/>
    <col min="6" max="6" width="20.1796875" bestFit="1" customWidth="1"/>
    <col min="7" max="7" width="11" bestFit="1" customWidth="1"/>
    <col min="8" max="8" width="12.1796875" bestFit="1" customWidth="1"/>
    <col min="9" max="9" width="11.26953125" bestFit="1" customWidth="1"/>
    <col min="10" max="10" width="12.1796875" bestFit="1" customWidth="1"/>
    <col min="11" max="11" width="12.453125" bestFit="1" customWidth="1"/>
    <col min="12" max="13" width="11.1796875" bestFit="1" customWidth="1"/>
    <col min="14" max="14" width="13" bestFit="1" customWidth="1"/>
    <col min="15" max="15" width="10.08984375" bestFit="1" customWidth="1"/>
    <col min="16" max="16" width="8.81640625" bestFit="1" customWidth="1"/>
    <col min="17" max="17" width="9.7265625" bestFit="1" customWidth="1"/>
    <col min="18" max="18" width="6.81640625" bestFit="1" customWidth="1"/>
    <col min="19" max="19" width="17.26953125" bestFit="1" customWidth="1"/>
    <col min="20" max="20" width="15.7265625" bestFit="1" customWidth="1"/>
    <col min="21" max="21" width="9.816406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C0343-804A-4CFA-99F5-C6394391B263}">
  <sheetPr codeName="Sheet1"/>
  <dimension ref="A3:W164"/>
  <sheetViews>
    <sheetView topLeftCell="N16" zoomScale="70" zoomScaleNormal="70" workbookViewId="0">
      <selection activeCell="Z15" sqref="Z15"/>
    </sheetView>
  </sheetViews>
  <sheetFormatPr defaultRowHeight="14.5" x14ac:dyDescent="0.35"/>
  <cols>
    <col min="1" max="1" width="13.6328125" bestFit="1" customWidth="1"/>
    <col min="2" max="2" width="13.08984375" bestFit="1" customWidth="1"/>
    <col min="3" max="3" width="11.26953125" bestFit="1" customWidth="1"/>
    <col min="4" max="4" width="11.81640625" bestFit="1" customWidth="1"/>
    <col min="8" max="8" width="13.08984375" bestFit="1" customWidth="1"/>
    <col min="9" max="9" width="11.26953125" bestFit="1" customWidth="1"/>
    <col min="11" max="11" width="13.453125" bestFit="1" customWidth="1"/>
    <col min="13" max="13" width="13.08984375" bestFit="1" customWidth="1"/>
    <col min="14" max="14" width="11.26953125" bestFit="1" customWidth="1"/>
    <col min="15" max="15" width="13.7265625" bestFit="1" customWidth="1"/>
    <col min="16" max="16" width="13.08984375" bestFit="1" customWidth="1"/>
    <col min="17" max="17" width="11.81640625" bestFit="1" customWidth="1"/>
    <col min="18" max="18" width="14.36328125" bestFit="1" customWidth="1"/>
    <col min="19" max="19" width="15.1796875" bestFit="1" customWidth="1"/>
    <col min="20" max="20" width="11.26953125" bestFit="1" customWidth="1"/>
    <col min="22" max="22" width="15.1796875" bestFit="1" customWidth="1"/>
  </cols>
  <sheetData>
    <row r="3" spans="1:23" x14ac:dyDescent="0.35">
      <c r="A3" t="s">
        <v>310</v>
      </c>
      <c r="B3" t="s">
        <v>312</v>
      </c>
      <c r="C3" t="s">
        <v>311</v>
      </c>
      <c r="D3" t="s">
        <v>313</v>
      </c>
      <c r="H3" s="7" t="s">
        <v>314</v>
      </c>
      <c r="I3" t="s">
        <v>310</v>
      </c>
    </row>
    <row r="4" spans="1:23" x14ac:dyDescent="0.35">
      <c r="A4" s="5">
        <v>118726350.25999992</v>
      </c>
      <c r="B4" s="6">
        <v>1125806</v>
      </c>
      <c r="C4" s="5">
        <v>16893702.260000009</v>
      </c>
      <c r="D4" s="4">
        <f>C4/A4</f>
        <v>0.14229109395685402</v>
      </c>
      <c r="H4" s="8" t="s">
        <v>23</v>
      </c>
      <c r="I4" s="9">
        <v>15390801.880000003</v>
      </c>
    </row>
    <row r="5" spans="1:23" x14ac:dyDescent="0.35">
      <c r="H5" s="8" t="s">
        <v>32</v>
      </c>
      <c r="I5" s="9">
        <v>33011143.950000014</v>
      </c>
      <c r="K5" s="10" t="str">
        <f>INDEX($H$4:$I$9,MATCH(MAX(I4:I9),$I$4:$I$9,0),1)</f>
        <v>PROD_ID_002</v>
      </c>
    </row>
    <row r="6" spans="1:23" x14ac:dyDescent="0.35">
      <c r="H6" s="8" t="s">
        <v>56</v>
      </c>
      <c r="I6" s="9">
        <v>18250059.465000004</v>
      </c>
      <c r="K6" s="11">
        <f>INDEX($H$4:$I$9,MATCH(MAX(I4:I9),$I$4:$I$9,0),2)</f>
        <v>33011143.950000014</v>
      </c>
    </row>
    <row r="7" spans="1:23" x14ac:dyDescent="0.35">
      <c r="H7" s="8" t="s">
        <v>61</v>
      </c>
      <c r="I7" s="9">
        <v>20511921.020000003</v>
      </c>
      <c r="K7">
        <v>42</v>
      </c>
      <c r="L7">
        <f>COUNTA(H15:H164)</f>
        <v>150</v>
      </c>
      <c r="M7">
        <f>L7-4</f>
        <v>146</v>
      </c>
      <c r="N7">
        <v>1</v>
      </c>
    </row>
    <row r="8" spans="1:23" x14ac:dyDescent="0.35">
      <c r="B8" s="7" t="s">
        <v>314</v>
      </c>
      <c r="C8" t="s">
        <v>310</v>
      </c>
      <c r="D8" t="s">
        <v>311</v>
      </c>
      <c r="E8" t="s">
        <v>315</v>
      </c>
      <c r="H8" s="8" t="s">
        <v>67</v>
      </c>
      <c r="I8" s="9">
        <v>13815307.885</v>
      </c>
      <c r="L8" s="13"/>
      <c r="S8" s="7" t="s">
        <v>314</v>
      </c>
      <c r="T8" t="s">
        <v>310</v>
      </c>
      <c r="V8" s="20" t="s">
        <v>0</v>
      </c>
      <c r="W8" s="20" t="s">
        <v>316</v>
      </c>
    </row>
    <row r="9" spans="1:23" x14ac:dyDescent="0.35">
      <c r="B9" s="8" t="s">
        <v>33</v>
      </c>
      <c r="C9" s="6">
        <v>10870125.609999999</v>
      </c>
      <c r="D9" s="6">
        <v>1852011.11</v>
      </c>
      <c r="E9" s="12">
        <f>D9/C9</f>
        <v>0.17037623818221914</v>
      </c>
      <c r="H9" s="8" t="s">
        <v>95</v>
      </c>
      <c r="I9" s="9">
        <v>17747116.059999999</v>
      </c>
      <c r="N9" s="15" t="str">
        <f t="array" aca="1" ref="N9" ca="1">OFFSET(H14,$N$7,0,5)</f>
        <v>CUST_ID_001</v>
      </c>
      <c r="O9" s="16">
        <f t="array" aca="1" ref="O9" ca="1">OFFSET(I14,$N$7,0,5)</f>
        <v>376312.5</v>
      </c>
      <c r="S9" s="8" t="s">
        <v>47</v>
      </c>
      <c r="T9" s="19">
        <v>1.5165914188862551E-2</v>
      </c>
      <c r="V9" s="8" t="s">
        <v>47</v>
      </c>
      <c r="W9" s="19">
        <v>1.5165914188862551E-2</v>
      </c>
    </row>
    <row r="10" spans="1:23" x14ac:dyDescent="0.35">
      <c r="B10" s="8" t="s">
        <v>62</v>
      </c>
      <c r="C10" s="6">
        <v>6964945.1249999991</v>
      </c>
      <c r="D10" s="6">
        <v>924611.12500000012</v>
      </c>
      <c r="E10" s="12">
        <f t="shared" ref="E10:E20" si="0">D10/C10</f>
        <v>0.13275210477699209</v>
      </c>
      <c r="N10" s="15" t="str">
        <f t="array" aca="1" ref="N10" ca="1">OFFSET(H15,$N$7,0,5)</f>
        <v>CUST_ID_002</v>
      </c>
      <c r="O10" s="16">
        <f t="array" aca="1" ref="O10" ca="1">OFFSET(I15,$N$7,0,5)</f>
        <v>241130.1</v>
      </c>
      <c r="S10" s="8" t="s">
        <v>21</v>
      </c>
      <c r="T10" s="19">
        <v>0.16518400786390008</v>
      </c>
      <c r="V10" s="8" t="s">
        <v>21</v>
      </c>
      <c r="W10" s="19">
        <v>0.16518400786390008</v>
      </c>
    </row>
    <row r="11" spans="1:23" x14ac:dyDescent="0.35">
      <c r="B11" s="8" t="s">
        <v>87</v>
      </c>
      <c r="C11" s="6">
        <v>8188402</v>
      </c>
      <c r="D11" s="6">
        <v>1161268.0000000002</v>
      </c>
      <c r="E11" s="12">
        <f t="shared" si="0"/>
        <v>0.14181863567519037</v>
      </c>
      <c r="N11" s="15" t="str">
        <f t="array" aca="1" ref="N11" ca="1">OFFSET(H16,$N$7,0,5)</f>
        <v>CUST_ID_003</v>
      </c>
      <c r="O11" s="16">
        <f t="array" aca="1" ref="O11" ca="1">OFFSET(I16,$N$7,0,5)</f>
        <v>2800770</v>
      </c>
      <c r="S11" s="8" t="s">
        <v>42</v>
      </c>
      <c r="T11" s="19">
        <v>0.44222921495540313</v>
      </c>
      <c r="V11" s="8" t="s">
        <v>42</v>
      </c>
      <c r="W11" s="19">
        <v>0.44222921495540313</v>
      </c>
    </row>
    <row r="12" spans="1:23" x14ac:dyDescent="0.35">
      <c r="B12" s="8" t="s">
        <v>72</v>
      </c>
      <c r="C12" s="6">
        <v>11001632.279999997</v>
      </c>
      <c r="D12" s="6">
        <v>1563250.28</v>
      </c>
      <c r="E12" s="12">
        <f t="shared" si="0"/>
        <v>0.14209257682988113</v>
      </c>
      <c r="N12" s="15" t="str">
        <f t="array" aca="1" ref="N12" ca="1">OFFSET(H17,$N$7,0,5)</f>
        <v>CUST_ID_004</v>
      </c>
      <c r="O12" s="16">
        <f t="array" aca="1" ref="O12" ca="1">OFFSET(I17,$N$7,0,5)</f>
        <v>3956873.4500000007</v>
      </c>
      <c r="S12" s="8" t="s">
        <v>30</v>
      </c>
      <c r="T12" s="19">
        <v>2.0061958190274443E-2</v>
      </c>
      <c r="V12" s="8" t="s">
        <v>30</v>
      </c>
      <c r="W12" s="19">
        <v>2.0061958190274443E-2</v>
      </c>
    </row>
    <row r="13" spans="1:23" x14ac:dyDescent="0.35">
      <c r="B13" s="8" t="s">
        <v>109</v>
      </c>
      <c r="C13" s="6">
        <v>11253334.614999996</v>
      </c>
      <c r="D13" s="6">
        <v>1558715.6150000002</v>
      </c>
      <c r="E13" s="12">
        <f t="shared" si="0"/>
        <v>0.13851144290353981</v>
      </c>
      <c r="N13" s="15" t="str">
        <f t="array" aca="1" ref="N13" ca="1">OFFSET(H18,$N$7,0,5)</f>
        <v>CUST_ID_005</v>
      </c>
      <c r="O13" s="16">
        <f t="array" aca="1" ref="O13" ca="1">OFFSET(I18,$N$7,0,5)</f>
        <v>83878.98</v>
      </c>
      <c r="S13" s="8" t="s">
        <v>38</v>
      </c>
      <c r="T13" s="19">
        <v>0.35735890480155985</v>
      </c>
      <c r="V13" s="8" t="s">
        <v>38</v>
      </c>
      <c r="W13" s="19">
        <v>0.35735890480155985</v>
      </c>
    </row>
    <row r="14" spans="1:23" x14ac:dyDescent="0.35">
      <c r="B14" s="8" t="s">
        <v>151</v>
      </c>
      <c r="C14" s="6">
        <v>10844099.65</v>
      </c>
      <c r="D14" s="6">
        <v>1262862.1499999999</v>
      </c>
      <c r="E14" s="12">
        <f t="shared" si="0"/>
        <v>0.11645615502989221</v>
      </c>
      <c r="H14" s="7" t="s">
        <v>314</v>
      </c>
      <c r="I14" t="s">
        <v>310</v>
      </c>
    </row>
    <row r="15" spans="1:23" x14ac:dyDescent="0.35">
      <c r="B15" s="8" t="s">
        <v>49</v>
      </c>
      <c r="C15" s="6">
        <v>13152143.790000003</v>
      </c>
      <c r="D15" s="6">
        <v>1936353.79</v>
      </c>
      <c r="E15" s="12">
        <f t="shared" si="0"/>
        <v>0.14722723693701342</v>
      </c>
      <c r="H15" s="8" t="s">
        <v>22</v>
      </c>
      <c r="I15" s="5">
        <v>376312.5</v>
      </c>
    </row>
    <row r="16" spans="1:23" x14ac:dyDescent="0.35">
      <c r="B16" s="8" t="s">
        <v>44</v>
      </c>
      <c r="C16" s="6">
        <v>11259071.219999999</v>
      </c>
      <c r="D16" s="6">
        <v>1719525.2200000002</v>
      </c>
      <c r="E16" s="12">
        <f t="shared" si="0"/>
        <v>0.15272354054795653</v>
      </c>
      <c r="H16" s="8" t="s">
        <v>31</v>
      </c>
      <c r="I16" s="5">
        <v>241130.1</v>
      </c>
    </row>
    <row r="17" spans="2:20" x14ac:dyDescent="0.35">
      <c r="B17" s="8" t="s">
        <v>25</v>
      </c>
      <c r="C17" s="6">
        <v>9120754.1449999977</v>
      </c>
      <c r="D17" s="6">
        <v>1309154.1450000003</v>
      </c>
      <c r="E17" s="12">
        <f t="shared" si="0"/>
        <v>0.1435357344565284</v>
      </c>
      <c r="H17" s="8" t="s">
        <v>39</v>
      </c>
      <c r="I17" s="5">
        <v>2800770</v>
      </c>
    </row>
    <row r="18" spans="2:20" x14ac:dyDescent="0.35">
      <c r="B18" s="8" t="s">
        <v>90</v>
      </c>
      <c r="C18" s="6">
        <v>6777940.169999999</v>
      </c>
      <c r="D18" s="6">
        <v>726638.17000000016</v>
      </c>
      <c r="E18" s="12">
        <f t="shared" si="0"/>
        <v>0.10720634171664579</v>
      </c>
      <c r="H18" s="8" t="s">
        <v>43</v>
      </c>
      <c r="I18" s="5">
        <v>3956873.4500000007</v>
      </c>
      <c r="M18" s="7" t="s">
        <v>314</v>
      </c>
      <c r="N18" t="s">
        <v>310</v>
      </c>
      <c r="P18" s="7" t="s">
        <v>314</v>
      </c>
      <c r="Q18" t="s">
        <v>310</v>
      </c>
      <c r="S18" s="7" t="s">
        <v>314</v>
      </c>
      <c r="T18" t="s">
        <v>312</v>
      </c>
    </row>
    <row r="19" spans="2:20" x14ac:dyDescent="0.35">
      <c r="B19" s="8" t="s">
        <v>76</v>
      </c>
      <c r="C19" s="6">
        <v>7978278.3199999984</v>
      </c>
      <c r="D19" s="6">
        <v>1302452.8199999998</v>
      </c>
      <c r="E19" s="12">
        <f t="shared" si="0"/>
        <v>0.16324986015278545</v>
      </c>
      <c r="H19" s="8" t="s">
        <v>48</v>
      </c>
      <c r="I19" s="5">
        <v>83878.98</v>
      </c>
      <c r="M19" s="8" t="s">
        <v>37</v>
      </c>
      <c r="N19" s="19">
        <v>9.0180280254156989E-2</v>
      </c>
      <c r="P19" s="8">
        <v>2021</v>
      </c>
      <c r="Q19" s="17">
        <v>26415255.509999998</v>
      </c>
      <c r="S19" s="8" t="s">
        <v>97</v>
      </c>
      <c r="T19" s="18">
        <v>0.13795893786318425</v>
      </c>
    </row>
    <row r="20" spans="2:20" x14ac:dyDescent="0.35">
      <c r="B20" s="8" t="s">
        <v>80</v>
      </c>
      <c r="C20" s="6">
        <v>11315623.334999997</v>
      </c>
      <c r="D20" s="6">
        <v>1576859.8350000002</v>
      </c>
      <c r="E20" s="12">
        <f t="shared" si="0"/>
        <v>0.13935244999916752</v>
      </c>
      <c r="H20" s="8" t="s">
        <v>52</v>
      </c>
      <c r="I20" s="5">
        <v>198132</v>
      </c>
      <c r="M20" s="8" t="s">
        <v>41</v>
      </c>
      <c r="N20" s="19">
        <v>0.14301767436475055</v>
      </c>
      <c r="P20" s="21" t="s">
        <v>33</v>
      </c>
      <c r="Q20" s="17">
        <v>4117388.1799999997</v>
      </c>
      <c r="S20" s="8" t="s">
        <v>70</v>
      </c>
      <c r="T20" s="18">
        <v>0.13043632739566141</v>
      </c>
    </row>
    <row r="21" spans="2:20" x14ac:dyDescent="0.35">
      <c r="H21" s="8" t="s">
        <v>55</v>
      </c>
      <c r="I21" s="5">
        <v>792843.75</v>
      </c>
      <c r="M21" s="8" t="s">
        <v>46</v>
      </c>
      <c r="N21" s="19">
        <v>0.14927700978921685</v>
      </c>
      <c r="P21" s="21" t="s">
        <v>62</v>
      </c>
      <c r="Q21" s="17">
        <v>2467752.14</v>
      </c>
      <c r="S21" s="8" t="s">
        <v>28</v>
      </c>
      <c r="T21" s="18">
        <v>0.13696675981474607</v>
      </c>
    </row>
    <row r="22" spans="2:20" x14ac:dyDescent="0.35">
      <c r="H22" s="8" t="s">
        <v>60</v>
      </c>
      <c r="I22" s="5">
        <v>2038690.51</v>
      </c>
      <c r="M22" s="8" t="s">
        <v>51</v>
      </c>
      <c r="N22" s="19">
        <v>0.12073453469772318</v>
      </c>
      <c r="P22" s="21" t="s">
        <v>87</v>
      </c>
      <c r="Q22" s="17">
        <v>1721856.6199999999</v>
      </c>
      <c r="S22" s="8" t="s">
        <v>36</v>
      </c>
      <c r="T22" s="18">
        <v>0.30044208327189587</v>
      </c>
    </row>
    <row r="23" spans="2:20" x14ac:dyDescent="0.35">
      <c r="H23" s="8" t="s">
        <v>66</v>
      </c>
      <c r="I23" s="5">
        <v>428456.25</v>
      </c>
      <c r="M23" s="8" t="s">
        <v>59</v>
      </c>
      <c r="N23" s="19">
        <v>0.10495287649045265</v>
      </c>
      <c r="P23" s="21" t="s">
        <v>72</v>
      </c>
      <c r="Q23" s="17">
        <v>2167758.6999999997</v>
      </c>
      <c r="S23" s="8" t="s">
        <v>58</v>
      </c>
      <c r="T23" s="18">
        <v>0.14427396904972969</v>
      </c>
    </row>
    <row r="24" spans="2:20" x14ac:dyDescent="0.35">
      <c r="H24" s="8" t="s">
        <v>71</v>
      </c>
      <c r="I24" s="5">
        <v>39076.080000000002</v>
      </c>
      <c r="M24" s="8" t="s">
        <v>54</v>
      </c>
      <c r="N24" s="19">
        <v>0.12160331357262426</v>
      </c>
      <c r="P24" s="21" t="s">
        <v>109</v>
      </c>
      <c r="Q24" s="17">
        <v>1715853.59</v>
      </c>
      <c r="S24" s="8" t="s">
        <v>64</v>
      </c>
      <c r="T24" s="18">
        <v>0.14992192260478271</v>
      </c>
    </row>
    <row r="25" spans="2:20" x14ac:dyDescent="0.35">
      <c r="H25" s="8" t="s">
        <v>75</v>
      </c>
      <c r="I25" s="5">
        <v>353376</v>
      </c>
      <c r="M25" s="8" t="s">
        <v>65</v>
      </c>
      <c r="N25" s="19">
        <v>0.15539926561876274</v>
      </c>
      <c r="P25" s="21" t="s">
        <v>151</v>
      </c>
      <c r="Q25" s="17">
        <v>2691469.4099999997</v>
      </c>
    </row>
    <row r="26" spans="2:20" x14ac:dyDescent="0.35">
      <c r="H26" s="8" t="s">
        <v>79</v>
      </c>
      <c r="I26" s="5">
        <v>1425303</v>
      </c>
      <c r="M26" s="8" t="s">
        <v>29</v>
      </c>
      <c r="N26" s="19">
        <v>0.11483504521231289</v>
      </c>
      <c r="P26" s="21" t="s">
        <v>49</v>
      </c>
      <c r="Q26" s="17">
        <v>2657833.83</v>
      </c>
    </row>
    <row r="27" spans="2:20" x14ac:dyDescent="0.35">
      <c r="H27" s="8" t="s">
        <v>82</v>
      </c>
      <c r="I27" s="5">
        <v>1033861.25</v>
      </c>
      <c r="P27" s="21" t="s">
        <v>44</v>
      </c>
      <c r="Q27" s="17">
        <v>2940425.05</v>
      </c>
    </row>
    <row r="28" spans="2:20" x14ac:dyDescent="0.35">
      <c r="H28" s="8" t="s">
        <v>84</v>
      </c>
      <c r="I28" s="5">
        <v>43462.8</v>
      </c>
      <c r="P28" s="21" t="s">
        <v>25</v>
      </c>
      <c r="Q28" s="17">
        <v>2239561.38</v>
      </c>
    </row>
    <row r="29" spans="2:20" x14ac:dyDescent="0.35">
      <c r="H29" s="8" t="s">
        <v>86</v>
      </c>
      <c r="I29" s="5">
        <v>1299215</v>
      </c>
      <c r="P29" s="21" t="s">
        <v>90</v>
      </c>
      <c r="Q29" s="17">
        <v>1365836.36</v>
      </c>
    </row>
    <row r="30" spans="2:20" x14ac:dyDescent="0.35">
      <c r="H30" s="8" t="s">
        <v>89</v>
      </c>
      <c r="I30" s="5">
        <v>1374572.47</v>
      </c>
      <c r="P30" s="21" t="s">
        <v>76</v>
      </c>
      <c r="Q30" s="17">
        <v>704100.53</v>
      </c>
    </row>
    <row r="31" spans="2:20" x14ac:dyDescent="0.35">
      <c r="H31" s="8" t="s">
        <v>92</v>
      </c>
      <c r="I31" s="5">
        <v>1029771</v>
      </c>
      <c r="P31" s="21" t="s">
        <v>80</v>
      </c>
      <c r="Q31" s="17">
        <v>1625419.7200000002</v>
      </c>
    </row>
    <row r="32" spans="2:20" x14ac:dyDescent="0.35">
      <c r="H32" s="8" t="s">
        <v>94</v>
      </c>
      <c r="I32" s="5">
        <v>123624.59999999999</v>
      </c>
      <c r="P32" s="8">
        <v>2022</v>
      </c>
      <c r="Q32" s="17">
        <v>92311094.749999985</v>
      </c>
    </row>
    <row r="33" spans="8:17" x14ac:dyDescent="0.35">
      <c r="H33" s="8" t="s">
        <v>98</v>
      </c>
      <c r="I33" s="5">
        <v>32738.85</v>
      </c>
      <c r="P33" s="21" t="s">
        <v>33</v>
      </c>
      <c r="Q33" s="17">
        <v>6752737.4299999997</v>
      </c>
    </row>
    <row r="34" spans="8:17" x14ac:dyDescent="0.35">
      <c r="H34" s="8" t="s">
        <v>100</v>
      </c>
      <c r="I34" s="5">
        <v>1596000</v>
      </c>
      <c r="P34" s="21" t="s">
        <v>62</v>
      </c>
      <c r="Q34" s="17">
        <v>4497192.9849999994</v>
      </c>
    </row>
    <row r="35" spans="8:17" x14ac:dyDescent="0.35">
      <c r="H35" s="8" t="s">
        <v>102</v>
      </c>
      <c r="I35" s="5">
        <v>1397091.15</v>
      </c>
      <c r="P35" s="21" t="s">
        <v>87</v>
      </c>
      <c r="Q35" s="17">
        <v>6466545.379999999</v>
      </c>
    </row>
    <row r="36" spans="8:17" x14ac:dyDescent="0.35">
      <c r="H36" s="8" t="s">
        <v>104</v>
      </c>
      <c r="I36" s="5">
        <v>339910</v>
      </c>
      <c r="P36" s="21" t="s">
        <v>72</v>
      </c>
      <c r="Q36" s="17">
        <v>8833873.5799999982</v>
      </c>
    </row>
    <row r="37" spans="8:17" x14ac:dyDescent="0.35">
      <c r="H37" s="8" t="s">
        <v>106</v>
      </c>
      <c r="I37" s="5">
        <v>1115385</v>
      </c>
      <c r="P37" s="21" t="s">
        <v>109</v>
      </c>
      <c r="Q37" s="17">
        <v>9537481.0250000004</v>
      </c>
    </row>
    <row r="38" spans="8:17" x14ac:dyDescent="0.35">
      <c r="H38" s="8" t="s">
        <v>108</v>
      </c>
      <c r="I38" s="5">
        <v>1071283.75</v>
      </c>
      <c r="P38" s="21" t="s">
        <v>151</v>
      </c>
      <c r="Q38" s="17">
        <v>8152630.2400000002</v>
      </c>
    </row>
    <row r="39" spans="8:17" x14ac:dyDescent="0.35">
      <c r="H39" s="8" t="s">
        <v>111</v>
      </c>
      <c r="I39" s="5">
        <v>108600.77999999998</v>
      </c>
      <c r="P39" s="21" t="s">
        <v>49</v>
      </c>
      <c r="Q39" s="17">
        <v>10494309.959999999</v>
      </c>
    </row>
    <row r="40" spans="8:17" x14ac:dyDescent="0.35">
      <c r="H40" s="8" t="s">
        <v>113</v>
      </c>
      <c r="I40" s="5">
        <v>221537.39999999997</v>
      </c>
      <c r="P40" s="21" t="s">
        <v>44</v>
      </c>
      <c r="Q40" s="17">
        <v>8318646.1699999999</v>
      </c>
    </row>
    <row r="41" spans="8:17" x14ac:dyDescent="0.35">
      <c r="H41" s="8" t="s">
        <v>115</v>
      </c>
      <c r="I41" s="5">
        <v>2864956.6399999992</v>
      </c>
      <c r="P41" s="21" t="s">
        <v>25</v>
      </c>
      <c r="Q41" s="17">
        <v>6881192.7650000006</v>
      </c>
    </row>
    <row r="42" spans="8:17" x14ac:dyDescent="0.35">
      <c r="H42" s="8" t="s">
        <v>117</v>
      </c>
      <c r="I42" s="5">
        <v>2838468.32</v>
      </c>
      <c r="P42" s="21" t="s">
        <v>90</v>
      </c>
      <c r="Q42" s="17">
        <v>5412103.8099999996</v>
      </c>
    </row>
    <row r="43" spans="8:17" x14ac:dyDescent="0.35">
      <c r="H43" s="8" t="s">
        <v>119</v>
      </c>
      <c r="I43" s="5">
        <v>437547.5</v>
      </c>
      <c r="P43" s="21" t="s">
        <v>76</v>
      </c>
      <c r="Q43" s="17">
        <v>7274177.7899999991</v>
      </c>
    </row>
    <row r="44" spans="8:17" x14ac:dyDescent="0.35">
      <c r="H44" s="8" t="s">
        <v>121</v>
      </c>
      <c r="I44" s="5">
        <v>672087.5</v>
      </c>
      <c r="P44" s="21" t="s">
        <v>80</v>
      </c>
      <c r="Q44" s="17">
        <v>9690203.6149999984</v>
      </c>
    </row>
    <row r="45" spans="8:17" x14ac:dyDescent="0.35">
      <c r="H45" s="8" t="s">
        <v>123</v>
      </c>
      <c r="I45" s="5">
        <v>606321.43999999994</v>
      </c>
    </row>
    <row r="46" spans="8:17" x14ac:dyDescent="0.35">
      <c r="H46" s="8" t="s">
        <v>125</v>
      </c>
      <c r="I46" s="5">
        <v>1081665</v>
      </c>
    </row>
    <row r="47" spans="8:17" x14ac:dyDescent="0.35">
      <c r="H47" s="8" t="s">
        <v>127</v>
      </c>
      <c r="I47" s="5">
        <v>1927678.02</v>
      </c>
    </row>
    <row r="48" spans="8:17" x14ac:dyDescent="0.35">
      <c r="H48" s="8" t="s">
        <v>129</v>
      </c>
      <c r="I48" s="5">
        <v>1798286.2200000002</v>
      </c>
    </row>
    <row r="49" spans="8:9" x14ac:dyDescent="0.35">
      <c r="H49" s="8" t="s">
        <v>131</v>
      </c>
      <c r="I49" s="5">
        <v>2179576.75</v>
      </c>
    </row>
    <row r="50" spans="8:9" x14ac:dyDescent="0.35">
      <c r="H50" s="8" t="s">
        <v>133</v>
      </c>
      <c r="I50" s="5">
        <v>110610.24000000001</v>
      </c>
    </row>
    <row r="51" spans="8:9" x14ac:dyDescent="0.35">
      <c r="H51" s="8" t="s">
        <v>135</v>
      </c>
      <c r="I51" s="5">
        <v>1791079.27</v>
      </c>
    </row>
    <row r="52" spans="8:9" x14ac:dyDescent="0.35">
      <c r="H52" s="8" t="s">
        <v>137</v>
      </c>
      <c r="I52" s="5">
        <v>112689.45</v>
      </c>
    </row>
    <row r="53" spans="8:9" x14ac:dyDescent="0.35">
      <c r="H53" s="8" t="s">
        <v>139</v>
      </c>
      <c r="I53" s="5">
        <v>62874</v>
      </c>
    </row>
    <row r="54" spans="8:9" x14ac:dyDescent="0.35">
      <c r="H54" s="8" t="s">
        <v>141</v>
      </c>
      <c r="I54" s="5">
        <v>3567885.44</v>
      </c>
    </row>
    <row r="55" spans="8:9" x14ac:dyDescent="0.35">
      <c r="H55" s="8" t="s">
        <v>143</v>
      </c>
      <c r="I55" s="5">
        <v>661621.64999999991</v>
      </c>
    </row>
    <row r="56" spans="8:9" x14ac:dyDescent="0.35">
      <c r="H56" s="8" t="s">
        <v>145</v>
      </c>
      <c r="I56" s="5">
        <v>1332156.6499999999</v>
      </c>
    </row>
    <row r="57" spans="8:9" x14ac:dyDescent="0.35">
      <c r="H57" s="8" t="s">
        <v>147</v>
      </c>
      <c r="I57" s="5">
        <v>829859.91</v>
      </c>
    </row>
    <row r="58" spans="8:9" x14ac:dyDescent="0.35">
      <c r="H58" s="8" t="s">
        <v>149</v>
      </c>
      <c r="I58" s="5">
        <v>134240.4</v>
      </c>
    </row>
    <row r="59" spans="8:9" x14ac:dyDescent="0.35">
      <c r="H59" s="8" t="s">
        <v>152</v>
      </c>
      <c r="I59" s="5">
        <v>30455.1</v>
      </c>
    </row>
    <row r="60" spans="8:9" x14ac:dyDescent="0.35">
      <c r="H60" s="8" t="s">
        <v>154</v>
      </c>
      <c r="I60" s="5">
        <v>95234.324999999997</v>
      </c>
    </row>
    <row r="61" spans="8:9" x14ac:dyDescent="0.35">
      <c r="H61" s="8" t="s">
        <v>156</v>
      </c>
      <c r="I61" s="5">
        <v>2579791.79</v>
      </c>
    </row>
    <row r="62" spans="8:9" x14ac:dyDescent="0.35">
      <c r="H62" s="8" t="s">
        <v>159</v>
      </c>
      <c r="I62" s="5">
        <v>880929.39999999991</v>
      </c>
    </row>
    <row r="63" spans="8:9" x14ac:dyDescent="0.35">
      <c r="H63" s="8" t="s">
        <v>161</v>
      </c>
      <c r="I63" s="5">
        <v>664684.34</v>
      </c>
    </row>
    <row r="64" spans="8:9" x14ac:dyDescent="0.35">
      <c r="H64" s="8" t="s">
        <v>163</v>
      </c>
      <c r="I64" s="5">
        <v>740130</v>
      </c>
    </row>
    <row r="65" spans="8:9" x14ac:dyDescent="0.35">
      <c r="H65" s="8" t="s">
        <v>165</v>
      </c>
      <c r="I65" s="5">
        <v>1250380</v>
      </c>
    </row>
    <row r="66" spans="8:9" x14ac:dyDescent="0.35">
      <c r="H66" s="8" t="s">
        <v>167</v>
      </c>
      <c r="I66" s="5">
        <v>2532864.6800000002</v>
      </c>
    </row>
    <row r="67" spans="8:9" x14ac:dyDescent="0.35">
      <c r="H67" s="8" t="s">
        <v>169</v>
      </c>
      <c r="I67" s="5">
        <v>379543.75</v>
      </c>
    </row>
    <row r="68" spans="8:9" x14ac:dyDescent="0.35">
      <c r="H68" s="8" t="s">
        <v>171</v>
      </c>
      <c r="I68" s="5">
        <v>2332438.17</v>
      </c>
    </row>
    <row r="69" spans="8:9" x14ac:dyDescent="0.35">
      <c r="H69" s="8" t="s">
        <v>173</v>
      </c>
      <c r="I69" s="5">
        <v>667982.24999999988</v>
      </c>
    </row>
    <row r="70" spans="8:9" x14ac:dyDescent="0.35">
      <c r="H70" s="8" t="s">
        <v>175</v>
      </c>
      <c r="I70" s="5">
        <v>1803191.71</v>
      </c>
    </row>
    <row r="71" spans="8:9" x14ac:dyDescent="0.35">
      <c r="H71" s="8" t="s">
        <v>177</v>
      </c>
      <c r="I71" s="5">
        <v>757341.02999999991</v>
      </c>
    </row>
    <row r="72" spans="8:9" x14ac:dyDescent="0.35">
      <c r="H72" s="8" t="s">
        <v>179</v>
      </c>
      <c r="I72" s="5">
        <v>513497.5</v>
      </c>
    </row>
    <row r="73" spans="8:9" x14ac:dyDescent="0.35">
      <c r="H73" s="8" t="s">
        <v>181</v>
      </c>
      <c r="I73" s="5">
        <v>1140656.7100000002</v>
      </c>
    </row>
    <row r="74" spans="8:9" x14ac:dyDescent="0.35">
      <c r="H74" s="8" t="s">
        <v>183</v>
      </c>
      <c r="I74" s="5">
        <v>165020.04</v>
      </c>
    </row>
    <row r="75" spans="8:9" x14ac:dyDescent="0.35">
      <c r="H75" s="8" t="s">
        <v>184</v>
      </c>
      <c r="I75" s="5">
        <v>1144029</v>
      </c>
    </row>
    <row r="76" spans="8:9" x14ac:dyDescent="0.35">
      <c r="H76" s="8" t="s">
        <v>186</v>
      </c>
      <c r="I76" s="5">
        <v>1257183</v>
      </c>
    </row>
    <row r="77" spans="8:9" x14ac:dyDescent="0.35">
      <c r="H77" s="8" t="s">
        <v>188</v>
      </c>
      <c r="I77" s="5">
        <v>2876940</v>
      </c>
    </row>
    <row r="78" spans="8:9" x14ac:dyDescent="0.35">
      <c r="H78" s="8" t="s">
        <v>190</v>
      </c>
      <c r="I78" s="5">
        <v>1056492.98</v>
      </c>
    </row>
    <row r="79" spans="8:9" x14ac:dyDescent="0.35">
      <c r="H79" s="8" t="s">
        <v>192</v>
      </c>
      <c r="I79" s="5">
        <v>2686041.5</v>
      </c>
    </row>
    <row r="80" spans="8:9" x14ac:dyDescent="0.35">
      <c r="H80" s="8" t="s">
        <v>194</v>
      </c>
      <c r="I80" s="5">
        <v>1713425.85</v>
      </c>
    </row>
    <row r="81" spans="8:9" x14ac:dyDescent="0.35">
      <c r="H81" s="8" t="s">
        <v>196</v>
      </c>
      <c r="I81" s="5">
        <v>97240.560000000012</v>
      </c>
    </row>
    <row r="82" spans="8:9" x14ac:dyDescent="0.35">
      <c r="H82" s="8" t="s">
        <v>198</v>
      </c>
      <c r="I82" s="5">
        <v>497477.5</v>
      </c>
    </row>
    <row r="83" spans="8:9" x14ac:dyDescent="0.35">
      <c r="H83" s="8" t="s">
        <v>200</v>
      </c>
      <c r="I83" s="5">
        <v>1998627</v>
      </c>
    </row>
    <row r="84" spans="8:9" x14ac:dyDescent="0.35">
      <c r="H84" s="8" t="s">
        <v>201</v>
      </c>
      <c r="I84" s="5">
        <v>2326353</v>
      </c>
    </row>
    <row r="85" spans="8:9" x14ac:dyDescent="0.35">
      <c r="H85" s="8" t="s">
        <v>203</v>
      </c>
      <c r="I85" s="5">
        <v>53551.799999999996</v>
      </c>
    </row>
    <row r="86" spans="8:9" x14ac:dyDescent="0.35">
      <c r="H86" s="8" t="s">
        <v>205</v>
      </c>
      <c r="I86" s="5">
        <v>1959650.4900000002</v>
      </c>
    </row>
    <row r="87" spans="8:9" x14ac:dyDescent="0.35">
      <c r="H87" s="8" t="s">
        <v>207</v>
      </c>
      <c r="I87" s="5">
        <v>1273906.25</v>
      </c>
    </row>
    <row r="88" spans="8:9" x14ac:dyDescent="0.35">
      <c r="H88" s="8" t="s">
        <v>209</v>
      </c>
      <c r="I88" s="5">
        <v>1392190.5</v>
      </c>
    </row>
    <row r="89" spans="8:9" x14ac:dyDescent="0.35">
      <c r="H89" s="8" t="s">
        <v>211</v>
      </c>
      <c r="I89" s="5">
        <v>3095841</v>
      </c>
    </row>
    <row r="90" spans="8:9" x14ac:dyDescent="0.35">
      <c r="H90" s="8" t="s">
        <v>213</v>
      </c>
      <c r="I90" s="5">
        <v>32262.6</v>
      </c>
    </row>
    <row r="91" spans="8:9" x14ac:dyDescent="0.35">
      <c r="H91" s="8" t="s">
        <v>215</v>
      </c>
      <c r="I91" s="5">
        <v>18460.32</v>
      </c>
    </row>
    <row r="92" spans="8:9" x14ac:dyDescent="0.35">
      <c r="H92" s="8" t="s">
        <v>217</v>
      </c>
      <c r="I92" s="5">
        <v>1908693</v>
      </c>
    </row>
    <row r="93" spans="8:9" x14ac:dyDescent="0.35">
      <c r="H93" s="8" t="s">
        <v>219</v>
      </c>
      <c r="I93" s="5">
        <v>367282.5</v>
      </c>
    </row>
    <row r="94" spans="8:9" x14ac:dyDescent="0.35">
      <c r="H94" s="8" t="s">
        <v>220</v>
      </c>
      <c r="I94" s="5">
        <v>1208622</v>
      </c>
    </row>
    <row r="95" spans="8:9" x14ac:dyDescent="0.35">
      <c r="H95" s="8" t="s">
        <v>221</v>
      </c>
      <c r="I95" s="5">
        <v>72292.37999999999</v>
      </c>
    </row>
    <row r="96" spans="8:9" x14ac:dyDescent="0.35">
      <c r="H96" s="8" t="s">
        <v>223</v>
      </c>
      <c r="I96" s="5">
        <v>23052.3</v>
      </c>
    </row>
    <row r="97" spans="8:9" x14ac:dyDescent="0.35">
      <c r="H97" s="8" t="s">
        <v>225</v>
      </c>
      <c r="I97" s="5">
        <v>43259.28</v>
      </c>
    </row>
    <row r="98" spans="8:9" x14ac:dyDescent="0.35">
      <c r="H98" s="8" t="s">
        <v>227</v>
      </c>
      <c r="I98" s="5">
        <v>48904.92</v>
      </c>
    </row>
    <row r="99" spans="8:9" x14ac:dyDescent="0.35">
      <c r="H99" s="8" t="s">
        <v>230</v>
      </c>
      <c r="I99" s="5">
        <v>1187520.625</v>
      </c>
    </row>
    <row r="100" spans="8:9" x14ac:dyDescent="0.35">
      <c r="H100" s="8" t="s">
        <v>232</v>
      </c>
      <c r="I100" s="5">
        <v>2293218</v>
      </c>
    </row>
    <row r="101" spans="8:9" x14ac:dyDescent="0.35">
      <c r="H101" s="8" t="s">
        <v>233</v>
      </c>
      <c r="I101" s="5">
        <v>129816.45</v>
      </c>
    </row>
    <row r="102" spans="8:9" x14ac:dyDescent="0.35">
      <c r="H102" s="8" t="s">
        <v>234</v>
      </c>
      <c r="I102" s="5">
        <v>65787.12</v>
      </c>
    </row>
    <row r="103" spans="8:9" x14ac:dyDescent="0.35">
      <c r="H103" s="8" t="s">
        <v>236</v>
      </c>
      <c r="I103" s="5">
        <v>33035.64</v>
      </c>
    </row>
    <row r="104" spans="8:9" x14ac:dyDescent="0.35">
      <c r="H104" s="8" t="s">
        <v>238</v>
      </c>
      <c r="I104" s="5">
        <v>126091.20000000001</v>
      </c>
    </row>
    <row r="105" spans="8:9" x14ac:dyDescent="0.35">
      <c r="H105" s="8" t="s">
        <v>240</v>
      </c>
      <c r="I105" s="5">
        <v>88729.95</v>
      </c>
    </row>
    <row r="106" spans="8:9" x14ac:dyDescent="0.35">
      <c r="H106" s="8" t="s">
        <v>242</v>
      </c>
      <c r="I106" s="5">
        <v>234233.75</v>
      </c>
    </row>
    <row r="107" spans="8:9" x14ac:dyDescent="0.35">
      <c r="H107" s="8" t="s">
        <v>244</v>
      </c>
      <c r="I107" s="5">
        <v>1440996.09</v>
      </c>
    </row>
    <row r="108" spans="8:9" x14ac:dyDescent="0.35">
      <c r="H108" s="8" t="s">
        <v>245</v>
      </c>
      <c r="I108" s="5">
        <v>356716.25</v>
      </c>
    </row>
    <row r="109" spans="8:9" x14ac:dyDescent="0.35">
      <c r="H109" s="8" t="s">
        <v>247</v>
      </c>
      <c r="I109" s="5">
        <v>67177.56</v>
      </c>
    </row>
    <row r="110" spans="8:9" x14ac:dyDescent="0.35">
      <c r="H110" s="8" t="s">
        <v>249</v>
      </c>
      <c r="I110" s="5">
        <v>46264.5</v>
      </c>
    </row>
    <row r="111" spans="8:9" x14ac:dyDescent="0.35">
      <c r="H111" s="8" t="s">
        <v>251</v>
      </c>
      <c r="I111" s="5">
        <v>855165</v>
      </c>
    </row>
    <row r="112" spans="8:9" x14ac:dyDescent="0.35">
      <c r="H112" s="8" t="s">
        <v>253</v>
      </c>
      <c r="I112" s="5">
        <v>51318.96</v>
      </c>
    </row>
    <row r="113" spans="8:9" x14ac:dyDescent="0.35">
      <c r="H113" s="8" t="s">
        <v>254</v>
      </c>
      <c r="I113" s="5">
        <v>1122655.79</v>
      </c>
    </row>
    <row r="114" spans="8:9" x14ac:dyDescent="0.35">
      <c r="H114" s="8" t="s">
        <v>255</v>
      </c>
      <c r="I114" s="5">
        <v>717517.5</v>
      </c>
    </row>
    <row r="115" spans="8:9" x14ac:dyDescent="0.35">
      <c r="H115" s="8" t="s">
        <v>256</v>
      </c>
      <c r="I115" s="5">
        <v>1105027.5</v>
      </c>
    </row>
    <row r="116" spans="8:9" x14ac:dyDescent="0.35">
      <c r="H116" s="8" t="s">
        <v>257</v>
      </c>
      <c r="I116" s="5">
        <v>1010538</v>
      </c>
    </row>
    <row r="117" spans="8:9" x14ac:dyDescent="0.35">
      <c r="H117" s="8" t="s">
        <v>259</v>
      </c>
      <c r="I117" s="5">
        <v>44741.024999999994</v>
      </c>
    </row>
    <row r="118" spans="8:9" x14ac:dyDescent="0.35">
      <c r="H118" s="8" t="s">
        <v>261</v>
      </c>
      <c r="I118" s="5">
        <v>52918.95</v>
      </c>
    </row>
    <row r="119" spans="8:9" x14ac:dyDescent="0.35">
      <c r="H119" s="8" t="s">
        <v>263</v>
      </c>
      <c r="I119" s="5">
        <v>1104828.75</v>
      </c>
    </row>
    <row r="120" spans="8:9" x14ac:dyDescent="0.35">
      <c r="H120" s="8" t="s">
        <v>264</v>
      </c>
      <c r="I120" s="5">
        <v>39432</v>
      </c>
    </row>
    <row r="121" spans="8:9" x14ac:dyDescent="0.35">
      <c r="H121" s="8" t="s">
        <v>265</v>
      </c>
      <c r="I121" s="5">
        <v>32837.699999999997</v>
      </c>
    </row>
    <row r="122" spans="8:9" x14ac:dyDescent="0.35">
      <c r="H122" s="8" t="s">
        <v>267</v>
      </c>
      <c r="I122" s="5">
        <v>76821.75</v>
      </c>
    </row>
    <row r="123" spans="8:9" x14ac:dyDescent="0.35">
      <c r="H123" s="8" t="s">
        <v>268</v>
      </c>
      <c r="I123" s="5">
        <v>23626.799999999999</v>
      </c>
    </row>
    <row r="124" spans="8:9" x14ac:dyDescent="0.35">
      <c r="H124" s="8" t="s">
        <v>269</v>
      </c>
      <c r="I124" s="5">
        <v>55561.32</v>
      </c>
    </row>
    <row r="125" spans="8:9" x14ac:dyDescent="0.35">
      <c r="H125" s="8" t="s">
        <v>270</v>
      </c>
      <c r="I125" s="5">
        <v>45238.8</v>
      </c>
    </row>
    <row r="126" spans="8:9" x14ac:dyDescent="0.35">
      <c r="H126" s="8" t="s">
        <v>271</v>
      </c>
      <c r="I126" s="5">
        <v>127970.24999999999</v>
      </c>
    </row>
    <row r="127" spans="8:9" x14ac:dyDescent="0.35">
      <c r="H127" s="8" t="s">
        <v>272</v>
      </c>
      <c r="I127" s="5">
        <v>18161.400000000001</v>
      </c>
    </row>
    <row r="128" spans="8:9" x14ac:dyDescent="0.35">
      <c r="H128" s="8" t="s">
        <v>273</v>
      </c>
      <c r="I128" s="5">
        <v>60088.68</v>
      </c>
    </row>
    <row r="129" spans="8:9" x14ac:dyDescent="0.35">
      <c r="H129" s="8" t="s">
        <v>274</v>
      </c>
      <c r="I129" s="5">
        <v>865668.75</v>
      </c>
    </row>
    <row r="130" spans="8:9" x14ac:dyDescent="0.35">
      <c r="H130" s="8" t="s">
        <v>275</v>
      </c>
      <c r="I130" s="5">
        <v>2908284</v>
      </c>
    </row>
    <row r="131" spans="8:9" x14ac:dyDescent="0.35">
      <c r="H131" s="8" t="s">
        <v>276</v>
      </c>
      <c r="I131" s="5">
        <v>352536.25</v>
      </c>
    </row>
    <row r="132" spans="8:9" x14ac:dyDescent="0.35">
      <c r="H132" s="8" t="s">
        <v>277</v>
      </c>
      <c r="I132" s="5">
        <v>313211.25</v>
      </c>
    </row>
    <row r="133" spans="8:9" x14ac:dyDescent="0.35">
      <c r="H133" s="8" t="s">
        <v>278</v>
      </c>
      <c r="I133" s="5">
        <v>44145.36</v>
      </c>
    </row>
    <row r="134" spans="8:9" x14ac:dyDescent="0.35">
      <c r="H134" s="8" t="s">
        <v>279</v>
      </c>
      <c r="I134" s="5">
        <v>68634.720000000001</v>
      </c>
    </row>
    <row r="135" spans="8:9" x14ac:dyDescent="0.35">
      <c r="H135" s="8" t="s">
        <v>280</v>
      </c>
      <c r="I135" s="5">
        <v>1464775.5</v>
      </c>
    </row>
    <row r="136" spans="8:9" x14ac:dyDescent="0.35">
      <c r="H136" s="8" t="s">
        <v>281</v>
      </c>
      <c r="I136" s="5">
        <v>965142.5</v>
      </c>
    </row>
    <row r="137" spans="8:9" x14ac:dyDescent="0.35">
      <c r="H137" s="8" t="s">
        <v>282</v>
      </c>
      <c r="I137" s="5">
        <v>33886.44</v>
      </c>
    </row>
    <row r="138" spans="8:9" x14ac:dyDescent="0.35">
      <c r="H138" s="8" t="s">
        <v>283</v>
      </c>
      <c r="I138" s="5">
        <v>28434</v>
      </c>
    </row>
    <row r="139" spans="8:9" x14ac:dyDescent="0.35">
      <c r="H139" s="8" t="s">
        <v>284</v>
      </c>
      <c r="I139" s="5">
        <v>280848.75</v>
      </c>
    </row>
    <row r="140" spans="8:9" x14ac:dyDescent="0.35">
      <c r="H140" s="8" t="s">
        <v>285</v>
      </c>
      <c r="I140" s="5">
        <v>432396</v>
      </c>
    </row>
    <row r="141" spans="8:9" x14ac:dyDescent="0.35">
      <c r="H141" s="8" t="s">
        <v>286</v>
      </c>
      <c r="I141" s="5">
        <v>1317144</v>
      </c>
    </row>
    <row r="142" spans="8:9" x14ac:dyDescent="0.35">
      <c r="H142" s="8" t="s">
        <v>287</v>
      </c>
      <c r="I142" s="5">
        <v>792408</v>
      </c>
    </row>
    <row r="143" spans="8:9" x14ac:dyDescent="0.35">
      <c r="H143" s="8" t="s">
        <v>288</v>
      </c>
      <c r="I143" s="5">
        <v>48264.36</v>
      </c>
    </row>
    <row r="144" spans="8:9" x14ac:dyDescent="0.35">
      <c r="H144" s="8" t="s">
        <v>289</v>
      </c>
      <c r="I144" s="5">
        <v>249012.5</v>
      </c>
    </row>
    <row r="145" spans="8:9" x14ac:dyDescent="0.35">
      <c r="H145" s="8" t="s">
        <v>290</v>
      </c>
      <c r="I145" s="5">
        <v>57994.8</v>
      </c>
    </row>
    <row r="146" spans="8:9" x14ac:dyDescent="0.35">
      <c r="H146" s="8" t="s">
        <v>291</v>
      </c>
      <c r="I146" s="5">
        <v>26199.599999999999</v>
      </c>
    </row>
    <row r="147" spans="8:9" x14ac:dyDescent="0.35">
      <c r="H147" s="8" t="s">
        <v>292</v>
      </c>
      <c r="I147" s="5">
        <v>34315.32</v>
      </c>
    </row>
    <row r="148" spans="8:9" x14ac:dyDescent="0.35">
      <c r="H148" s="8" t="s">
        <v>293</v>
      </c>
      <c r="I148" s="5">
        <v>543015</v>
      </c>
    </row>
    <row r="149" spans="8:9" x14ac:dyDescent="0.35">
      <c r="H149" s="8" t="s">
        <v>294</v>
      </c>
      <c r="I149" s="5">
        <v>18573.75</v>
      </c>
    </row>
    <row r="150" spans="8:9" x14ac:dyDescent="0.35">
      <c r="H150" s="8" t="s">
        <v>295</v>
      </c>
      <c r="I150" s="5">
        <v>62122.35</v>
      </c>
    </row>
    <row r="151" spans="8:9" x14ac:dyDescent="0.35">
      <c r="H151" s="8" t="s">
        <v>296</v>
      </c>
      <c r="I151" s="5">
        <v>60523.65</v>
      </c>
    </row>
    <row r="152" spans="8:9" x14ac:dyDescent="0.35">
      <c r="H152" s="8" t="s">
        <v>297</v>
      </c>
      <c r="I152" s="5">
        <v>392952.5</v>
      </c>
    </row>
    <row r="153" spans="8:9" x14ac:dyDescent="0.35">
      <c r="H153" s="8" t="s">
        <v>298</v>
      </c>
      <c r="I153" s="5">
        <v>49756.649999999994</v>
      </c>
    </row>
    <row r="154" spans="8:9" x14ac:dyDescent="0.35">
      <c r="H154" s="8" t="s">
        <v>299</v>
      </c>
      <c r="I154" s="5">
        <v>22731.300000000003</v>
      </c>
    </row>
    <row r="155" spans="8:9" x14ac:dyDescent="0.35">
      <c r="H155" s="8" t="s">
        <v>300</v>
      </c>
      <c r="I155" s="5">
        <v>733491</v>
      </c>
    </row>
    <row r="156" spans="8:9" x14ac:dyDescent="0.35">
      <c r="H156" s="8" t="s">
        <v>301</v>
      </c>
      <c r="I156" s="5">
        <v>58479.66</v>
      </c>
    </row>
    <row r="157" spans="8:9" x14ac:dyDescent="0.35">
      <c r="H157" s="8" t="s">
        <v>302</v>
      </c>
      <c r="I157" s="5">
        <v>371647.5</v>
      </c>
    </row>
    <row r="158" spans="8:9" x14ac:dyDescent="0.35">
      <c r="H158" s="8" t="s">
        <v>303</v>
      </c>
      <c r="I158" s="5">
        <v>1190898</v>
      </c>
    </row>
    <row r="159" spans="8:9" x14ac:dyDescent="0.35">
      <c r="H159" s="8" t="s">
        <v>304</v>
      </c>
      <c r="I159" s="5">
        <v>62485.8</v>
      </c>
    </row>
    <row r="160" spans="8:9" x14ac:dyDescent="0.35">
      <c r="H160" s="8" t="s">
        <v>305</v>
      </c>
      <c r="I160" s="5">
        <v>684630</v>
      </c>
    </row>
    <row r="161" spans="8:9" x14ac:dyDescent="0.35">
      <c r="H161" s="8" t="s">
        <v>306</v>
      </c>
      <c r="I161" s="5">
        <v>39780.720000000001</v>
      </c>
    </row>
    <row r="162" spans="8:9" x14ac:dyDescent="0.35">
      <c r="H162" s="8" t="s">
        <v>307</v>
      </c>
      <c r="I162" s="5">
        <v>370867.5</v>
      </c>
    </row>
    <row r="163" spans="8:9" x14ac:dyDescent="0.35">
      <c r="H163" s="8" t="s">
        <v>308</v>
      </c>
      <c r="I163" s="5">
        <v>861435</v>
      </c>
    </row>
    <row r="164" spans="8:9" x14ac:dyDescent="0.35">
      <c r="H164" s="8" t="s">
        <v>309</v>
      </c>
      <c r="I164" s="5">
        <v>88198.875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A1DD1-D256-495B-AA7A-9DECE62062DC}">
  <sheetPr codeName="Sheet3"/>
  <dimension ref="K7"/>
  <sheetViews>
    <sheetView tabSelected="1" zoomScale="55" zoomScaleNormal="55" workbookViewId="0">
      <selection activeCell="AB19" sqref="AB19"/>
    </sheetView>
  </sheetViews>
  <sheetFormatPr defaultRowHeight="14.5" x14ac:dyDescent="0.35"/>
  <sheetData>
    <row r="7" spans="11:11" x14ac:dyDescent="0.35">
      <c r="K7">
        <v>107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Scroll Bar 1">
              <controlPr defaultSize="0" autoPict="0">
                <anchor moveWithCells="1">
                  <from>
                    <xdr:col>9</xdr:col>
                    <xdr:colOff>355600</xdr:colOff>
                    <xdr:row>19</xdr:row>
                    <xdr:rowOff>95250</xdr:rowOff>
                  </from>
                  <to>
                    <xdr:col>10</xdr:col>
                    <xdr:colOff>25400</xdr:colOff>
                    <xdr:row>27</xdr:row>
                    <xdr:rowOff>95250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EE60A-9A4A-4A84-8DAE-69BFFC5416E7}">
  <dimension ref="A4:G17"/>
  <sheetViews>
    <sheetView workbookViewId="0">
      <selection activeCell="I10" sqref="I10"/>
    </sheetView>
  </sheetViews>
  <sheetFormatPr defaultRowHeight="14.5" x14ac:dyDescent="0.35"/>
  <cols>
    <col min="1" max="1" width="15.7265625" bestFit="1" customWidth="1"/>
    <col min="2" max="2" width="6.81640625" bestFit="1" customWidth="1"/>
    <col min="3" max="3" width="11.08984375" bestFit="1" customWidth="1"/>
    <col min="5" max="5" width="15.36328125" customWidth="1"/>
    <col min="6" max="6" width="6.54296875" customWidth="1"/>
    <col min="7" max="7" width="11.08984375" bestFit="1" customWidth="1"/>
  </cols>
  <sheetData>
    <row r="4" spans="1:7" x14ac:dyDescent="0.35">
      <c r="A4" s="7" t="s">
        <v>310</v>
      </c>
    </row>
    <row r="5" spans="1:7" x14ac:dyDescent="0.35">
      <c r="A5" s="7" t="s">
        <v>19</v>
      </c>
      <c r="B5" s="7" t="s">
        <v>17</v>
      </c>
      <c r="C5" t="s">
        <v>317</v>
      </c>
      <c r="E5" s="14" t="s">
        <v>19</v>
      </c>
      <c r="F5" s="14" t="s">
        <v>17</v>
      </c>
      <c r="G5" s="14" t="s">
        <v>317</v>
      </c>
    </row>
    <row r="6" spans="1:7" x14ac:dyDescent="0.35">
      <c r="A6" t="s">
        <v>97</v>
      </c>
      <c r="B6">
        <v>2021</v>
      </c>
      <c r="C6" s="9">
        <v>3519132.5300000003</v>
      </c>
      <c r="E6" s="15" t="s">
        <v>97</v>
      </c>
      <c r="F6" t="s">
        <v>318</v>
      </c>
      <c r="G6" s="9">
        <v>3519132.5300000003</v>
      </c>
    </row>
    <row r="7" spans="1:7" hidden="1" x14ac:dyDescent="0.35">
      <c r="A7" t="s">
        <v>97</v>
      </c>
      <c r="B7">
        <v>2022</v>
      </c>
      <c r="C7" s="9">
        <v>14227983.529999997</v>
      </c>
      <c r="E7" s="22" t="s">
        <v>97</v>
      </c>
      <c r="F7" t="s">
        <v>319</v>
      </c>
      <c r="G7" s="9">
        <v>14227983.529999997</v>
      </c>
    </row>
    <row r="8" spans="1:7" x14ac:dyDescent="0.35">
      <c r="A8" t="s">
        <v>70</v>
      </c>
      <c r="B8">
        <v>2021</v>
      </c>
      <c r="C8" s="9">
        <v>1406865.86</v>
      </c>
      <c r="E8" s="15" t="s">
        <v>70</v>
      </c>
      <c r="F8" t="s">
        <v>318</v>
      </c>
      <c r="G8" s="9">
        <v>1406865.86</v>
      </c>
    </row>
    <row r="9" spans="1:7" hidden="1" x14ac:dyDescent="0.35">
      <c r="A9" t="s">
        <v>70</v>
      </c>
      <c r="B9">
        <v>2022</v>
      </c>
      <c r="C9" s="9">
        <v>12408442.025000002</v>
      </c>
      <c r="E9" s="22" t="s">
        <v>70</v>
      </c>
      <c r="F9" t="s">
        <v>319</v>
      </c>
      <c r="G9" s="9">
        <v>12408442.025000002</v>
      </c>
    </row>
    <row r="10" spans="1:7" x14ac:dyDescent="0.35">
      <c r="A10" t="s">
        <v>28</v>
      </c>
      <c r="B10">
        <v>2021</v>
      </c>
      <c r="C10" s="9">
        <v>3975783.0400000005</v>
      </c>
      <c r="E10" s="15" t="s">
        <v>28</v>
      </c>
      <c r="F10" t="s">
        <v>318</v>
      </c>
      <c r="G10" s="9">
        <v>3975783.0400000005</v>
      </c>
    </row>
    <row r="11" spans="1:7" hidden="1" x14ac:dyDescent="0.35">
      <c r="A11" t="s">
        <v>28</v>
      </c>
      <c r="B11">
        <v>2022</v>
      </c>
      <c r="C11" s="9">
        <v>11415018.839999996</v>
      </c>
      <c r="E11" s="22" t="s">
        <v>28</v>
      </c>
      <c r="F11" t="s">
        <v>319</v>
      </c>
      <c r="G11" s="9">
        <v>11415018.839999996</v>
      </c>
    </row>
    <row r="12" spans="1:7" x14ac:dyDescent="0.35">
      <c r="A12" t="s">
        <v>36</v>
      </c>
      <c r="B12">
        <v>2021</v>
      </c>
      <c r="C12" s="9">
        <v>5914747.0900000008</v>
      </c>
      <c r="E12" s="15" t="s">
        <v>36</v>
      </c>
      <c r="F12" t="s">
        <v>318</v>
      </c>
      <c r="G12" s="9">
        <v>5914747.0900000008</v>
      </c>
    </row>
    <row r="13" spans="1:7" hidden="1" x14ac:dyDescent="0.35">
      <c r="A13" t="s">
        <v>36</v>
      </c>
      <c r="B13">
        <v>2022</v>
      </c>
      <c r="C13" s="9">
        <v>27096396.860000007</v>
      </c>
      <c r="E13" s="22" t="s">
        <v>36</v>
      </c>
      <c r="F13" t="s">
        <v>319</v>
      </c>
      <c r="G13" s="9">
        <v>27096396.860000007</v>
      </c>
    </row>
    <row r="14" spans="1:7" x14ac:dyDescent="0.35">
      <c r="A14" t="s">
        <v>58</v>
      </c>
      <c r="B14">
        <v>2021</v>
      </c>
      <c r="C14" s="9">
        <v>6197299.7599999998</v>
      </c>
      <c r="E14" s="15" t="s">
        <v>58</v>
      </c>
      <c r="F14" t="s">
        <v>318</v>
      </c>
      <c r="G14" s="9">
        <v>6197299.7599999998</v>
      </c>
    </row>
    <row r="15" spans="1:7" hidden="1" x14ac:dyDescent="0.35">
      <c r="A15" t="s">
        <v>58</v>
      </c>
      <c r="B15">
        <v>2022</v>
      </c>
      <c r="C15" s="9">
        <v>12052759.705</v>
      </c>
      <c r="E15" s="22" t="s">
        <v>58</v>
      </c>
      <c r="F15" t="s">
        <v>319</v>
      </c>
      <c r="G15" s="9">
        <v>12052759.705</v>
      </c>
    </row>
    <row r="16" spans="1:7" x14ac:dyDescent="0.35">
      <c r="A16" t="s">
        <v>64</v>
      </c>
      <c r="B16">
        <v>2021</v>
      </c>
      <c r="C16" s="9">
        <v>5401427.2300000004</v>
      </c>
      <c r="E16" s="15" t="s">
        <v>64</v>
      </c>
      <c r="F16" t="s">
        <v>318</v>
      </c>
      <c r="G16" s="9">
        <v>5401427.2300000004</v>
      </c>
    </row>
    <row r="17" spans="1:7" hidden="1" x14ac:dyDescent="0.35">
      <c r="A17" t="s">
        <v>64</v>
      </c>
      <c r="B17">
        <v>2022</v>
      </c>
      <c r="C17" s="9">
        <v>15110493.789999997</v>
      </c>
      <c r="E17" s="22" t="s">
        <v>64</v>
      </c>
      <c r="F17" t="s">
        <v>319</v>
      </c>
      <c r="G17" s="9">
        <v>15110493.789999997</v>
      </c>
    </row>
  </sheetData>
  <phoneticPr fontId="4" type="noConversion"/>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Tables</vt:lpstr>
      <vt:lpstr>Dashboard</vt:lpstr>
      <vt:lpstr>Sunbust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Mahadev Mana</cp:lastModifiedBy>
  <cp:lastPrinted>2024-04-25T08:23:24Z</cp:lastPrinted>
  <dcterms:created xsi:type="dcterms:W3CDTF">2024-01-17T04:19:05Z</dcterms:created>
  <dcterms:modified xsi:type="dcterms:W3CDTF">2024-04-25T08:46:14Z</dcterms:modified>
</cp:coreProperties>
</file>