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Anova-16 Dec\"/>
    </mc:Choice>
  </mc:AlternateContent>
  <xr:revisionPtr revIDLastSave="0" documentId="13_ncr:1_{4155AF61-AE36-4A41-B140-ED0C805EBF2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7" i="1" s="1"/>
  <c r="B19" i="1" s="1"/>
  <c r="B11" i="1"/>
  <c r="B16" i="1"/>
  <c r="B15" i="1"/>
  <c r="E14" i="1"/>
  <c r="B9" i="1"/>
  <c r="B8" i="1"/>
  <c r="G10" i="1"/>
  <c r="D6" i="1"/>
  <c r="C6" i="1"/>
  <c r="B6" i="1"/>
  <c r="D5" i="1"/>
  <c r="C5" i="1"/>
  <c r="B5" i="1"/>
</calcChain>
</file>

<file path=xl/sharedStrings.xml><?xml version="1.0" encoding="utf-8"?>
<sst xmlns="http://schemas.openxmlformats.org/spreadsheetml/2006/main" count="34" uniqueCount="34">
  <si>
    <t>Compact cars</t>
  </si>
  <si>
    <t>Mid-size car</t>
  </si>
  <si>
    <t>Full-size cars</t>
  </si>
  <si>
    <t>Mean</t>
  </si>
  <si>
    <t>Standard deviation</t>
  </si>
  <si>
    <t>SST(Total sum of square)</t>
  </si>
  <si>
    <t>Total=</t>
  </si>
  <si>
    <t>Grand Mean</t>
  </si>
  <si>
    <t>SSTR(Treatment sum of square)</t>
  </si>
  <si>
    <t>SSE(Error of sum of square)</t>
  </si>
  <si>
    <t>SST=SSTR-SSE</t>
  </si>
  <si>
    <t>SSE=SST-SSTR</t>
  </si>
  <si>
    <t>MST(Total Mean Square)</t>
  </si>
  <si>
    <t>MSTR(Mean square treatment)</t>
  </si>
  <si>
    <t>MSE(Mean Square error)</t>
  </si>
  <si>
    <t>F-Distribution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</si>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</sst>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0" borderId="2" xfId="0" applyFont="1" applyBorder="1"/>
    <xf numFmtId="168" fontId="0" fillId="0" borderId="1" xfId="0" applyNumberFormat="1" applyBorder="1"/>
    <xf numFmtId="0" fontId="0" fillId="0" borderId="1" xfId="0" applyFill="1" applyBorder="1" applyAlignment="1"/>
    <xf numFmtId="0" fontId="2" fillId="4" borderId="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showGridLines="0" tabSelected="1" workbookViewId="0">
      <selection activeCell="F24" sqref="F24"/>
    </sheetView>
  </sheetViews>
  <sheetFormatPr defaultRowHeight="14.4" x14ac:dyDescent="0.3"/>
  <cols>
    <col min="1" max="1" width="28" customWidth="1"/>
    <col min="2" max="2" width="12.109375" customWidth="1"/>
    <col min="3" max="3" width="10.77734375" bestFit="1" customWidth="1"/>
    <col min="4" max="4" width="12.77734375" bestFit="1" customWidth="1"/>
    <col min="9" max="9" width="17.6640625" bestFit="1" customWidth="1"/>
    <col min="10" max="10" width="12" bestFit="1" customWidth="1"/>
    <col min="11" max="11" width="5.109375" bestFit="1" customWidth="1"/>
    <col min="12" max="15" width="12" bestFit="1" customWidth="1"/>
  </cols>
  <sheetData>
    <row r="1" spans="1:15" x14ac:dyDescent="0.3">
      <c r="B1" s="3" t="s">
        <v>0</v>
      </c>
      <c r="C1" s="3" t="s">
        <v>1</v>
      </c>
      <c r="D1" s="3" t="s">
        <v>2</v>
      </c>
      <c r="F1" s="12"/>
      <c r="G1" s="1">
        <v>643</v>
      </c>
      <c r="I1" t="s">
        <v>16</v>
      </c>
    </row>
    <row r="2" spans="1:15" x14ac:dyDescent="0.3">
      <c r="B2" s="1">
        <v>643</v>
      </c>
      <c r="C2" s="1">
        <v>469</v>
      </c>
      <c r="D2" s="1">
        <v>484</v>
      </c>
      <c r="G2" s="1">
        <v>655</v>
      </c>
    </row>
    <row r="3" spans="1:15" x14ac:dyDescent="0.3">
      <c r="B3" s="1">
        <v>655</v>
      </c>
      <c r="C3" s="1">
        <v>427</v>
      </c>
      <c r="D3" s="1">
        <v>456</v>
      </c>
      <c r="G3" s="1">
        <v>702</v>
      </c>
      <c r="I3" s="9" t="s">
        <v>17</v>
      </c>
    </row>
    <row r="4" spans="1:15" x14ac:dyDescent="0.3">
      <c r="B4" s="4">
        <v>702</v>
      </c>
      <c r="C4" s="4">
        <v>525</v>
      </c>
      <c r="D4" s="4">
        <v>402</v>
      </c>
      <c r="G4" s="1">
        <v>469</v>
      </c>
      <c r="I4" s="10" t="s">
        <v>18</v>
      </c>
      <c r="J4" s="10" t="s">
        <v>19</v>
      </c>
      <c r="K4" s="10" t="s">
        <v>20</v>
      </c>
      <c r="L4" s="10" t="s">
        <v>21</v>
      </c>
      <c r="M4" s="10" t="s">
        <v>22</v>
      </c>
    </row>
    <row r="5" spans="1:15" x14ac:dyDescent="0.3">
      <c r="A5" s="5" t="s">
        <v>3</v>
      </c>
      <c r="B5" s="1">
        <f>AVERAGE(B2:B4)</f>
        <v>666.66666666666663</v>
      </c>
      <c r="C5" s="1">
        <f>AVERAGE(C2:C4)</f>
        <v>473.66666666666669</v>
      </c>
      <c r="D5" s="1">
        <f>AVERAGE(D2:D4)</f>
        <v>447.33333333333331</v>
      </c>
      <c r="G5" s="1">
        <v>427</v>
      </c>
      <c r="I5" s="8">
        <v>643</v>
      </c>
      <c r="J5" s="8">
        <v>2</v>
      </c>
      <c r="K5" s="8">
        <v>1357</v>
      </c>
      <c r="L5" s="8">
        <v>678.5</v>
      </c>
      <c r="M5" s="8">
        <v>1104.5</v>
      </c>
    </row>
    <row r="6" spans="1:15" x14ac:dyDescent="0.3">
      <c r="A6" s="5" t="s">
        <v>4</v>
      </c>
      <c r="B6" s="1">
        <f>STDEVA(B2:B4)</f>
        <v>31.182259913824932</v>
      </c>
      <c r="C6" s="1">
        <f>STDEVA(C2:C4)</f>
        <v>49.166384179979445</v>
      </c>
      <c r="D6" s="1">
        <f>STDEVA(D2:D4)</f>
        <v>41.681330752908231</v>
      </c>
      <c r="G6" s="1">
        <v>525</v>
      </c>
      <c r="I6" s="8">
        <v>469</v>
      </c>
      <c r="J6" s="8">
        <v>2</v>
      </c>
      <c r="K6" s="8">
        <v>952</v>
      </c>
      <c r="L6" s="8">
        <v>476</v>
      </c>
      <c r="M6" s="8">
        <v>4802</v>
      </c>
    </row>
    <row r="7" spans="1:15" x14ac:dyDescent="0.3">
      <c r="G7" s="1">
        <v>484</v>
      </c>
      <c r="I7" s="8">
        <v>484</v>
      </c>
      <c r="J7" s="8">
        <v>2</v>
      </c>
      <c r="K7" s="8">
        <v>858</v>
      </c>
      <c r="L7" s="8">
        <v>429</v>
      </c>
      <c r="M7" s="8">
        <v>1458</v>
      </c>
    </row>
    <row r="8" spans="1:15" x14ac:dyDescent="0.3">
      <c r="A8" s="5" t="s">
        <v>7</v>
      </c>
      <c r="B8" s="1">
        <f>G10/9</f>
        <v>529.22222222222217</v>
      </c>
      <c r="G8" s="1">
        <v>456</v>
      </c>
    </row>
    <row r="9" spans="1:15" x14ac:dyDescent="0.3">
      <c r="A9" s="5" t="s">
        <v>5</v>
      </c>
      <c r="B9" s="1">
        <f>(B2-B8)^2+(B3-B8)^2+(B4-B8)^2+(C2-B8)^2+(C3-B8)^2+(C4-B8)^2+(D2-B8)^2+(D3-B8)^2+(D4-B8)^2</f>
        <v>96303.555555555547</v>
      </c>
      <c r="G9" s="1">
        <v>402</v>
      </c>
    </row>
    <row r="10" spans="1:15" x14ac:dyDescent="0.3">
      <c r="F10" s="5" t="s">
        <v>6</v>
      </c>
      <c r="G10" s="1">
        <f>SUM(G1:G9)</f>
        <v>4763</v>
      </c>
      <c r="I10" s="9" t="s">
        <v>23</v>
      </c>
    </row>
    <row r="11" spans="1:15" x14ac:dyDescent="0.3">
      <c r="A11" s="5" t="s">
        <v>8</v>
      </c>
      <c r="B11" s="1">
        <f>(3*(B5-B8)^2)+(3*(C5-B8)^2)+(3*(D5-B8)^2)</f>
        <v>86049.555555555533</v>
      </c>
      <c r="I11" s="10" t="s">
        <v>24</v>
      </c>
      <c r="J11" s="10" t="s">
        <v>25</v>
      </c>
      <c r="K11" s="10" t="s">
        <v>26</v>
      </c>
      <c r="L11" s="10" t="s">
        <v>27</v>
      </c>
      <c r="M11" s="10" t="s">
        <v>28</v>
      </c>
      <c r="N11" s="10" t="s">
        <v>29</v>
      </c>
      <c r="O11" s="10" t="s">
        <v>30</v>
      </c>
    </row>
    <row r="12" spans="1:15" x14ac:dyDescent="0.3">
      <c r="I12" s="11" t="s">
        <v>31</v>
      </c>
      <c r="J12" s="8">
        <v>70310.333333333328</v>
      </c>
      <c r="K12" s="8">
        <v>2</v>
      </c>
      <c r="L12" s="8">
        <v>35155.166666666664</v>
      </c>
      <c r="M12" s="8">
        <v>14.320795709145221</v>
      </c>
      <c r="N12" s="8">
        <v>2.9194053843084277E-2</v>
      </c>
      <c r="O12" s="8">
        <v>9.5520944959211587</v>
      </c>
    </row>
    <row r="13" spans="1:15" x14ac:dyDescent="0.3">
      <c r="A13" s="5" t="s">
        <v>9</v>
      </c>
      <c r="B13" s="1">
        <f>((B2-B5)^L192+(B3-B5)^2+(B4-B5)^2)+((C2-C5)^2+(C3-C5)^2+(C4-C5)^2)+((D2-D5)^2+(D3-D5)^2+(D4-D5)^2)</f>
        <v>9694.8888888888905</v>
      </c>
      <c r="D13" s="6" t="s">
        <v>10</v>
      </c>
      <c r="I13" s="11" t="s">
        <v>32</v>
      </c>
      <c r="J13" s="8">
        <v>7364.5</v>
      </c>
      <c r="K13" s="8">
        <v>3</v>
      </c>
      <c r="L13" s="8">
        <v>2454.8333333333335</v>
      </c>
      <c r="M13" s="8"/>
      <c r="N13" s="8"/>
      <c r="O13" s="8"/>
    </row>
    <row r="14" spans="1:15" x14ac:dyDescent="0.3">
      <c r="D14" s="2" t="s">
        <v>11</v>
      </c>
      <c r="E14" s="1">
        <f>B9-B11</f>
        <v>10254.000000000015</v>
      </c>
      <c r="I14" s="11"/>
      <c r="J14" s="8"/>
      <c r="K14" s="8"/>
      <c r="L14" s="8"/>
      <c r="M14" s="8"/>
      <c r="N14" s="8"/>
      <c r="O14" s="8"/>
    </row>
    <row r="15" spans="1:15" x14ac:dyDescent="0.3">
      <c r="A15" s="5" t="s">
        <v>12</v>
      </c>
      <c r="B15" s="1">
        <f>B9/(9-1)</f>
        <v>12037.944444444443</v>
      </c>
      <c r="I15" s="11" t="s">
        <v>33</v>
      </c>
      <c r="J15" s="8">
        <v>77674.833333333328</v>
      </c>
      <c r="K15" s="8">
        <v>5</v>
      </c>
      <c r="L15" s="8"/>
      <c r="M15" s="8"/>
      <c r="N15" s="8"/>
      <c r="O15" s="8"/>
    </row>
    <row r="16" spans="1:15" x14ac:dyDescent="0.3">
      <c r="A16" s="5" t="s">
        <v>13</v>
      </c>
      <c r="B16" s="1">
        <f>B11/(3-1)</f>
        <v>43024.777777777766</v>
      </c>
    </row>
    <row r="17" spans="1:2" x14ac:dyDescent="0.3">
      <c r="A17" s="5" t="s">
        <v>14</v>
      </c>
      <c r="B17" s="1">
        <f>B13/(9-3)</f>
        <v>1615.814814814815</v>
      </c>
    </row>
    <row r="19" spans="1:2" x14ac:dyDescent="0.3">
      <c r="A19" s="5" t="s">
        <v>15</v>
      </c>
      <c r="B19" s="7">
        <f>B16/B17</f>
        <v>26.627295023723832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2019-12-18T05:36:51Z</dcterms:modified>
</cp:coreProperties>
</file>