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<sst xmlns="http://schemas.openxmlformats.org/spreadsheetml/2006/main" count="21" uniqueCount="17">
  <si>
    <t xml:space="preserve">15 Mbp</t>
  </si>
  <si>
    <t xml:space="preserve">150 Mbp</t>
  </si>
  <si>
    <t xml:space="preserve">500 Mbp</t>
  </si>
  <si>
    <t xml:space="preserve">1.5 Gbp</t>
  </si>
  <si>
    <t xml:space="preserve">2.5 Gbp</t>
  </si>
  <si>
    <t xml:space="preserve">5 Gbp</t>
  </si>
  <si>
    <t xml:space="preserve">10 Gbp</t>
  </si>
  <si>
    <t xml:space="preserve">Genome size</t>
  </si>
  <si>
    <t xml:space="preserve">Bases for 60x coverage</t>
  </si>
  <si>
    <t xml:space="preserve">Kmer length</t>
  </si>
  <si>
    <t xml:space="preserve">Number of reads (150 bp)</t>
  </si>
  <si>
    <t xml:space="preserve">Hash size for jellyfish, (G+kn)/0.8</t>
  </si>
  <si>
    <t xml:space="preserve">Hash size for jellyfish, million </t>
  </si>
  <si>
    <t xml:space="preserve">Memory requirement, Megabytes</t>
  </si>
  <si>
    <t xml:space="preserve">Hash size for jellyfish, G*(1 +cek)</t>
  </si>
  <si>
    <t xml:space="preserve">Number of  reads (5000 bp)</t>
  </si>
  <si>
    <t xml:space="preserve">Hash size for jellyfish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</si>
</sst>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0" activeCellId="0" sqref="D30"/>
    </sheetView>
  </sheetViews>
  <sheetFormatPr defaultRowHeight="12.8" zeroHeight="false" outlineLevelRow="0" outlineLevelCol="0"/>
  <cols>
    <col collapsed="false" customWidth="true" hidden="false" outlineLevel="0" max="1" min="1" style="0" width="32.09"/>
    <col collapsed="false" customWidth="false" hidden="false" outlineLevel="0" max="5" min="2" style="0" width="11.52"/>
    <col collapsed="false" customWidth="true" hidden="false" outlineLevel="0" max="6" min="6" style="0" width="12.5"/>
    <col collapsed="false" customWidth="true" hidden="false" outlineLevel="0" max="7" min="7" style="0" width="12.64"/>
    <col collapsed="false" customWidth="true" hidden="false" outlineLevel="0" max="8" min="8" style="0" width="13.34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customFormat="false" ht="12.8" hidden="false" customHeight="false" outlineLevel="0" collapsed="false">
      <c r="A2" s="1" t="s">
        <v>7</v>
      </c>
      <c r="B2" s="1" t="n">
        <f aca="false">15 * 1000000</f>
        <v>15000000</v>
      </c>
      <c r="C2" s="1" t="n">
        <f aca="false">150 * 1000000</f>
        <v>150000000</v>
      </c>
      <c r="D2" s="1" t="n">
        <f aca="false">500 * 1000000</f>
        <v>500000000</v>
      </c>
      <c r="E2" s="1" t="n">
        <f aca="false">1500 * 1000000</f>
        <v>1500000000</v>
      </c>
      <c r="F2" s="1" t="n">
        <f aca="false">2500 * 1000000</f>
        <v>2500000000</v>
      </c>
      <c r="G2" s="1" t="n">
        <f aca="false">5000 * 1000000</f>
        <v>5000000000</v>
      </c>
      <c r="H2" s="1" t="n">
        <f aca="false">10000 * 1000000</f>
        <v>10000000000</v>
      </c>
    </row>
    <row r="3" customFormat="false" ht="12.8" hidden="false" customHeight="false" outlineLevel="0" collapsed="false">
      <c r="A3" s="1" t="s">
        <v>8</v>
      </c>
      <c r="B3" s="1" t="n">
        <f aca="false">B2*60</f>
        <v>900000000</v>
      </c>
      <c r="C3" s="1" t="n">
        <f aca="false">C2*60</f>
        <v>9000000000</v>
      </c>
      <c r="D3" s="1" t="n">
        <f aca="false">D2*60</f>
        <v>30000000000</v>
      </c>
      <c r="E3" s="1" t="n">
        <f aca="false">E2*60</f>
        <v>90000000000</v>
      </c>
      <c r="F3" s="1" t="n">
        <f aca="false">F2*60</f>
        <v>150000000000</v>
      </c>
      <c r="G3" s="1" t="n">
        <f aca="false">G2*60</f>
        <v>300000000000</v>
      </c>
      <c r="H3" s="1" t="n">
        <f aca="false">H2*60</f>
        <v>600000000000</v>
      </c>
    </row>
    <row r="4" customFormat="false" ht="12.8" hidden="false" customHeight="false" outlineLevel="0" collapsed="false">
      <c r="A4" s="1" t="s">
        <v>9</v>
      </c>
      <c r="B4" s="1" t="n">
        <v>23</v>
      </c>
      <c r="C4" s="1" t="n">
        <v>23</v>
      </c>
      <c r="D4" s="1" t="n">
        <v>23</v>
      </c>
      <c r="E4" s="1" t="n">
        <v>23</v>
      </c>
      <c r="F4" s="1" t="n">
        <v>23</v>
      </c>
      <c r="G4" s="1" t="n">
        <v>23</v>
      </c>
      <c r="H4" s="1" t="n">
        <v>23</v>
      </c>
    </row>
    <row r="5" customFormat="false" ht="12.8" hidden="false" customHeight="false" outlineLevel="0" collapsed="false">
      <c r="A5" s="1" t="s">
        <v>10</v>
      </c>
      <c r="B5" s="1" t="n">
        <f aca="false">B$3/150</f>
        <v>6000000</v>
      </c>
      <c r="C5" s="1" t="n">
        <f aca="false">C$3/150</f>
        <v>60000000</v>
      </c>
      <c r="D5" s="1" t="n">
        <f aca="false">D$3/150</f>
        <v>200000000</v>
      </c>
      <c r="E5" s="1" t="n">
        <f aca="false">E$3/150</f>
        <v>600000000</v>
      </c>
      <c r="F5" s="1" t="n">
        <f aca="false">F$3/150</f>
        <v>1000000000</v>
      </c>
      <c r="G5" s="1" t="n">
        <f aca="false">G$3/150</f>
        <v>2000000000</v>
      </c>
      <c r="H5" s="1" t="n">
        <f aca="false">H$3/150</f>
        <v>4000000000</v>
      </c>
    </row>
    <row r="6" customFormat="false" ht="12.8" hidden="false" customHeight="false" outlineLevel="0" collapsed="false">
      <c r="A6" s="1" t="s">
        <v>11</v>
      </c>
      <c r="B6" s="1" t="n">
        <f aca="false">(B$2 + B$4*B5)/0.8</f>
        <v>191250000</v>
      </c>
      <c r="C6" s="1" t="n">
        <f aca="false">(C$2 + C$4*C5)/0.8</f>
        <v>1912500000</v>
      </c>
      <c r="D6" s="1" t="n">
        <f aca="false">(D$2 + D$4*D5)/0.8</f>
        <v>6375000000</v>
      </c>
      <c r="E6" s="1" t="n">
        <f aca="false">(E$2 + E$4*E5)/0.8</f>
        <v>19125000000</v>
      </c>
      <c r="F6" s="1" t="n">
        <f aca="false">(F$2 + F$4*F5)/0.8</f>
        <v>31875000000</v>
      </c>
      <c r="G6" s="1" t="n">
        <f aca="false">(G$2 + G$4*G5)/0.8</f>
        <v>63750000000</v>
      </c>
      <c r="H6" s="1" t="n">
        <f aca="false">(H$2 + H$4*H5)/0.8</f>
        <v>127500000000</v>
      </c>
    </row>
    <row r="7" customFormat="false" ht="12.8" hidden="false" customHeight="false" outlineLevel="0" collapsed="false">
      <c r="A7" s="1" t="s">
        <v>12</v>
      </c>
      <c r="B7" s="1" t="n">
        <f aca="false">B6/1000000</f>
        <v>191.25</v>
      </c>
      <c r="C7" s="1" t="n">
        <f aca="false">C6/1000000</f>
        <v>1912.5</v>
      </c>
      <c r="D7" s="1" t="n">
        <f aca="false">D6/1000000</f>
        <v>6375</v>
      </c>
      <c r="E7" s="1" t="n">
        <f aca="false">E6/1000000</f>
        <v>19125</v>
      </c>
      <c r="F7" s="1" t="n">
        <f aca="false">F6/1000000</f>
        <v>31875</v>
      </c>
      <c r="G7" s="1" t="n">
        <f aca="false">G6/1000000</f>
        <v>63750</v>
      </c>
      <c r="H7" s="1" t="n">
        <f aca="false">H6/1000000</f>
        <v>127500</v>
      </c>
    </row>
    <row r="8" customFormat="false" ht="12.8" hidden="false" customHeight="false" outlineLevel="0" collapsed="false">
      <c r="A8" s="1" t="s">
        <v>13</v>
      </c>
      <c r="B8" s="1" t="n">
        <f aca="false">8*B7</f>
        <v>1530</v>
      </c>
      <c r="C8" s="1" t="n">
        <f aca="false">8*C7</f>
        <v>15300</v>
      </c>
      <c r="D8" s="1" t="n">
        <f aca="false">8*D7</f>
        <v>51000</v>
      </c>
      <c r="E8" s="1" t="n">
        <f aca="false">8*E7</f>
        <v>153000</v>
      </c>
      <c r="F8" s="1" t="n">
        <f aca="false">8*F7</f>
        <v>255000</v>
      </c>
      <c r="G8" s="1" t="n">
        <f aca="false">8*G7</f>
        <v>510000</v>
      </c>
      <c r="H8" s="1" t="n">
        <f aca="false">8*H7</f>
        <v>1020000</v>
      </c>
    </row>
    <row r="9" customFormat="false" ht="12.8" hidden="false" customHeight="false" outlineLevel="0" collapsed="false">
      <c r="A9" s="1" t="s">
        <v>10</v>
      </c>
      <c r="B9" s="1" t="n">
        <f aca="false">B$3/150</f>
        <v>6000000</v>
      </c>
      <c r="C9" s="1" t="n">
        <f aca="false">C$3/150</f>
        <v>60000000</v>
      </c>
      <c r="D9" s="1" t="n">
        <f aca="false">D$3/150</f>
        <v>200000000</v>
      </c>
      <c r="E9" s="1" t="n">
        <f aca="false">E$3/150</f>
        <v>600000000</v>
      </c>
      <c r="F9" s="1" t="n">
        <f aca="false">F$3/150</f>
        <v>1000000000</v>
      </c>
      <c r="G9" s="1" t="n">
        <f aca="false">G$3/150</f>
        <v>2000000000</v>
      </c>
      <c r="H9" s="1" t="n">
        <f aca="false">H$3/150</f>
        <v>4000000000</v>
      </c>
    </row>
    <row r="10" customFormat="false" ht="12.8" hidden="false" customHeight="false" outlineLevel="0" collapsed="false">
      <c r="A10" s="1" t="s">
        <v>14</v>
      </c>
      <c r="B10" s="1" t="n">
        <f aca="false">B$2*( 1 + 0.01*60*B$4)</f>
        <v>222000000</v>
      </c>
      <c r="C10" s="1" t="n">
        <f aca="false">C$2*( 1 + 0.01*60*C$4)</f>
        <v>2220000000</v>
      </c>
      <c r="D10" s="1" t="n">
        <f aca="false">D$2*( 1 + 0.01*60*D$4)</f>
        <v>7400000000</v>
      </c>
      <c r="E10" s="1" t="n">
        <f aca="false">E$2*( 1 + 0.01*60*E$4)</f>
        <v>22200000000</v>
      </c>
      <c r="F10" s="1" t="n">
        <f aca="false">F$2*( 1 + 0.01*60*F$4)</f>
        <v>37000000000</v>
      </c>
      <c r="G10" s="1" t="n">
        <f aca="false">G$2*( 1 + 0.01*60*G$4)</f>
        <v>74000000000</v>
      </c>
      <c r="H10" s="1" t="n">
        <f aca="false">H$2*( 1 + 0.01*60*H$4)</f>
        <v>148000000000</v>
      </c>
    </row>
    <row r="11" customFormat="false" ht="12.8" hidden="false" customHeight="false" outlineLevel="0" collapsed="false">
      <c r="A11" s="1" t="s">
        <v>12</v>
      </c>
      <c r="B11" s="1" t="n">
        <f aca="false">B10/1000000</f>
        <v>222</v>
      </c>
      <c r="C11" s="1" t="n">
        <f aca="false">C10/1000000</f>
        <v>2220</v>
      </c>
      <c r="D11" s="1" t="n">
        <f aca="false">D10/1000000</f>
        <v>7400</v>
      </c>
      <c r="E11" s="1" t="n">
        <f aca="false">E10/1000000</f>
        <v>22200</v>
      </c>
      <c r="F11" s="1" t="n">
        <f aca="false">F10/1000000</f>
        <v>37000</v>
      </c>
      <c r="G11" s="1" t="n">
        <f aca="false">G10/1000000</f>
        <v>74000</v>
      </c>
      <c r="H11" s="1" t="n">
        <f aca="false">H10/1000000</f>
        <v>148000</v>
      </c>
    </row>
    <row r="12" customFormat="false" ht="12.8" hidden="false" customHeight="false" outlineLevel="0" collapsed="false">
      <c r="A12" s="1" t="s">
        <v>13</v>
      </c>
      <c r="B12" s="1" t="n">
        <f aca="false">8*B11</f>
        <v>1776</v>
      </c>
      <c r="C12" s="1" t="n">
        <f aca="false">8*C11</f>
        <v>17760</v>
      </c>
      <c r="D12" s="1" t="n">
        <f aca="false">8*D11</f>
        <v>59200</v>
      </c>
      <c r="E12" s="1" t="n">
        <f aca="false">8*E11</f>
        <v>177600</v>
      </c>
      <c r="F12" s="1" t="n">
        <f aca="false">8*F11</f>
        <v>296000</v>
      </c>
      <c r="G12" s="1" t="n">
        <f aca="false">8*G11</f>
        <v>592000</v>
      </c>
      <c r="H12" s="1" t="n">
        <f aca="false">8*H11</f>
        <v>1184000</v>
      </c>
    </row>
    <row r="13" customFormat="false" ht="12.8" hidden="false" customHeight="false" outlineLevel="0" collapsed="false">
      <c r="A13" s="1"/>
      <c r="B13" s="1"/>
      <c r="C13" s="1"/>
      <c r="D13" s="1"/>
      <c r="E13" s="1"/>
      <c r="F13" s="1"/>
      <c r="G13" s="1"/>
      <c r="H13" s="1"/>
    </row>
    <row r="14" customFormat="false" ht="12.8" hidden="false" customHeight="false" outlineLevel="0" collapsed="false">
      <c r="A14" s="1" t="s">
        <v>15</v>
      </c>
      <c r="B14" s="1" t="n">
        <f aca="false">B3/5000</f>
        <v>180000</v>
      </c>
      <c r="C14" s="1" t="n">
        <f aca="false">C3/5000</f>
        <v>1800000</v>
      </c>
      <c r="D14" s="1" t="n">
        <f aca="false">D3/5000</f>
        <v>6000000</v>
      </c>
      <c r="E14" s="1" t="n">
        <f aca="false">E3/5000</f>
        <v>18000000</v>
      </c>
      <c r="F14" s="1" t="n">
        <f aca="false">F3/5000</f>
        <v>30000000</v>
      </c>
      <c r="G14" s="1" t="n">
        <f aca="false">G3/5000</f>
        <v>60000000</v>
      </c>
      <c r="H14" s="1" t="n">
        <f aca="false">H3/5000</f>
        <v>120000000</v>
      </c>
    </row>
    <row r="15" customFormat="false" ht="12.8" hidden="false" customHeight="false" outlineLevel="0" collapsed="false">
      <c r="A15" s="1" t="s">
        <v>16</v>
      </c>
      <c r="B15" s="1" t="n">
        <f aca="false">(B2 + B4*B14)/0.8</f>
        <v>23925000</v>
      </c>
      <c r="C15" s="1" t="n">
        <f aca="false">(C2 + C4*C14)/0.8</f>
        <v>239250000</v>
      </c>
      <c r="D15" s="1" t="n">
        <f aca="false">(D2 + D4*D14)/0.8</f>
        <v>797500000</v>
      </c>
      <c r="E15" s="1" t="n">
        <f aca="false">(E2 + E4*E14)/0.8</f>
        <v>2392500000</v>
      </c>
      <c r="F15" s="1" t="n">
        <f aca="false">(F2 + F4*F14)/0.8</f>
        <v>3987500000</v>
      </c>
      <c r="G15" s="1" t="n">
        <f aca="false">(G2 + G4*G14)/0.8</f>
        <v>7975000000</v>
      </c>
      <c r="H15" s="1" t="n">
        <f aca="false">(H2 + H4*H14)/0.8</f>
        <v>15950000000</v>
      </c>
    </row>
    <row r="16" customFormat="false" ht="12.8" hidden="false" customHeight="false" outlineLevel="0" collapsed="false">
      <c r="A16" s="1" t="s">
        <v>12</v>
      </c>
      <c r="B16" s="1" t="n">
        <f aca="false">B15/1000000</f>
        <v>23.925</v>
      </c>
      <c r="C16" s="1" t="n">
        <f aca="false">C15/1000000</f>
        <v>239.25</v>
      </c>
      <c r="D16" s="1" t="n">
        <f aca="false">D15/1000000</f>
        <v>797.5</v>
      </c>
      <c r="E16" s="1" t="n">
        <f aca="false">E15/1000000</f>
        <v>2392.5</v>
      </c>
      <c r="F16" s="1" t="n">
        <f aca="false">F15/1000000</f>
        <v>3987.5</v>
      </c>
      <c r="G16" s="1" t="n">
        <f aca="false">G15/1000000</f>
        <v>7975</v>
      </c>
      <c r="H16" s="1" t="n">
        <f aca="false">H15/1000000</f>
        <v>15950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2023-02-07T01:57:26Z</dcterms:created>
  <dc:creator>Sergei Kliver</dc:creator>
  <dc:description/>
  <dc:language>en-US</dc:language>
  <cp:lastModifiedBy>Sergei Kliver</cp:lastModifiedBy>
  <dcterms:modified xsi:type="dcterms:W3CDTF">2023-02-07T03:19:30Z</dcterms:modified>
  <cp:revision>2</cp:revision>
  <dc:subject/>
  <dc:title/>
</cp:coreProperties>
</file>