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lm\Desktop\FTCStats\"/>
    </mc:Choice>
  </mc:AlternateContent>
  <xr:revisionPtr revIDLastSave="0" documentId="13_ncr:1_{E60E51AF-1214-4C30-9DA9-3EB6554A4C05}" xr6:coauthVersionLast="47" xr6:coauthVersionMax="47" xr10:uidLastSave="{00000000-0000-0000-0000-000000000000}"/>
  <bookViews>
    <workbookView xWindow="-120" yWindow="-120" windowWidth="29040" windowHeight="15840" xr2:uid="{943F8BFE-BB93-4FCB-9D8B-2434F109755A}"/>
  </bookViews>
  <sheets>
    <sheet name="Match Data" sheetId="1" r:id="rId1"/>
    <sheet name="Data" sheetId="3" r:id="rId2"/>
    <sheet name="Per Member Data" sheetId="4" r:id="rId3"/>
    <sheet name="Drive Team Data" sheetId="5" r:id="rId4"/>
    <sheet name="Analysi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5" l="1"/>
  <c r="K27" i="5"/>
  <c r="J28" i="5"/>
  <c r="J27" i="5"/>
  <c r="I28" i="5"/>
  <c r="I27" i="5"/>
  <c r="G28" i="5"/>
  <c r="G27" i="5"/>
  <c r="F28" i="5"/>
  <c r="F27" i="5"/>
  <c r="E28" i="5"/>
  <c r="E27" i="5"/>
  <c r="C28" i="5"/>
  <c r="C27" i="5"/>
  <c r="B28" i="5"/>
  <c r="B27" i="5"/>
  <c r="A28" i="5"/>
  <c r="A27" i="5"/>
  <c r="A24" i="5"/>
  <c r="A25" i="5"/>
  <c r="B25" i="5"/>
  <c r="B24" i="5"/>
  <c r="C24" i="5"/>
  <c r="C25" i="5"/>
  <c r="E25" i="5"/>
  <c r="E24" i="5"/>
  <c r="F24" i="5"/>
  <c r="F25" i="5"/>
  <c r="G25" i="5"/>
  <c r="G24" i="5"/>
  <c r="I24" i="5"/>
  <c r="I25" i="5"/>
  <c r="J25" i="5"/>
  <c r="J24" i="5"/>
  <c r="K24" i="5"/>
  <c r="K25" i="5"/>
  <c r="I23" i="3"/>
  <c r="H23" i="3"/>
  <c r="K22" i="3"/>
  <c r="J22" i="3"/>
  <c r="I21" i="3"/>
  <c r="K20" i="3"/>
  <c r="I20" i="3"/>
  <c r="O17" i="3"/>
  <c r="N17" i="3"/>
  <c r="O16" i="3"/>
  <c r="N16" i="3"/>
  <c r="O15" i="3"/>
  <c r="N15" i="3"/>
  <c r="K15" i="3"/>
  <c r="K13" i="3"/>
  <c r="O12" i="3"/>
  <c r="N12" i="3"/>
  <c r="O11" i="3"/>
  <c r="N11" i="3"/>
  <c r="O10" i="3"/>
  <c r="N10" i="3"/>
  <c r="O7" i="3"/>
  <c r="Y33" i="3" s="1"/>
  <c r="N7" i="3"/>
  <c r="J15" i="3" s="1"/>
  <c r="O6" i="3"/>
  <c r="Y35" i="3" s="1"/>
  <c r="N6" i="3"/>
  <c r="X35" i="3" s="1"/>
  <c r="O5" i="3"/>
  <c r="Y34" i="3" s="1"/>
  <c r="N5" i="3"/>
  <c r="X34" i="3" s="1"/>
  <c r="J23" i="3" l="1"/>
  <c r="I14" i="3"/>
  <c r="H19" i="3"/>
  <c r="I16" i="3"/>
  <c r="I19" i="3"/>
  <c r="H13" i="3"/>
  <c r="J16" i="3"/>
  <c r="J19" i="3"/>
  <c r="I13" i="3"/>
  <c r="K16" i="3"/>
  <c r="K19" i="3"/>
  <c r="K23" i="3"/>
  <c r="H17" i="3"/>
  <c r="J18" i="3"/>
  <c r="K18" i="3"/>
  <c r="H16" i="3"/>
  <c r="J13" i="3"/>
  <c r="H20" i="3"/>
  <c r="X28" i="3"/>
  <c r="Y28" i="3"/>
  <c r="J20" i="3"/>
  <c r="X29" i="3"/>
  <c r="Y29" i="3"/>
  <c r="H21" i="3"/>
  <c r="X30" i="3"/>
  <c r="Y30" i="3"/>
  <c r="J21" i="3"/>
  <c r="X33" i="3"/>
  <c r="H14" i="3"/>
  <c r="J14" i="3"/>
  <c r="J17" i="3"/>
  <c r="K14" i="3"/>
  <c r="I15" i="3"/>
  <c r="K21" i="3"/>
  <c r="I17" i="3"/>
  <c r="K17" i="3"/>
  <c r="H15" i="3"/>
  <c r="H18" i="3"/>
  <c r="H22" i="3"/>
  <c r="I18" i="3"/>
  <c r="I22" i="3"/>
</calcChain>
</file>

<file path=xl/sharedStrings.xml><?xml version="1.0" encoding="utf-8"?>
<sst xmlns="http://schemas.openxmlformats.org/spreadsheetml/2006/main" count="303" uniqueCount="44">
  <si>
    <t>Cyrus</t>
  </si>
  <si>
    <t>Zach</t>
  </si>
  <si>
    <t>Zoe</t>
  </si>
  <si>
    <t>Luca</t>
  </si>
  <si>
    <t>Erin</t>
  </si>
  <si>
    <t>Matt</t>
  </si>
  <si>
    <t>Average Match Score</t>
  </si>
  <si>
    <t>Drivers</t>
  </si>
  <si>
    <t>Operators</t>
  </si>
  <si>
    <t>Mason</t>
  </si>
  <si>
    <t>Caleb</t>
  </si>
  <si>
    <t>Bredan</t>
  </si>
  <si>
    <t>Date</t>
  </si>
  <si>
    <t>Total Score</t>
  </si>
  <si>
    <t>Driver</t>
  </si>
  <si>
    <t>Operator</t>
  </si>
  <si>
    <t>Drive Coach</t>
  </si>
  <si>
    <t>Teleop</t>
  </si>
  <si>
    <t>All scores are score - penalties</t>
  </si>
  <si>
    <t>Alex</t>
  </si>
  <si>
    <t>Predicted</t>
  </si>
  <si>
    <t>w/ Drive Coach</t>
  </si>
  <si>
    <t>w/o Drive Coach</t>
  </si>
  <si>
    <t>Total</t>
  </si>
  <si>
    <t>Tele</t>
  </si>
  <si>
    <t>Mentors</t>
  </si>
  <si>
    <t>North Branch Teams</t>
  </si>
  <si>
    <t>Coloma Teams</t>
  </si>
  <si>
    <t>Auton</t>
  </si>
  <si>
    <t>Type</t>
  </si>
  <si>
    <t>p</t>
  </si>
  <si>
    <t>c</t>
  </si>
  <si>
    <t>Driver Penalties</t>
  </si>
  <si>
    <t>*</t>
  </si>
  <si>
    <t>Weighted Averages</t>
  </si>
  <si>
    <t>Weighted by comp/practice,   old/new robot,   and how old the matches are</t>
  </si>
  <si>
    <t>Penalties</t>
  </si>
  <si>
    <t>Duo Only</t>
  </si>
  <si>
    <t>B+M</t>
  </si>
  <si>
    <t>E+Z</t>
  </si>
  <si>
    <t>L+C</t>
  </si>
  <si>
    <t>Theoretical</t>
  </si>
  <si>
    <t>Experimental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</si>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</sst>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4" fontId="0" fillId="0" borderId="0" xfId="0" applyNumberFormat="1"/>
    <xf numFmtId="164" fontId="0" fillId="0" borderId="10" xfId="0" applyNumberFormat="1" applyBorder="1"/>
    <xf numFmtId="164" fontId="0" fillId="0" borderId="11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164" fontId="0" fillId="0" borderId="9" xfId="0" applyNumberFormat="1" applyBorder="1"/>
    <xf numFmtId="164" fontId="0" fillId="0" borderId="12" xfId="0" applyNumberFormat="1" applyBorder="1"/>
    <xf numFmtId="164" fontId="0" fillId="0" borderId="6" xfId="0" applyNumberFormat="1" applyBorder="1"/>
    <xf numFmtId="0" fontId="0" fillId="0" borderId="18" xfId="0" applyBorder="1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</a:t>
            </a:r>
            <a:r>
              <a:rPr lang="en-US" baseline="0"/>
              <a:t> Team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Data!$N$3:$N$4</c:f>
              <c:strCache>
                <c:ptCount val="2"/>
                <c:pt idx="1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Data!$N$5:$N$17</c:f>
              <c:numCache>
                <c:formatCode>General</c:formatCode>
                <c:ptCount val="13"/>
                <c:pt idx="0">
                  <c:v>88.083333333333329</c:v>
                </c:pt>
                <c:pt idx="1">
                  <c:v>98.5</c:v>
                </c:pt>
                <c:pt idx="2">
                  <c:v>86.25</c:v>
                </c:pt>
                <c:pt idx="5">
                  <c:v>96.666666666666671</c:v>
                </c:pt>
                <c:pt idx="6">
                  <c:v>77</c:v>
                </c:pt>
                <c:pt idx="7">
                  <c:v>97.75</c:v>
                </c:pt>
                <c:pt idx="10">
                  <c:v>83.166666666666671</c:v>
                </c:pt>
                <c:pt idx="11">
                  <c:v>88.4</c:v>
                </c:pt>
                <c:pt idx="1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3-4478-8689-13D5855BDC05}"/>
            </c:ext>
          </c:extLst>
        </c:ser>
        <c:ser>
          <c:idx val="1"/>
          <c:order val="1"/>
          <c:tx>
            <c:strRef>
              <c:f>Data!$O$3:$O$4</c:f>
              <c:strCache>
                <c:ptCount val="2"/>
                <c:pt idx="1">
                  <c:v>Tele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Data!$O$5:$O$17</c:f>
              <c:numCache>
                <c:formatCode>General</c:formatCode>
                <c:ptCount val="13"/>
                <c:pt idx="0">
                  <c:v>42.428571428571431</c:v>
                </c:pt>
                <c:pt idx="1">
                  <c:v>57.333333333333336</c:v>
                </c:pt>
                <c:pt idx="2">
                  <c:v>38</c:v>
                </c:pt>
                <c:pt idx="5">
                  <c:v>26</c:v>
                </c:pt>
                <c:pt idx="6">
                  <c:v>45.166666666666664</c:v>
                </c:pt>
                <c:pt idx="7">
                  <c:v>57.333333333333336</c:v>
                </c:pt>
                <c:pt idx="10">
                  <c:v>40</c:v>
                </c:pt>
                <c:pt idx="11">
                  <c:v>57</c:v>
                </c:pt>
                <c:pt idx="12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3-4478-8689-13D5855B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49023"/>
        <c:axId val="903068447"/>
      </c:barChart>
      <c:catAx>
        <c:axId val="6830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68447"/>
        <c:crosses val="autoZero"/>
        <c:auto val="1"/>
        <c:lblAlgn val="ctr"/>
        <c:lblOffset val="100"/>
        <c:noMultiLvlLbl val="0"/>
      </c:catAx>
      <c:valAx>
        <c:axId val="9030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Auton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Data'!$E$3:$E$5</c:f>
              <c:strCache>
                <c:ptCount val="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</c:strCache>
            </c:strRef>
          </c:cat>
          <c:val>
            <c:numRef>
              <c:f>'Per Member Data'!$C$3:$C$5</c:f>
              <c:numCache>
                <c:formatCode>General</c:formatCode>
                <c:ptCount val="3"/>
                <c:pt idx="0">
                  <c:v>20.041867954962004</c:v>
                </c:pt>
                <c:pt idx="1">
                  <c:v>34.199063231848733</c:v>
                </c:pt>
                <c:pt idx="2">
                  <c:v>29.000000000000004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42-48CE-84EF-6AD5468B8874}"/>
            </c:ext>
          </c:extLst>
        </c:ser>
        <c:ser>
          <c:idx val="0"/>
          <c:order val="1"/>
          <c:tx>
            <c:v>Teleop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Data'!$E$3:$E$5</c:f>
              <c:strCache>
                <c:ptCount val="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</c:strCache>
            </c:strRef>
          </c:cat>
          <c:val>
            <c:numRef>
              <c:f>'Per Member Data'!$B$3:$B$5</c:f>
              <c:numCache>
                <c:formatCode>General</c:formatCode>
                <c:ptCount val="3"/>
                <c:pt idx="0">
                  <c:v>31.95008051580869</c:v>
                </c:pt>
                <c:pt idx="1">
                  <c:v>63.32396565126863</c:v>
                </c:pt>
                <c:pt idx="2">
                  <c:v>26.500000000000007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2-48CE-84EF-6AD5468B88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Auton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Data'!$E$6:$E$8</c:f>
              <c:strCache>
                <c:ptCount val="3"/>
                <c:pt idx="0">
                  <c:v>Mason</c:v>
                </c:pt>
                <c:pt idx="1">
                  <c:v>Zoe</c:v>
                </c:pt>
                <c:pt idx="2">
                  <c:v>Cyrus</c:v>
                </c:pt>
              </c:strCache>
            </c:strRef>
          </c:cat>
          <c:val>
            <c:numRef>
              <c:f>'Per Member Data'!$C$6:$C$8</c:f>
              <c:numCache>
                <c:formatCode>General</c:formatCode>
                <c:ptCount val="3"/>
                <c:pt idx="0">
                  <c:v>20.335570469740087</c:v>
                </c:pt>
                <c:pt idx="1">
                  <c:v>35.490765171584485</c:v>
                </c:pt>
                <c:pt idx="2">
                  <c:v>28.738461538439012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E-4159-8777-8C7A67663648}"/>
            </c:ext>
          </c:extLst>
        </c:ser>
        <c:ser>
          <c:idx val="1"/>
          <c:order val="1"/>
          <c:tx>
            <c:v>Teleop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Data'!$E$6:$E$8</c:f>
              <c:strCache>
                <c:ptCount val="3"/>
                <c:pt idx="0">
                  <c:v>Mason</c:v>
                </c:pt>
                <c:pt idx="1">
                  <c:v>Zoe</c:v>
                </c:pt>
                <c:pt idx="2">
                  <c:v>Cyrus</c:v>
                </c:pt>
              </c:strCache>
            </c:strRef>
          </c:cat>
          <c:val>
            <c:numRef>
              <c:f>'Per Member Data'!$B$6:$B$8</c:f>
              <c:numCache>
                <c:formatCode>General</c:formatCode>
                <c:ptCount val="3"/>
                <c:pt idx="0">
                  <c:v>35.985234899598517</c:v>
                </c:pt>
                <c:pt idx="1">
                  <c:v>65.581354441018661</c:v>
                </c:pt>
                <c:pt idx="2">
                  <c:v>26.369230769219499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E-4159-8777-8C7A676636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Auton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Data'!$E$9:$E$11</c:f>
              <c:strCache>
                <c:ptCount val="3"/>
                <c:pt idx="0">
                  <c:v>Caleb</c:v>
                </c:pt>
                <c:pt idx="1">
                  <c:v>Matt</c:v>
                </c:pt>
                <c:pt idx="2">
                  <c:v>Zach</c:v>
                </c:pt>
              </c:strCache>
            </c:strRef>
          </c:cat>
          <c:val>
            <c:numRef>
              <c:f>'Per Member Data'!$C$9:$C$11</c:f>
              <c:numCache>
                <c:formatCode>General</c:formatCode>
                <c:ptCount val="3"/>
                <c:pt idx="0">
                  <c:v>20.166666666666661</c:v>
                </c:pt>
                <c:pt idx="1">
                  <c:v>35.490765171584485</c:v>
                </c:pt>
                <c:pt idx="2">
                  <c:v>24.110552763855971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4-4500-8116-2BEDEEFEE37F}"/>
            </c:ext>
          </c:extLst>
        </c:ser>
        <c:ser>
          <c:idx val="0"/>
          <c:order val="1"/>
          <c:tx>
            <c:v>Teleop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Data'!$E$9:$E$11</c:f>
              <c:strCache>
                <c:ptCount val="3"/>
                <c:pt idx="0">
                  <c:v>Caleb</c:v>
                </c:pt>
                <c:pt idx="1">
                  <c:v>Matt</c:v>
                </c:pt>
                <c:pt idx="2">
                  <c:v>Zach</c:v>
                </c:pt>
              </c:strCache>
            </c:strRef>
          </c:cat>
          <c:val>
            <c:numRef>
              <c:f>'Per Member Data'!$B$9:$B$11</c:f>
              <c:numCache>
                <c:formatCode>General</c:formatCode>
                <c:ptCount val="3"/>
                <c:pt idx="0">
                  <c:v>38.166666666666643</c:v>
                </c:pt>
                <c:pt idx="1">
                  <c:v>65.581354441018661</c:v>
                </c:pt>
                <c:pt idx="2">
                  <c:v>30.306532663354606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4-4500-8116-2BEDEEFEE3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Auton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Data'!$Q$4:$Q$6</c:f>
              <c:strCache>
                <c:ptCount val="3"/>
                <c:pt idx="0">
                  <c:v>B+M</c:v>
                </c:pt>
                <c:pt idx="1">
                  <c:v>E+Z</c:v>
                </c:pt>
                <c:pt idx="2">
                  <c:v>L+C</c:v>
                </c:pt>
              </c:strCache>
            </c:strRef>
          </c:cat>
          <c:val>
            <c:numRef>
              <c:f>'Drive Team Data'!$C$4:$C$6</c:f>
              <c:numCache>
                <c:formatCode>0.0</c:formatCode>
                <c:ptCount val="3"/>
                <c:pt idx="0">
                  <c:v>20.188719212351046</c:v>
                </c:pt>
                <c:pt idx="1">
                  <c:v>34.844914201716605</c:v>
                </c:pt>
                <c:pt idx="2">
                  <c:v>28.869230769219506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A-4869-BADA-35E09581505F}"/>
            </c:ext>
          </c:extLst>
        </c:ser>
        <c:ser>
          <c:idx val="0"/>
          <c:order val="1"/>
          <c:tx>
            <c:v>Teleop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Data'!$Q$4:$Q$6</c:f>
              <c:strCache>
                <c:ptCount val="3"/>
                <c:pt idx="0">
                  <c:v>B+M</c:v>
                </c:pt>
                <c:pt idx="1">
                  <c:v>E+Z</c:v>
                </c:pt>
                <c:pt idx="2">
                  <c:v>L+C</c:v>
                </c:pt>
              </c:strCache>
            </c:strRef>
          </c:cat>
          <c:val>
            <c:numRef>
              <c:f>'Drive Team Data'!$B$4:$B$6</c:f>
              <c:numCache>
                <c:formatCode>0.0</c:formatCode>
                <c:ptCount val="3"/>
                <c:pt idx="0">
                  <c:v>33.967657707703601</c:v>
                </c:pt>
                <c:pt idx="1">
                  <c:v>64.452660046143649</c:v>
                </c:pt>
                <c:pt idx="2">
                  <c:v>26.434615384609753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A-4869-BADA-35E0958150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 w/ 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'Drive Team Data'!$M$25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Caleb</c:v>
                  </c:pt>
                  <c:pt idx="1">
                    <c:v>Matt</c:v>
                  </c:pt>
                  <c:pt idx="2">
                    <c:v>Zach</c:v>
                  </c:pt>
                  <c:pt idx="3">
                    <c:v>Caleb</c:v>
                  </c:pt>
                  <c:pt idx="4">
                    <c:v>Matt</c:v>
                  </c:pt>
                  <c:pt idx="5">
                    <c:v>Zach</c:v>
                  </c:pt>
                  <c:pt idx="6">
                    <c:v>Caleb</c:v>
                  </c:pt>
                  <c:pt idx="7">
                    <c:v>Matt</c:v>
                  </c:pt>
                  <c:pt idx="8">
                    <c:v>Zach</c:v>
                  </c:pt>
                </c:lvl>
                <c:lvl>
                  <c:pt idx="0">
                    <c:v>B+M</c:v>
                  </c:pt>
                  <c:pt idx="3">
                    <c:v>E+Z</c:v>
                  </c:pt>
                  <c:pt idx="6">
                    <c:v>L+C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Data'!$A$25:$K$25</c15:sqref>
                  </c15:fullRef>
                </c:ext>
              </c:extLst>
              <c:f>('Drive Team Data'!$A$25:$C$25,'Drive Team Data'!$E$25:$G$25,'Drive Team Data'!$I$25:$K$25)</c:f>
              <c:numCache>
                <c:formatCode>0.0</c:formatCode>
                <c:ptCount val="9"/>
                <c:pt idx="0">
                  <c:v>22.205828092195425</c:v>
                </c:pt>
                <c:pt idx="1">
                  <c:v>26.414600022004919</c:v>
                </c:pt>
                <c:pt idx="2">
                  <c:v>23.492262200744761</c:v>
                </c:pt>
                <c:pt idx="3">
                  <c:v>33.784833579376297</c:v>
                </c:pt>
                <c:pt idx="4">
                  <c:v>37.993605509185791</c:v>
                </c:pt>
                <c:pt idx="5">
                  <c:v>35.071267687925634</c:v>
                </c:pt>
                <c:pt idx="6">
                  <c:v>27.127450980383919</c:v>
                </c:pt>
                <c:pt idx="7">
                  <c:v>31.336222910193413</c:v>
                </c:pt>
                <c:pt idx="8">
                  <c:v>28.413885088933256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6-44A2-AA23-BE9D98EF0F83}"/>
            </c:ext>
          </c:extLst>
        </c:ser>
        <c:ser>
          <c:idx val="0"/>
          <c:order val="1"/>
          <c:tx>
            <c:strRef>
              <c:f>'Drive Team Data'!$M$24</c:f>
              <c:strCache>
                <c:ptCount val="1"/>
                <c:pt idx="0">
                  <c:v>Teleop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Caleb</c:v>
                  </c:pt>
                  <c:pt idx="1">
                    <c:v>Matt</c:v>
                  </c:pt>
                  <c:pt idx="2">
                    <c:v>Zach</c:v>
                  </c:pt>
                  <c:pt idx="3">
                    <c:v>Caleb</c:v>
                  </c:pt>
                  <c:pt idx="4">
                    <c:v>Matt</c:v>
                  </c:pt>
                  <c:pt idx="5">
                    <c:v>Zach</c:v>
                  </c:pt>
                  <c:pt idx="6">
                    <c:v>Caleb</c:v>
                  </c:pt>
                  <c:pt idx="7">
                    <c:v>Matt</c:v>
                  </c:pt>
                  <c:pt idx="8">
                    <c:v>Zach</c:v>
                  </c:pt>
                </c:lvl>
                <c:lvl>
                  <c:pt idx="0">
                    <c:v>B+M</c:v>
                  </c:pt>
                  <c:pt idx="3">
                    <c:v>E+Z</c:v>
                  </c:pt>
                  <c:pt idx="6">
                    <c:v>L+C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Data'!$A$24:$K$24</c15:sqref>
                  </c15:fullRef>
                </c:ext>
              </c:extLst>
              <c:f>('Drive Team Data'!$A$24:$C$24,'Drive Team Data'!$E$24:$G$24,'Drive Team Data'!$I$24:$K$24)</c:f>
              <c:numCache>
                <c:formatCode>0.0</c:formatCode>
                <c:ptCount val="9"/>
                <c:pt idx="0">
                  <c:v>36.420041928942865</c:v>
                </c:pt>
                <c:pt idx="1">
                  <c:v>38.449866490276051</c:v>
                </c:pt>
                <c:pt idx="2">
                  <c:v>35.361127200283583</c:v>
                </c:pt>
                <c:pt idx="3">
                  <c:v>45.759649122615542</c:v>
                </c:pt>
                <c:pt idx="4">
                  <c:v>47.789473683948721</c:v>
                </c:pt>
                <c:pt idx="5">
                  <c:v>44.70073439395626</c:v>
                </c:pt>
                <c:pt idx="6">
                  <c:v>28.780392156858635</c:v>
                </c:pt>
                <c:pt idx="7">
                  <c:v>30.810216718191818</c:v>
                </c:pt>
                <c:pt idx="8">
                  <c:v>27.721477428199353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6-44A2-AA23-BE9D98EF0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 w/ Coaches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Auto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Caleb</c:v>
                  </c:pt>
                  <c:pt idx="1">
                    <c:v>Matt</c:v>
                  </c:pt>
                  <c:pt idx="2">
                    <c:v>Zach</c:v>
                  </c:pt>
                  <c:pt idx="3">
                    <c:v>Caleb</c:v>
                  </c:pt>
                  <c:pt idx="4">
                    <c:v>Matt</c:v>
                  </c:pt>
                  <c:pt idx="5">
                    <c:v>Zach</c:v>
                  </c:pt>
                  <c:pt idx="6">
                    <c:v>Caleb</c:v>
                  </c:pt>
                  <c:pt idx="7">
                    <c:v>Matt</c:v>
                  </c:pt>
                  <c:pt idx="8">
                    <c:v>Zach</c:v>
                  </c:pt>
                </c:lvl>
                <c:lvl>
                  <c:pt idx="0">
                    <c:v>B+M</c:v>
                  </c:pt>
                  <c:pt idx="3">
                    <c:v>E+Z</c:v>
                  </c:pt>
                  <c:pt idx="6">
                    <c:v>L+C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Data'!$A$28:$K$28</c15:sqref>
                  </c15:fullRef>
                </c:ext>
              </c:extLst>
              <c:f>('Drive Team Data'!$A$28:$C$28,'Drive Team Data'!$E$28:$G$28,'Drive Team Data'!$I$28:$K$28)</c:f>
              <c:numCache>
                <c:formatCode>General</c:formatCode>
                <c:ptCount val="9"/>
                <c:pt idx="0">
                  <c:v>18.600000000000001</c:v>
                </c:pt>
                <c:pt idx="1">
                  <c:v>0</c:v>
                </c:pt>
                <c:pt idx="2">
                  <c:v>27.666666666666668</c:v>
                </c:pt>
                <c:pt idx="3">
                  <c:v>0</c:v>
                </c:pt>
                <c:pt idx="4">
                  <c:v>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B-45BB-882E-36ED5E8AEC28}"/>
            </c:ext>
          </c:extLst>
        </c:ser>
        <c:ser>
          <c:idx val="1"/>
          <c:order val="1"/>
          <c:tx>
            <c:v>Teleop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Caleb</c:v>
                  </c:pt>
                  <c:pt idx="1">
                    <c:v>Matt</c:v>
                  </c:pt>
                  <c:pt idx="2">
                    <c:v>Zach</c:v>
                  </c:pt>
                  <c:pt idx="3">
                    <c:v>Caleb</c:v>
                  </c:pt>
                  <c:pt idx="4">
                    <c:v>Matt</c:v>
                  </c:pt>
                  <c:pt idx="5">
                    <c:v>Zach</c:v>
                  </c:pt>
                  <c:pt idx="6">
                    <c:v>Caleb</c:v>
                  </c:pt>
                  <c:pt idx="7">
                    <c:v>Matt</c:v>
                  </c:pt>
                  <c:pt idx="8">
                    <c:v>Zach</c:v>
                  </c:pt>
                </c:lvl>
                <c:lvl>
                  <c:pt idx="0">
                    <c:v>B+M</c:v>
                  </c:pt>
                  <c:pt idx="3">
                    <c:v>E+Z</c:v>
                  </c:pt>
                  <c:pt idx="6">
                    <c:v>L+C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Data'!$A$27:$K$27</c15:sqref>
                  </c15:fullRef>
                </c:ext>
              </c:extLst>
              <c:f>('Drive Team Data'!$A$27:$C$27,'Drive Team Data'!$E$27:$G$27,'Drive Team Data'!$I$27:$K$27)</c:f>
              <c:numCache>
                <c:formatCode>General</c:formatCode>
                <c:ptCount val="9"/>
                <c:pt idx="0">
                  <c:v>40.6</c:v>
                </c:pt>
                <c:pt idx="1">
                  <c:v>0</c:v>
                </c:pt>
                <c:pt idx="2">
                  <c:v>29.666666666666668</c:v>
                </c:pt>
                <c:pt idx="3">
                  <c:v>0</c:v>
                </c:pt>
                <c:pt idx="4">
                  <c:v>47.333333333333336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B-45BB-882E-36ED5E8A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Auto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Data'!$Q$4:$Q$6</c:f>
              <c:strCache>
                <c:ptCount val="3"/>
                <c:pt idx="0">
                  <c:v>B+M</c:v>
                </c:pt>
                <c:pt idx="1">
                  <c:v>E+Z</c:v>
                </c:pt>
                <c:pt idx="2">
                  <c:v>L+C</c:v>
                </c:pt>
              </c:strCache>
            </c:strRef>
          </c:cat>
          <c:val>
            <c:numRef>
              <c:f>'Drive Team Data'!$C$10:$C$12</c:f>
              <c:numCache>
                <c:formatCode>General</c:formatCode>
                <c:ptCount val="3"/>
                <c:pt idx="0">
                  <c:v>19.103448275862068</c:v>
                </c:pt>
                <c:pt idx="1">
                  <c:v>39.666666666666664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7-4A07-81E2-2EA9F703C12F}"/>
            </c:ext>
          </c:extLst>
        </c:ser>
        <c:ser>
          <c:idx val="1"/>
          <c:order val="1"/>
          <c:tx>
            <c:v>Teleop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Data'!$Q$4:$Q$6</c:f>
              <c:strCache>
                <c:ptCount val="3"/>
                <c:pt idx="0">
                  <c:v>B+M</c:v>
                </c:pt>
                <c:pt idx="1">
                  <c:v>E+Z</c:v>
                </c:pt>
                <c:pt idx="2">
                  <c:v>L+C</c:v>
                </c:pt>
              </c:strCache>
            </c:strRef>
          </c:cat>
          <c:val>
            <c:numRef>
              <c:f>'Drive Team Data'!$B$10:$B$12</c:f>
              <c:numCache>
                <c:formatCode>General</c:formatCode>
                <c:ptCount val="3"/>
                <c:pt idx="0">
                  <c:v>34.379310344827587</c:v>
                </c:pt>
                <c:pt idx="1">
                  <c:v>41.111111111111114</c:v>
                </c:pt>
                <c:pt idx="2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7-4A07-81E2-2EA9F703C1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3</xdr:row>
      <xdr:rowOff>3809</xdr:rowOff>
    </xdr:from>
    <xdr:to>
      <xdr:col>27</xdr:col>
      <xdr:colOff>21771</xdr:colOff>
      <xdr:row>25</xdr:row>
      <xdr:rowOff>10884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79746-35A6-4BC9-898C-891495460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8467</xdr:colOff>
      <xdr:row>11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C0198-80BA-B9F3-488A-29D06D03E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11</xdr:row>
      <xdr:rowOff>8467</xdr:rowOff>
    </xdr:from>
    <xdr:to>
      <xdr:col>6</xdr:col>
      <xdr:colOff>8467</xdr:colOff>
      <xdr:row>22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BA9AE7-1CD9-4CE2-93B9-1E0BA56D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</xdr:colOff>
      <xdr:row>22</xdr:row>
      <xdr:rowOff>10160</xdr:rowOff>
    </xdr:from>
    <xdr:to>
      <xdr:col>6</xdr:col>
      <xdr:colOff>10160</xdr:colOff>
      <xdr:row>33</xdr:row>
      <xdr:rowOff>18627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987683-99F2-403C-90E7-ED50CDEA3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600635</xdr:colOff>
      <xdr:row>13</xdr:row>
      <xdr:rowOff>106325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D8ACBF-2D8A-A71A-FD6B-4370F5716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4483</xdr:colOff>
      <xdr:row>13</xdr:row>
      <xdr:rowOff>98612</xdr:rowOff>
    </xdr:from>
    <xdr:to>
      <xdr:col>17</xdr:col>
      <xdr:colOff>310116</xdr:colOff>
      <xdr:row>33</xdr:row>
      <xdr:rowOff>17930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409B57C-B1BF-4066-3FBD-225E983B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288388</xdr:colOff>
      <xdr:row>13</xdr:row>
      <xdr:rowOff>89647</xdr:rowOff>
    </xdr:from>
    <xdr:to>
      <xdr:col>27</xdr:col>
      <xdr:colOff>341551</xdr:colOff>
      <xdr:row>33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44A0301-E726-4E25-92C8-29F2ED25F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2110</xdr:colOff>
      <xdr:row>0</xdr:row>
      <xdr:rowOff>0</xdr:rowOff>
    </xdr:from>
    <xdr:to>
      <xdr:col>26</xdr:col>
      <xdr:colOff>599159</xdr:colOff>
      <xdr:row>13</xdr:row>
      <xdr:rowOff>88604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B67F4-7C3C-4763-93ED-FC4E7E36C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31"/>
  <sheetViews>
    <sheetView tabSelected="1" topLeftCell="A3" zoomScale="108" zoomScaleNormal="100" workbookViewId="0">
      <selection activeCell="M22" sqref="M22"/>
    </sheetView>
  </sheetViews>
  <sheetFormatPr defaultRowHeight="15" x14ac:dyDescent="0.25"/>
  <cols>
    <col min="2" max="2" width="10" customWidth="1"/>
    <col min="5" max="5" width="10.7109375" customWidth="1"/>
  </cols>
  <sheetData>
    <row r="1" spans="1:20" x14ac:dyDescent="0.25">
      <c r="A1" s="2" t="s">
        <v>29</v>
      </c>
      <c r="B1" s="2" t="s">
        <v>12</v>
      </c>
      <c r="C1" s="2" t="s">
        <v>14</v>
      </c>
      <c r="D1" s="2" t="s">
        <v>15</v>
      </c>
      <c r="E1" s="2" t="s">
        <v>16</v>
      </c>
      <c r="F1" s="2" t="s">
        <v>13</v>
      </c>
      <c r="G1" s="2" t="s">
        <v>17</v>
      </c>
      <c r="H1" s="2" t="s">
        <v>28</v>
      </c>
      <c r="I1" s="2" t="s">
        <v>32</v>
      </c>
    </row>
    <row r="2" spans="1:20" x14ac:dyDescent="0.25">
      <c r="A2" t="s">
        <v>30</v>
      </c>
      <c r="B2" s="1">
        <v>45237</v>
      </c>
      <c r="C2" t="s">
        <v>11</v>
      </c>
      <c r="D2" t="s">
        <v>2</v>
      </c>
      <c r="E2" t="s">
        <v>1</v>
      </c>
      <c r="F2">
        <v>106</v>
      </c>
      <c r="G2">
        <v>-1</v>
      </c>
      <c r="H2">
        <v>-1</v>
      </c>
      <c r="I2">
        <v>0</v>
      </c>
      <c r="M2" s="2"/>
      <c r="N2" s="2"/>
      <c r="O2" s="2"/>
      <c r="P2" s="2"/>
      <c r="Q2" s="2"/>
      <c r="R2" s="2"/>
      <c r="S2" s="2"/>
      <c r="T2" s="2"/>
    </row>
    <row r="3" spans="1:20" x14ac:dyDescent="0.25">
      <c r="A3" t="s">
        <v>30</v>
      </c>
      <c r="B3" s="1">
        <v>45237</v>
      </c>
      <c r="C3" t="s">
        <v>3</v>
      </c>
      <c r="D3" t="s">
        <v>2</v>
      </c>
      <c r="E3" t="s">
        <v>1</v>
      </c>
      <c r="F3">
        <v>83</v>
      </c>
      <c r="G3">
        <v>-1</v>
      </c>
      <c r="H3">
        <v>-1</v>
      </c>
      <c r="I3">
        <v>0</v>
      </c>
    </row>
    <row r="4" spans="1:20" x14ac:dyDescent="0.25">
      <c r="A4" t="s">
        <v>30</v>
      </c>
      <c r="B4" s="1">
        <v>45237</v>
      </c>
      <c r="C4" t="s">
        <v>4</v>
      </c>
      <c r="D4" t="s">
        <v>2</v>
      </c>
      <c r="E4" t="s">
        <v>1</v>
      </c>
      <c r="F4">
        <v>89</v>
      </c>
      <c r="G4">
        <v>-1</v>
      </c>
      <c r="H4">
        <v>-1</v>
      </c>
      <c r="I4">
        <v>0</v>
      </c>
      <c r="M4" s="2"/>
    </row>
    <row r="5" spans="1:20" x14ac:dyDescent="0.25">
      <c r="A5" t="s">
        <v>30</v>
      </c>
      <c r="B5" s="1">
        <v>45238</v>
      </c>
      <c r="C5" t="s">
        <v>11</v>
      </c>
      <c r="D5" t="s">
        <v>0</v>
      </c>
      <c r="E5" t="s">
        <v>1</v>
      </c>
      <c r="F5">
        <v>71</v>
      </c>
      <c r="G5">
        <v>-1</v>
      </c>
      <c r="H5">
        <v>-1</v>
      </c>
      <c r="I5">
        <v>0</v>
      </c>
    </row>
    <row r="6" spans="1:20" x14ac:dyDescent="0.25">
      <c r="A6" t="s">
        <v>30</v>
      </c>
      <c r="B6" s="1">
        <v>45238</v>
      </c>
      <c r="C6" t="s">
        <v>11</v>
      </c>
      <c r="D6" t="s">
        <v>2</v>
      </c>
      <c r="E6" t="s">
        <v>1</v>
      </c>
      <c r="F6">
        <v>88</v>
      </c>
      <c r="G6">
        <v>-1</v>
      </c>
      <c r="H6">
        <v>-1</v>
      </c>
      <c r="I6">
        <v>0</v>
      </c>
    </row>
    <row r="7" spans="1:20" x14ac:dyDescent="0.25">
      <c r="A7" t="s">
        <v>30</v>
      </c>
      <c r="B7" s="1">
        <v>45238</v>
      </c>
      <c r="C7" t="s">
        <v>11</v>
      </c>
      <c r="D7" t="s">
        <v>2</v>
      </c>
      <c r="E7" t="s">
        <v>1</v>
      </c>
      <c r="F7">
        <v>111</v>
      </c>
      <c r="G7">
        <v>-1</v>
      </c>
      <c r="H7">
        <v>-1</v>
      </c>
      <c r="I7">
        <v>0</v>
      </c>
    </row>
    <row r="8" spans="1:20" x14ac:dyDescent="0.25">
      <c r="A8" t="s">
        <v>30</v>
      </c>
      <c r="B8" s="1">
        <v>45238</v>
      </c>
      <c r="C8" t="s">
        <v>3</v>
      </c>
      <c r="D8" t="s">
        <v>9</v>
      </c>
      <c r="E8" t="s">
        <v>1</v>
      </c>
      <c r="F8">
        <v>34</v>
      </c>
      <c r="G8">
        <v>-1</v>
      </c>
      <c r="H8">
        <v>-1</v>
      </c>
      <c r="I8">
        <v>0</v>
      </c>
    </row>
    <row r="9" spans="1:20" x14ac:dyDescent="0.25">
      <c r="A9" t="s">
        <v>30</v>
      </c>
      <c r="B9" s="1">
        <v>45238</v>
      </c>
      <c r="C9" t="s">
        <v>3</v>
      </c>
      <c r="D9" t="s">
        <v>0</v>
      </c>
      <c r="E9" t="s">
        <v>1</v>
      </c>
      <c r="F9">
        <v>120</v>
      </c>
      <c r="G9">
        <v>-1</v>
      </c>
      <c r="H9">
        <v>-1</v>
      </c>
      <c r="I9">
        <v>0</v>
      </c>
      <c r="M9" s="2"/>
    </row>
    <row r="10" spans="1:20" x14ac:dyDescent="0.25">
      <c r="A10" t="s">
        <v>30</v>
      </c>
      <c r="B10" s="1">
        <v>45238</v>
      </c>
      <c r="C10" t="s">
        <v>11</v>
      </c>
      <c r="D10" t="s">
        <v>9</v>
      </c>
      <c r="E10" t="s">
        <v>1</v>
      </c>
      <c r="F10">
        <v>75</v>
      </c>
      <c r="G10">
        <v>-1</v>
      </c>
      <c r="H10">
        <v>-1</v>
      </c>
      <c r="I10">
        <v>0</v>
      </c>
    </row>
    <row r="11" spans="1:20" x14ac:dyDescent="0.25">
      <c r="A11" t="s">
        <v>30</v>
      </c>
      <c r="B11" s="1">
        <v>45237</v>
      </c>
      <c r="C11" t="s">
        <v>4</v>
      </c>
      <c r="D11" t="s">
        <v>2</v>
      </c>
      <c r="E11" t="s">
        <v>5</v>
      </c>
      <c r="F11">
        <v>111</v>
      </c>
      <c r="G11">
        <v>66</v>
      </c>
      <c r="H11">
        <v>45</v>
      </c>
      <c r="I11">
        <v>0</v>
      </c>
    </row>
    <row r="12" spans="1:20" x14ac:dyDescent="0.25">
      <c r="A12" t="s">
        <v>30</v>
      </c>
      <c r="B12" s="1">
        <v>45238</v>
      </c>
      <c r="C12" t="s">
        <v>11</v>
      </c>
      <c r="D12" t="s">
        <v>9</v>
      </c>
      <c r="E12" t="s">
        <v>1</v>
      </c>
      <c r="F12">
        <v>107</v>
      </c>
      <c r="G12">
        <v>57</v>
      </c>
      <c r="H12">
        <v>50</v>
      </c>
      <c r="I12">
        <v>0</v>
      </c>
      <c r="J12" s="2"/>
      <c r="K12" s="2"/>
    </row>
    <row r="13" spans="1:20" x14ac:dyDescent="0.25">
      <c r="A13" t="s">
        <v>31</v>
      </c>
      <c r="B13" s="1">
        <v>45234</v>
      </c>
      <c r="C13" t="s">
        <v>4</v>
      </c>
      <c r="D13" t="s">
        <v>2</v>
      </c>
      <c r="E13" t="s">
        <v>5</v>
      </c>
      <c r="F13">
        <v>72</v>
      </c>
      <c r="G13">
        <v>44</v>
      </c>
      <c r="H13">
        <v>28</v>
      </c>
      <c r="I13">
        <v>0</v>
      </c>
    </row>
    <row r="14" spans="1:20" x14ac:dyDescent="0.25">
      <c r="A14" t="s">
        <v>31</v>
      </c>
      <c r="B14" s="1">
        <v>45234</v>
      </c>
      <c r="C14" t="s">
        <v>11</v>
      </c>
      <c r="D14" t="s">
        <v>9</v>
      </c>
      <c r="E14" t="s">
        <v>10</v>
      </c>
      <c r="F14">
        <v>97</v>
      </c>
      <c r="G14">
        <v>51</v>
      </c>
      <c r="H14">
        <v>30</v>
      </c>
      <c r="I14">
        <v>0</v>
      </c>
      <c r="M14" s="2"/>
    </row>
    <row r="15" spans="1:20" x14ac:dyDescent="0.25">
      <c r="A15" t="s">
        <v>31</v>
      </c>
      <c r="B15" s="1">
        <v>45234</v>
      </c>
      <c r="C15" t="s">
        <v>11</v>
      </c>
      <c r="D15" t="s">
        <v>0</v>
      </c>
      <c r="E15" t="s">
        <v>10</v>
      </c>
      <c r="F15">
        <v>54</v>
      </c>
      <c r="G15">
        <v>26</v>
      </c>
      <c r="H15">
        <v>28</v>
      </c>
      <c r="I15">
        <v>0</v>
      </c>
    </row>
    <row r="16" spans="1:20" x14ac:dyDescent="0.25">
      <c r="A16" t="s">
        <v>31</v>
      </c>
      <c r="B16" s="1">
        <v>45234</v>
      </c>
      <c r="C16" t="s">
        <v>4</v>
      </c>
      <c r="D16" t="s">
        <v>2</v>
      </c>
      <c r="E16" t="s">
        <v>5</v>
      </c>
      <c r="F16">
        <v>82</v>
      </c>
      <c r="G16">
        <v>32</v>
      </c>
      <c r="H16">
        <v>50</v>
      </c>
      <c r="I16">
        <v>0</v>
      </c>
    </row>
    <row r="17" spans="1:25" x14ac:dyDescent="0.25">
      <c r="A17" t="s">
        <v>31</v>
      </c>
      <c r="B17" s="1">
        <v>45234</v>
      </c>
      <c r="C17" t="s">
        <v>11</v>
      </c>
      <c r="D17" t="s">
        <v>9</v>
      </c>
      <c r="E17" t="s">
        <v>10</v>
      </c>
      <c r="F17">
        <v>60</v>
      </c>
      <c r="G17">
        <v>40</v>
      </c>
      <c r="H17">
        <v>20</v>
      </c>
      <c r="I17">
        <v>0</v>
      </c>
    </row>
    <row r="18" spans="1:25" x14ac:dyDescent="0.25">
      <c r="A18" t="s">
        <v>31</v>
      </c>
      <c r="B18" s="1">
        <v>45234</v>
      </c>
      <c r="C18" t="s">
        <v>11</v>
      </c>
      <c r="D18" t="s">
        <v>9</v>
      </c>
      <c r="E18" t="s">
        <v>10</v>
      </c>
      <c r="F18">
        <v>56</v>
      </c>
      <c r="G18">
        <v>48</v>
      </c>
      <c r="H18">
        <v>8</v>
      </c>
      <c r="I18">
        <v>0</v>
      </c>
    </row>
    <row r="19" spans="1:25" x14ac:dyDescent="0.25">
      <c r="A19" t="s">
        <v>31</v>
      </c>
      <c r="B19" s="1">
        <v>45234</v>
      </c>
      <c r="C19" t="s">
        <v>11</v>
      </c>
      <c r="D19" t="s">
        <v>9</v>
      </c>
      <c r="E19" t="s">
        <v>10</v>
      </c>
      <c r="F19">
        <v>60</v>
      </c>
      <c r="G19">
        <v>30</v>
      </c>
      <c r="H19">
        <v>30</v>
      </c>
      <c r="I19">
        <v>0</v>
      </c>
    </row>
    <row r="20" spans="1:25" x14ac:dyDescent="0.25">
      <c r="A20" t="s">
        <v>31</v>
      </c>
      <c r="B20" s="1">
        <v>45234</v>
      </c>
      <c r="C20" t="s">
        <v>11</v>
      </c>
      <c r="D20" t="s">
        <v>9</v>
      </c>
      <c r="E20" t="s">
        <v>10</v>
      </c>
      <c r="F20">
        <v>39</v>
      </c>
      <c r="G20">
        <v>34</v>
      </c>
      <c r="H20">
        <v>5</v>
      </c>
      <c r="I20">
        <v>0</v>
      </c>
    </row>
    <row r="21" spans="1:25" x14ac:dyDescent="0.25">
      <c r="A21" t="s">
        <v>31</v>
      </c>
      <c r="B21" s="1">
        <v>45241</v>
      </c>
      <c r="C21" t="s">
        <v>11</v>
      </c>
      <c r="D21" t="s">
        <v>9</v>
      </c>
      <c r="E21" t="s">
        <v>1</v>
      </c>
      <c r="F21">
        <v>32</v>
      </c>
      <c r="G21">
        <v>4</v>
      </c>
      <c r="H21">
        <v>28</v>
      </c>
      <c r="I21">
        <v>0</v>
      </c>
      <c r="K21" t="s">
        <v>33</v>
      </c>
    </row>
    <row r="22" spans="1:25" x14ac:dyDescent="0.25">
      <c r="A22" t="s">
        <v>31</v>
      </c>
      <c r="B22" s="1">
        <v>45241</v>
      </c>
      <c r="C22" t="s">
        <v>4</v>
      </c>
      <c r="D22" t="s">
        <v>9</v>
      </c>
      <c r="E22" t="s">
        <v>1</v>
      </c>
      <c r="F22">
        <v>83</v>
      </c>
      <c r="G22">
        <v>55</v>
      </c>
      <c r="H22">
        <v>28</v>
      </c>
      <c r="I22">
        <v>0</v>
      </c>
      <c r="K22" t="s">
        <v>33</v>
      </c>
    </row>
    <row r="23" spans="1:25" x14ac:dyDescent="0.25">
      <c r="A23" t="s">
        <v>31</v>
      </c>
      <c r="B23" s="1">
        <v>45241</v>
      </c>
      <c r="C23" t="s">
        <v>3</v>
      </c>
      <c r="D23" t="s">
        <v>0</v>
      </c>
      <c r="E23" t="s">
        <v>1</v>
      </c>
      <c r="F23">
        <v>56</v>
      </c>
      <c r="G23">
        <v>26</v>
      </c>
      <c r="H23">
        <v>30</v>
      </c>
      <c r="I23">
        <v>0</v>
      </c>
      <c r="K23" t="s">
        <v>33</v>
      </c>
    </row>
    <row r="24" spans="1:25" x14ac:dyDescent="0.25">
      <c r="A24" t="s">
        <v>31</v>
      </c>
      <c r="B24" s="1">
        <v>45241</v>
      </c>
      <c r="C24" t="s">
        <v>11</v>
      </c>
      <c r="D24" t="s">
        <v>9</v>
      </c>
      <c r="E24" t="s">
        <v>1</v>
      </c>
      <c r="F24">
        <v>33</v>
      </c>
      <c r="G24">
        <v>28</v>
      </c>
      <c r="H24">
        <v>5</v>
      </c>
      <c r="I24">
        <v>0</v>
      </c>
      <c r="K24" t="s">
        <v>33</v>
      </c>
    </row>
    <row r="25" spans="1:25" x14ac:dyDescent="0.25">
      <c r="A25" t="s">
        <v>31</v>
      </c>
      <c r="B25" s="1">
        <v>45241</v>
      </c>
      <c r="C25" t="s">
        <v>4</v>
      </c>
      <c r="D25" t="s">
        <v>9</v>
      </c>
      <c r="E25" t="s">
        <v>1</v>
      </c>
      <c r="F25">
        <v>56</v>
      </c>
      <c r="G25">
        <v>36</v>
      </c>
      <c r="H25">
        <v>20</v>
      </c>
      <c r="I25">
        <v>0</v>
      </c>
      <c r="K25" t="s">
        <v>33</v>
      </c>
    </row>
    <row r="26" spans="1:25" x14ac:dyDescent="0.25">
      <c r="A26" t="s">
        <v>31</v>
      </c>
      <c r="B26" s="1">
        <v>45241</v>
      </c>
      <c r="C26" t="s">
        <v>3</v>
      </c>
      <c r="D26" t="s">
        <v>0</v>
      </c>
      <c r="E26" t="s">
        <v>1</v>
      </c>
      <c r="F26">
        <v>55</v>
      </c>
      <c r="G26">
        <v>27</v>
      </c>
      <c r="H26">
        <v>28</v>
      </c>
      <c r="I26">
        <v>0</v>
      </c>
      <c r="K26" t="s">
        <v>33</v>
      </c>
      <c r="T26" s="22"/>
      <c r="U26" s="22"/>
      <c r="V26" s="22"/>
      <c r="W26" s="22"/>
      <c r="X26" s="2"/>
      <c r="Y26" s="2"/>
    </row>
    <row r="27" spans="1:25" x14ac:dyDescent="0.25">
      <c r="B27" s="1"/>
    </row>
    <row r="28" spans="1:25" x14ac:dyDescent="0.25">
      <c r="B28" s="1"/>
    </row>
    <row r="29" spans="1:25" x14ac:dyDescent="0.25">
      <c r="B29" s="1"/>
    </row>
    <row r="30" spans="1:25" x14ac:dyDescent="0.25">
      <c r="B30" s="1"/>
    </row>
    <row r="31" spans="1:25" x14ac:dyDescent="0.25">
      <c r="B31" s="1"/>
      <c r="T31" s="23"/>
      <c r="U31" s="23"/>
      <c r="V31" s="23"/>
      <c r="W31" s="23"/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5FA5-EAA3-4AD1-96C5-3162EEB9C9CF}">
  <dimension ref="A2:Y35"/>
  <sheetViews>
    <sheetView zoomScale="76" zoomScaleNormal="100" workbookViewId="0">
      <selection activeCell="C30" sqref="C30"/>
    </sheetView>
  </sheetViews>
  <sheetFormatPr defaultRowHeight="15" x14ac:dyDescent="0.25"/>
  <cols>
    <col min="2" max="2" width="10" customWidth="1"/>
    <col min="5" max="5" width="10.7109375" customWidth="1"/>
  </cols>
  <sheetData>
    <row r="2" spans="1:22" x14ac:dyDescent="0.2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M2" s="2" t="s">
        <v>6</v>
      </c>
      <c r="N2" s="2"/>
      <c r="O2" s="2"/>
      <c r="P2" s="2"/>
      <c r="Q2" s="2"/>
      <c r="R2" s="2"/>
      <c r="S2" s="2"/>
      <c r="T2" s="2"/>
      <c r="V2" t="s">
        <v>18</v>
      </c>
    </row>
    <row r="3" spans="1:22" x14ac:dyDescent="0.25">
      <c r="A3" s="1">
        <v>45237</v>
      </c>
      <c r="B3">
        <v>106</v>
      </c>
      <c r="C3" t="s">
        <v>11</v>
      </c>
      <c r="D3" t="s">
        <v>2</v>
      </c>
      <c r="E3" t="s">
        <v>1</v>
      </c>
    </row>
    <row r="4" spans="1:22" x14ac:dyDescent="0.25">
      <c r="A4" s="1">
        <v>45237</v>
      </c>
      <c r="B4">
        <v>83</v>
      </c>
      <c r="C4" t="s">
        <v>3</v>
      </c>
      <c r="D4" t="s">
        <v>2</v>
      </c>
      <c r="E4" t="s">
        <v>1</v>
      </c>
      <c r="M4" s="2" t="s">
        <v>7</v>
      </c>
      <c r="N4" t="s">
        <v>23</v>
      </c>
      <c r="O4" t="s">
        <v>24</v>
      </c>
    </row>
    <row r="5" spans="1:22" x14ac:dyDescent="0.25">
      <c r="A5" s="1">
        <v>45237</v>
      </c>
      <c r="B5">
        <v>89</v>
      </c>
      <c r="C5" t="s">
        <v>4</v>
      </c>
      <c r="D5" t="s">
        <v>2</v>
      </c>
      <c r="E5" t="s">
        <v>1</v>
      </c>
      <c r="M5" t="s">
        <v>11</v>
      </c>
      <c r="N5">
        <f>(SUMIF($C$3:$C$100, M5, $B$3:$B$100)/COUNTIF($C$3:$C$100, M5))</f>
        <v>88.083333333333329</v>
      </c>
      <c r="O5">
        <f>(SUMIF($C$3:$C$100, M5, $F$3:$F$100)/COUNTIF($C$13:$C$100, M5))</f>
        <v>42.428571428571431</v>
      </c>
    </row>
    <row r="6" spans="1:22" x14ac:dyDescent="0.25">
      <c r="A6" s="1">
        <v>45238</v>
      </c>
      <c r="B6">
        <v>71</v>
      </c>
      <c r="C6" t="s">
        <v>11</v>
      </c>
      <c r="D6" t="s">
        <v>0</v>
      </c>
      <c r="E6" t="s">
        <v>1</v>
      </c>
      <c r="M6" t="s">
        <v>4</v>
      </c>
      <c r="N6">
        <f>(SUMIF($C$3:$C$100, M6, $B$3:$B$100)/COUNTIF($C$3:$C$100, M6))</f>
        <v>98.5</v>
      </c>
      <c r="O6">
        <f>(SUMIF($C$3:$C$100, M6, $F$3:$F$100)/COUNTIF($C$13:$C$100, M6))</f>
        <v>57.333333333333336</v>
      </c>
    </row>
    <row r="7" spans="1:22" x14ac:dyDescent="0.25">
      <c r="A7" s="1">
        <v>45238</v>
      </c>
      <c r="B7">
        <v>88</v>
      </c>
      <c r="C7" t="s">
        <v>11</v>
      </c>
      <c r="D7" t="s">
        <v>2</v>
      </c>
      <c r="E7" t="s">
        <v>1</v>
      </c>
      <c r="M7" t="s">
        <v>3</v>
      </c>
      <c r="N7">
        <f>(SUMIF($C$3:$C$100, M7, $B$3:$B$100)/COUNTIF($C$3:$C$100, M7))</f>
        <v>86.25</v>
      </c>
      <c r="O7">
        <f>(SUMIF($C$3:$C$100, M7, $F$3:$F$100)/COUNTIF($C$13:$C$100, M7))</f>
        <v>38</v>
      </c>
    </row>
    <row r="8" spans="1:22" x14ac:dyDescent="0.25">
      <c r="A8" s="1">
        <v>45238</v>
      </c>
      <c r="B8">
        <v>111</v>
      </c>
      <c r="C8" t="s">
        <v>11</v>
      </c>
      <c r="D8" t="s">
        <v>2</v>
      </c>
      <c r="E8" t="s">
        <v>1</v>
      </c>
    </row>
    <row r="9" spans="1:22" x14ac:dyDescent="0.25">
      <c r="A9" s="1">
        <v>45238</v>
      </c>
      <c r="B9">
        <v>34</v>
      </c>
      <c r="C9" t="s">
        <v>3</v>
      </c>
      <c r="D9" t="s">
        <v>9</v>
      </c>
      <c r="E9" t="s">
        <v>1</v>
      </c>
      <c r="M9" s="2" t="s">
        <v>8</v>
      </c>
    </row>
    <row r="10" spans="1:22" x14ac:dyDescent="0.25">
      <c r="A10" s="1">
        <v>45238</v>
      </c>
      <c r="B10">
        <v>120</v>
      </c>
      <c r="C10" t="s">
        <v>3</v>
      </c>
      <c r="D10" t="s">
        <v>0</v>
      </c>
      <c r="E10" t="s">
        <v>1</v>
      </c>
      <c r="H10" s="22" t="s">
        <v>20</v>
      </c>
      <c r="I10" s="22"/>
      <c r="J10" s="22"/>
      <c r="K10" s="22"/>
      <c r="M10" t="s">
        <v>0</v>
      </c>
      <c r="N10">
        <f>(SUMIF($D$3:$D$100, M10, $B$3:$B$100)/COUNTIF($D$3:$D$100, M10))</f>
        <v>96.666666666666671</v>
      </c>
      <c r="O10">
        <f>(SUMIF($D$3:$D$100, M10, $F$3:$F$100)/COUNTIF($D$13:$D$100, M10))</f>
        <v>26</v>
      </c>
    </row>
    <row r="11" spans="1:22" x14ac:dyDescent="0.25">
      <c r="A11" s="1">
        <v>45238</v>
      </c>
      <c r="B11">
        <v>75</v>
      </c>
      <c r="C11" t="s">
        <v>11</v>
      </c>
      <c r="D11" t="s">
        <v>9</v>
      </c>
      <c r="E11" t="s">
        <v>1</v>
      </c>
      <c r="H11" s="22" t="s">
        <v>21</v>
      </c>
      <c r="I11" s="22"/>
      <c r="J11" s="24" t="s">
        <v>22</v>
      </c>
      <c r="K11" s="22"/>
      <c r="M11" t="s">
        <v>9</v>
      </c>
      <c r="N11">
        <f>(SUMIF($D$3:$D$100, M11, $B$3:$B$100)/COUNTIF($D$3:$D$100, M11))</f>
        <v>77</v>
      </c>
      <c r="O11">
        <f>(SUMIF($D$3:$D$100, M11, $F$3:$F$100)/COUNTIF($D$13:$D$100, M11))</f>
        <v>45.166666666666664</v>
      </c>
    </row>
    <row r="12" spans="1:22" x14ac:dyDescent="0.25">
      <c r="H12" s="2" t="s">
        <v>23</v>
      </c>
      <c r="I12" s="2" t="s">
        <v>17</v>
      </c>
      <c r="J12" s="3" t="s">
        <v>23</v>
      </c>
      <c r="K12" s="2" t="s">
        <v>17</v>
      </c>
      <c r="M12" t="s">
        <v>2</v>
      </c>
      <c r="N12">
        <f>(SUMIF($D$3:$D$100, M12, $B$3:$B$100)/COUNTIF($D$3:$D$100, M12))</f>
        <v>97.75</v>
      </c>
      <c r="O12">
        <f>(SUMIF($D$3:$D$100, M12, $F$3:$F$100)/COUNTIF($D$13:$D$100, M12))</f>
        <v>57.333333333333336</v>
      </c>
    </row>
    <row r="13" spans="1:22" x14ac:dyDescent="0.25">
      <c r="A13" s="1">
        <v>45237</v>
      </c>
      <c r="B13">
        <v>111</v>
      </c>
      <c r="C13" t="s">
        <v>4</v>
      </c>
      <c r="D13" t="s">
        <v>2</v>
      </c>
      <c r="E13" t="s">
        <v>5</v>
      </c>
      <c r="F13">
        <v>66</v>
      </c>
      <c r="H13">
        <f t="shared" ref="H13:H23" si="0">(SUMIF($M$5:$M$7, $C13, $N$5:$N$7)+SUMIF($M$10:$M$12, $D13, $N$10:$N$12)+SUMIF($M$15:$M$17, $E13, $N$15:$N$17))/3</f>
        <v>99.833333333333329</v>
      </c>
      <c r="I13">
        <f t="shared" ref="I13:I23" si="1">(SUMIF($M$5:$M$7, $C13, $O$5:$O$7)+SUMIF($M$10:$M$12, $D13, $O$10:$O$12)+SUMIF($M$15:$M$17, $E13, $O$15:$O$17))/3</f>
        <v>55.722222222222229</v>
      </c>
      <c r="J13" s="4">
        <f t="shared" ref="J13:J23" si="2">(SUMIF($M$5:$M$7, $C13, $N$5:$N$7)+SUMIF($M$10:$M$12, $D13, $N$10:$N$12))/2</f>
        <v>98.125</v>
      </c>
      <c r="K13">
        <f t="shared" ref="K13:K23" si="3">(SUMIF($M$5:$M$7, $C13, $O$5:$O$7)+SUMIF($M$10:$M$12, $D13, $O$10:$O$12))/2</f>
        <v>57.333333333333336</v>
      </c>
    </row>
    <row r="14" spans="1:22" x14ac:dyDescent="0.25">
      <c r="A14" s="1">
        <v>45238</v>
      </c>
      <c r="B14">
        <v>107</v>
      </c>
      <c r="C14" t="s">
        <v>11</v>
      </c>
      <c r="D14" t="s">
        <v>9</v>
      </c>
      <c r="E14" t="s">
        <v>1</v>
      </c>
      <c r="F14">
        <v>57</v>
      </c>
      <c r="H14">
        <f t="shared" si="0"/>
        <v>84.49444444444444</v>
      </c>
      <c r="I14">
        <f t="shared" si="1"/>
        <v>48.198412698412703</v>
      </c>
      <c r="J14" s="4">
        <f t="shared" si="2"/>
        <v>82.541666666666657</v>
      </c>
      <c r="K14">
        <f t="shared" si="3"/>
        <v>43.797619047619051</v>
      </c>
      <c r="M14" s="2" t="s">
        <v>25</v>
      </c>
    </row>
    <row r="15" spans="1:22" x14ac:dyDescent="0.25">
      <c r="A15" s="1">
        <v>45234</v>
      </c>
      <c r="B15">
        <v>108</v>
      </c>
      <c r="C15" t="s">
        <v>3</v>
      </c>
      <c r="D15" t="s">
        <v>19</v>
      </c>
      <c r="E15" t="s">
        <v>5</v>
      </c>
      <c r="F15">
        <v>38</v>
      </c>
      <c r="H15">
        <f t="shared" si="0"/>
        <v>63.166666666666664</v>
      </c>
      <c r="I15">
        <f t="shared" si="1"/>
        <v>30.166666666666668</v>
      </c>
      <c r="J15" s="4">
        <f t="shared" si="2"/>
        <v>43.125</v>
      </c>
      <c r="K15">
        <f t="shared" si="3"/>
        <v>19</v>
      </c>
      <c r="M15" t="s">
        <v>10</v>
      </c>
      <c r="N15">
        <f>(SUMIF($E$3:$E$100, M15, $B$3:$B$100)/COUNTIF($E$3:$E$100, M15))</f>
        <v>83.166666666666671</v>
      </c>
      <c r="O15">
        <f>(SUMIF($E$3:$E$100, M15, $F$3:$F$100)/COUNTIF($E$13:$E$100, M15))</f>
        <v>40</v>
      </c>
    </row>
    <row r="16" spans="1:22" x14ac:dyDescent="0.25">
      <c r="A16" s="1">
        <v>45234</v>
      </c>
      <c r="B16">
        <v>107</v>
      </c>
      <c r="C16" t="s">
        <v>4</v>
      </c>
      <c r="D16" t="s">
        <v>2</v>
      </c>
      <c r="E16" t="s">
        <v>5</v>
      </c>
      <c r="F16">
        <v>74</v>
      </c>
      <c r="H16">
        <f t="shared" si="0"/>
        <v>99.833333333333329</v>
      </c>
      <c r="I16">
        <f t="shared" si="1"/>
        <v>55.722222222222229</v>
      </c>
      <c r="J16" s="4">
        <f t="shared" si="2"/>
        <v>98.125</v>
      </c>
      <c r="K16">
        <f t="shared" si="3"/>
        <v>57.333333333333336</v>
      </c>
      <c r="M16" t="s">
        <v>1</v>
      </c>
      <c r="N16">
        <f>(SUMIF($E$3:$E$100, M16, $B$3:$B$100)/COUNTIF($E$3:$E$100, M16))</f>
        <v>88.4</v>
      </c>
      <c r="O16">
        <f>(SUMIF($E$3:$E$100, M16, $F$3:$F$100)/COUNTIF($E$13:$E$100, M16))</f>
        <v>57</v>
      </c>
    </row>
    <row r="17" spans="1:25" x14ac:dyDescent="0.25">
      <c r="A17" s="1">
        <v>45234</v>
      </c>
      <c r="B17">
        <v>97</v>
      </c>
      <c r="C17" t="s">
        <v>11</v>
      </c>
      <c r="D17" t="s">
        <v>9</v>
      </c>
      <c r="E17" t="s">
        <v>10</v>
      </c>
      <c r="F17">
        <v>62</v>
      </c>
      <c r="H17">
        <f t="shared" si="0"/>
        <v>82.75</v>
      </c>
      <c r="I17">
        <f t="shared" si="1"/>
        <v>42.531746031746032</v>
      </c>
      <c r="J17" s="4">
        <f t="shared" si="2"/>
        <v>82.541666666666657</v>
      </c>
      <c r="K17">
        <f t="shared" si="3"/>
        <v>43.797619047619051</v>
      </c>
      <c r="M17" t="s">
        <v>5</v>
      </c>
      <c r="N17">
        <f>(SUMIF($E$3:$E$100, M17, $B$3:$B$100)/COUNTIF($E$3:$E$100, M17))</f>
        <v>103.25</v>
      </c>
      <c r="O17">
        <f>(SUMIF($E$3:$E$100, M17, $F$3:$F$100)/COUNTIF($E$13:$E$100, M17))</f>
        <v>52.5</v>
      </c>
    </row>
    <row r="18" spans="1:25" x14ac:dyDescent="0.25">
      <c r="A18" s="1">
        <v>45234</v>
      </c>
      <c r="B18">
        <v>99</v>
      </c>
      <c r="C18" t="s">
        <v>11</v>
      </c>
      <c r="D18" t="s">
        <v>0</v>
      </c>
      <c r="E18" t="s">
        <v>10</v>
      </c>
      <c r="F18">
        <v>26</v>
      </c>
      <c r="H18">
        <f t="shared" si="0"/>
        <v>89.305555555555557</v>
      </c>
      <c r="I18">
        <f t="shared" si="1"/>
        <v>36.142857142857146</v>
      </c>
      <c r="J18" s="4">
        <f t="shared" si="2"/>
        <v>92.375</v>
      </c>
      <c r="K18">
        <f t="shared" si="3"/>
        <v>34.214285714285715</v>
      </c>
    </row>
    <row r="19" spans="1:25" x14ac:dyDescent="0.25">
      <c r="A19" s="1">
        <v>45234</v>
      </c>
      <c r="B19">
        <v>87</v>
      </c>
      <c r="C19" t="s">
        <v>4</v>
      </c>
      <c r="D19" t="s">
        <v>2</v>
      </c>
      <c r="E19" t="s">
        <v>5</v>
      </c>
      <c r="F19">
        <v>32</v>
      </c>
      <c r="H19">
        <f t="shared" si="0"/>
        <v>99.833333333333329</v>
      </c>
      <c r="I19">
        <f t="shared" si="1"/>
        <v>55.722222222222229</v>
      </c>
      <c r="J19" s="4">
        <f t="shared" si="2"/>
        <v>98.125</v>
      </c>
      <c r="K19">
        <f t="shared" si="3"/>
        <v>57.333333333333336</v>
      </c>
    </row>
    <row r="20" spans="1:25" x14ac:dyDescent="0.25">
      <c r="A20" s="1">
        <v>45234</v>
      </c>
      <c r="B20">
        <v>76</v>
      </c>
      <c r="C20" t="s">
        <v>11</v>
      </c>
      <c r="D20" t="s">
        <v>9</v>
      </c>
      <c r="E20" t="s">
        <v>10</v>
      </c>
      <c r="F20">
        <v>48</v>
      </c>
      <c r="H20">
        <f t="shared" si="0"/>
        <v>82.75</v>
      </c>
      <c r="I20">
        <f t="shared" si="1"/>
        <v>42.531746031746032</v>
      </c>
      <c r="J20" s="4">
        <f t="shared" si="2"/>
        <v>82.541666666666657</v>
      </c>
      <c r="K20">
        <f t="shared" si="3"/>
        <v>43.797619047619051</v>
      </c>
    </row>
    <row r="21" spans="1:25" x14ac:dyDescent="0.25">
      <c r="A21" s="1">
        <v>45234</v>
      </c>
      <c r="B21">
        <v>93</v>
      </c>
      <c r="C21" t="s">
        <v>11</v>
      </c>
      <c r="D21" t="s">
        <v>9</v>
      </c>
      <c r="E21" t="s">
        <v>10</v>
      </c>
      <c r="F21">
        <v>40</v>
      </c>
      <c r="H21">
        <f t="shared" si="0"/>
        <v>82.75</v>
      </c>
      <c r="I21">
        <f t="shared" si="1"/>
        <v>42.531746031746032</v>
      </c>
      <c r="J21" s="4">
        <f t="shared" si="2"/>
        <v>82.541666666666657</v>
      </c>
      <c r="K21">
        <f t="shared" si="3"/>
        <v>43.797619047619051</v>
      </c>
    </row>
    <row r="22" spans="1:25" x14ac:dyDescent="0.25">
      <c r="A22" s="1">
        <v>45234</v>
      </c>
      <c r="B22">
        <v>85</v>
      </c>
      <c r="C22" t="s">
        <v>11</v>
      </c>
      <c r="D22" t="s">
        <v>9</v>
      </c>
      <c r="E22" t="s">
        <v>10</v>
      </c>
      <c r="F22">
        <v>30</v>
      </c>
      <c r="H22">
        <f t="shared" si="0"/>
        <v>82.75</v>
      </c>
      <c r="I22">
        <f t="shared" si="1"/>
        <v>42.531746031746032</v>
      </c>
      <c r="J22" s="4">
        <f t="shared" si="2"/>
        <v>82.541666666666657</v>
      </c>
      <c r="K22">
        <f t="shared" si="3"/>
        <v>43.797619047619051</v>
      </c>
    </row>
    <row r="23" spans="1:25" x14ac:dyDescent="0.25">
      <c r="A23" s="1">
        <v>45234</v>
      </c>
      <c r="B23">
        <v>49</v>
      </c>
      <c r="C23" t="s">
        <v>11</v>
      </c>
      <c r="D23" t="s">
        <v>9</v>
      </c>
      <c r="E23" t="s">
        <v>10</v>
      </c>
      <c r="F23">
        <v>34</v>
      </c>
      <c r="H23">
        <f t="shared" si="0"/>
        <v>82.75</v>
      </c>
      <c r="I23">
        <f t="shared" si="1"/>
        <v>42.531746031746032</v>
      </c>
      <c r="J23" s="4">
        <f t="shared" si="2"/>
        <v>82.541666666666657</v>
      </c>
      <c r="K23">
        <f t="shared" si="3"/>
        <v>43.797619047619051</v>
      </c>
    </row>
    <row r="27" spans="1:25" x14ac:dyDescent="0.25">
      <c r="T27" s="22" t="s">
        <v>26</v>
      </c>
      <c r="U27" s="22"/>
      <c r="V27" s="22"/>
      <c r="W27" s="22"/>
      <c r="X27" s="2" t="s">
        <v>23</v>
      </c>
      <c r="Y27" s="2" t="s">
        <v>17</v>
      </c>
    </row>
    <row r="28" spans="1:25" x14ac:dyDescent="0.25">
      <c r="T28">
        <v>1</v>
      </c>
      <c r="U28" t="s">
        <v>3</v>
      </c>
      <c r="V28" t="s">
        <v>0</v>
      </c>
      <c r="W28" t="s">
        <v>1</v>
      </c>
      <c r="X28">
        <f>(N7+N10+N16)/3</f>
        <v>90.438888888888911</v>
      </c>
      <c r="Y28">
        <f>(O7+O10+O16)/3</f>
        <v>40.333333333333336</v>
      </c>
    </row>
    <row r="29" spans="1:25" x14ac:dyDescent="0.25">
      <c r="T29">
        <v>2</v>
      </c>
      <c r="U29" t="s">
        <v>11</v>
      </c>
      <c r="V29" t="s">
        <v>9</v>
      </c>
      <c r="W29" t="s">
        <v>1</v>
      </c>
      <c r="X29">
        <f>(N5+N11+N16)/3</f>
        <v>84.49444444444444</v>
      </c>
      <c r="Y29">
        <f>(O5+O11+O16)/3</f>
        <v>48.198412698412703</v>
      </c>
    </row>
    <row r="30" spans="1:25" x14ac:dyDescent="0.25">
      <c r="T30">
        <v>3</v>
      </c>
      <c r="U30" t="s">
        <v>4</v>
      </c>
      <c r="V30" t="s">
        <v>9</v>
      </c>
      <c r="W30" t="s">
        <v>1</v>
      </c>
      <c r="X30">
        <f>(N6+N11+N16)/3</f>
        <v>87.966666666666654</v>
      </c>
      <c r="Y30">
        <f>(O6+O11+O16)/3</f>
        <v>53.166666666666664</v>
      </c>
    </row>
    <row r="32" spans="1:25" x14ac:dyDescent="0.25">
      <c r="T32" s="22" t="s">
        <v>27</v>
      </c>
      <c r="U32" s="22"/>
      <c r="V32" s="22"/>
      <c r="W32" s="22"/>
    </row>
    <row r="33" spans="20:25" x14ac:dyDescent="0.25">
      <c r="T33">
        <v>1</v>
      </c>
      <c r="U33" t="s">
        <v>3</v>
      </c>
      <c r="V33" t="s">
        <v>0</v>
      </c>
      <c r="W33" t="s">
        <v>1</v>
      </c>
      <c r="X33">
        <f>(N7+N10+N16)/3</f>
        <v>90.438888888888911</v>
      </c>
      <c r="Y33">
        <f>(O7+O10+O16)/3</f>
        <v>40.333333333333336</v>
      </c>
    </row>
    <row r="34" spans="20:25" x14ac:dyDescent="0.25">
      <c r="T34">
        <v>2</v>
      </c>
      <c r="U34" t="s">
        <v>11</v>
      </c>
      <c r="V34" t="s">
        <v>9</v>
      </c>
      <c r="W34" t="s">
        <v>10</v>
      </c>
      <c r="X34">
        <f>(N5+N11+N15)/3</f>
        <v>82.75</v>
      </c>
      <c r="Y34">
        <f>(O5+O11+O15)/3</f>
        <v>42.531746031746032</v>
      </c>
    </row>
    <row r="35" spans="20:25" x14ac:dyDescent="0.25">
      <c r="T35">
        <v>3</v>
      </c>
      <c r="U35" t="s">
        <v>4</v>
      </c>
      <c r="V35" t="s">
        <v>2</v>
      </c>
      <c r="W35" t="s">
        <v>5</v>
      </c>
      <c r="X35">
        <f>(N6+N12+N17)/3</f>
        <v>99.833333333333329</v>
      </c>
      <c r="Y35">
        <f>(O6+O12+O17)/3</f>
        <v>55.722222222222229</v>
      </c>
    </row>
  </sheetData>
  <mergeCells count="5">
    <mergeCell ref="H10:K10"/>
    <mergeCell ref="H11:I11"/>
    <mergeCell ref="J11:K11"/>
    <mergeCell ref="T27:W27"/>
    <mergeCell ref="T32:W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workbookViewId="0">
      <selection activeCell="U7" sqref="U7"/>
    </sheetView>
  </sheetViews>
  <sheetFormatPr defaultRowHeight="15" x14ac:dyDescent="0.25"/>
  <sheetData>
    <row r="1" spans="1:8" x14ac:dyDescent="0.25">
      <c r="A1" s="25" t="s">
        <v>34</v>
      </c>
      <c r="B1" s="25"/>
      <c r="C1" s="25"/>
      <c r="D1" s="25"/>
      <c r="E1" s="3"/>
      <c r="F1" s="2"/>
      <c r="G1" s="2"/>
      <c r="H1" s="2"/>
    </row>
    <row r="2" spans="1:8" x14ac:dyDescent="0.25">
      <c r="A2" t="s">
        <v>23</v>
      </c>
      <c r="B2" t="s">
        <v>17</v>
      </c>
      <c r="C2" t="s">
        <v>28</v>
      </c>
      <c r="D2" t="s">
        <v>36</v>
      </c>
      <c r="E2" s="4"/>
    </row>
    <row r="3" spans="1:8" x14ac:dyDescent="0.25">
      <c r="A3">
        <v>58.9517241383233</v>
      </c>
      <c r="B3">
        <v>31.95008051580869</v>
      </c>
      <c r="C3">
        <v>20.041867954962004</v>
      </c>
      <c r="D3">
        <v>0</v>
      </c>
      <c r="E3" s="4" t="s">
        <v>11</v>
      </c>
    </row>
    <row r="4" spans="1:8" x14ac:dyDescent="0.25">
      <c r="A4">
        <v>97.424382715477691</v>
      </c>
      <c r="B4">
        <v>63.32396565126863</v>
      </c>
      <c r="C4">
        <v>34.199063231848733</v>
      </c>
      <c r="D4">
        <v>0</v>
      </c>
      <c r="E4" s="4" t="s">
        <v>4</v>
      </c>
    </row>
    <row r="5" spans="1:8" x14ac:dyDescent="0.25">
      <c r="A5">
        <v>61.220472441147699</v>
      </c>
      <c r="B5">
        <v>26.500000000000007</v>
      </c>
      <c r="C5">
        <v>29.000000000000004</v>
      </c>
      <c r="D5">
        <v>0</v>
      </c>
      <c r="E5" s="4" t="s">
        <v>3</v>
      </c>
    </row>
    <row r="6" spans="1:8" x14ac:dyDescent="0.25">
      <c r="A6">
        <v>57.606099110834585</v>
      </c>
      <c r="B6">
        <v>35.985234899598517</v>
      </c>
      <c r="C6">
        <v>20.335570469740087</v>
      </c>
      <c r="D6">
        <v>0</v>
      </c>
      <c r="E6" s="4" t="s">
        <v>9</v>
      </c>
    </row>
    <row r="7" spans="1:8" x14ac:dyDescent="0.25">
      <c r="A7">
        <v>100.71961269013782</v>
      </c>
      <c r="B7">
        <v>65.581354441018661</v>
      </c>
      <c r="C7">
        <v>35.490765171584485</v>
      </c>
      <c r="D7">
        <v>0</v>
      </c>
      <c r="E7" s="4" t="s">
        <v>2</v>
      </c>
    </row>
    <row r="8" spans="1:8" x14ac:dyDescent="0.25">
      <c r="A8">
        <v>60.725165562933029</v>
      </c>
      <c r="B8">
        <v>26.369230769219499</v>
      </c>
      <c r="C8">
        <v>28.738461538439012</v>
      </c>
      <c r="D8">
        <v>0</v>
      </c>
      <c r="E8" s="4" t="s">
        <v>0</v>
      </c>
    </row>
    <row r="9" spans="1:8" x14ac:dyDescent="0.25">
      <c r="A9">
        <v>60.999999999999986</v>
      </c>
      <c r="B9">
        <v>38.166666666666643</v>
      </c>
      <c r="C9">
        <v>20.166666666666661</v>
      </c>
      <c r="D9">
        <v>0</v>
      </c>
      <c r="E9" s="4" t="s">
        <v>10</v>
      </c>
    </row>
    <row r="10" spans="1:8" x14ac:dyDescent="0.25">
      <c r="A10">
        <v>101.07211961260313</v>
      </c>
      <c r="B10">
        <v>65.581354441018661</v>
      </c>
      <c r="C10">
        <v>35.490765171584485</v>
      </c>
      <c r="D10">
        <v>0</v>
      </c>
      <c r="E10" s="4" t="s">
        <v>5</v>
      </c>
    </row>
    <row r="11" spans="1:8" x14ac:dyDescent="0.25">
      <c r="A11">
        <v>61.974457216156665</v>
      </c>
      <c r="B11">
        <v>30.306532663354606</v>
      </c>
      <c r="C11">
        <v>24.110552763855971</v>
      </c>
      <c r="D11">
        <v>0</v>
      </c>
      <c r="E11" s="4" t="s">
        <v>1</v>
      </c>
    </row>
    <row r="13" spans="1:8" x14ac:dyDescent="0.25">
      <c r="A13" t="s">
        <v>35</v>
      </c>
    </row>
  </sheetData>
  <mergeCells count="1">
    <mergeCell ref="A1:D1"/>
  </mergeCells>
  <conditionalFormatting sqref="A3:A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A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B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B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C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D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28"/>
  <sheetViews>
    <sheetView zoomScale="123" workbookViewId="0">
      <selection activeCell="K29" sqref="K29"/>
    </sheetView>
  </sheetViews>
  <sheetFormatPr defaultRowHeight="15" x14ac:dyDescent="0.25"/>
  <cols>
    <col min="1" max="3" width="9.5703125" bestFit="1" customWidth="1"/>
    <col min="4" max="4" width="9" bestFit="1" customWidth="1"/>
    <col min="5" max="7" width="9.5703125" bestFit="1" customWidth="1"/>
    <col min="8" max="8" width="9" bestFit="1" customWidth="1"/>
    <col min="9" max="11" width="9.5703125" bestFit="1" customWidth="1"/>
    <col min="12" max="12" width="9" bestFit="1" customWidth="1"/>
    <col min="13" max="15" width="9.5703125" bestFit="1" customWidth="1"/>
    <col min="16" max="16" width="9" bestFit="1" customWidth="1"/>
  </cols>
  <sheetData>
    <row r="1" spans="1:64" ht="18.75" x14ac:dyDescent="0.3">
      <c r="A1" s="26" t="s">
        <v>41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64" x14ac:dyDescent="0.25">
      <c r="A2" s="30" t="s">
        <v>37</v>
      </c>
      <c r="B2" s="30"/>
      <c r="C2" s="30"/>
      <c r="D2" s="31"/>
      <c r="E2" s="32" t="s">
        <v>10</v>
      </c>
      <c r="F2" s="30"/>
      <c r="G2" s="30"/>
      <c r="H2" s="31"/>
      <c r="I2" s="32" t="s">
        <v>5</v>
      </c>
      <c r="J2" s="30"/>
      <c r="K2" s="30"/>
      <c r="L2" s="31"/>
      <c r="M2" s="30" t="s">
        <v>1</v>
      </c>
      <c r="N2" s="30"/>
      <c r="O2" s="30"/>
      <c r="P2" s="35"/>
      <c r="Y2" s="22"/>
      <c r="Z2" s="22"/>
      <c r="AA2" s="22"/>
      <c r="AB2" s="22"/>
      <c r="AC2" s="22"/>
      <c r="AD2" s="22"/>
      <c r="AE2" s="22"/>
      <c r="AF2" s="22"/>
    </row>
    <row r="3" spans="1:64" x14ac:dyDescent="0.25">
      <c r="A3" t="s">
        <v>23</v>
      </c>
      <c r="B3" t="s">
        <v>17</v>
      </c>
      <c r="C3" t="s">
        <v>28</v>
      </c>
      <c r="D3" s="9" t="s">
        <v>36</v>
      </c>
      <c r="E3" s="11" t="s">
        <v>23</v>
      </c>
      <c r="F3" t="s">
        <v>17</v>
      </c>
      <c r="G3" t="s">
        <v>28</v>
      </c>
      <c r="H3" s="9" t="s">
        <v>36</v>
      </c>
      <c r="I3" s="11" t="s">
        <v>23</v>
      </c>
      <c r="J3" t="s">
        <v>17</v>
      </c>
      <c r="K3" t="s">
        <v>28</v>
      </c>
      <c r="L3" s="9" t="s">
        <v>36</v>
      </c>
      <c r="M3" t="s">
        <v>23</v>
      </c>
      <c r="N3" t="s">
        <v>17</v>
      </c>
      <c r="O3" t="s">
        <v>28</v>
      </c>
      <c r="P3" s="6" t="s">
        <v>36</v>
      </c>
    </row>
    <row r="4" spans="1:64" x14ac:dyDescent="0.25">
      <c r="A4" s="13">
        <v>58.278911624578939</v>
      </c>
      <c r="B4" s="13">
        <v>33.967657707703601</v>
      </c>
      <c r="C4" s="13">
        <v>20.188719212351046</v>
      </c>
      <c r="D4" s="14">
        <v>0</v>
      </c>
      <c r="E4" s="15">
        <v>58.823129299663151</v>
      </c>
      <c r="F4" s="13">
        <v>34.807459499496211</v>
      </c>
      <c r="G4" s="13">
        <v>20.184308703214167</v>
      </c>
      <c r="H4" s="14">
        <v>0</v>
      </c>
      <c r="I4" s="15">
        <v>66.837553222183786</v>
      </c>
      <c r="J4" s="13">
        <v>40.290397054366608</v>
      </c>
      <c r="K4" s="13">
        <v>23.249128404197734</v>
      </c>
      <c r="L4" s="14">
        <v>0</v>
      </c>
      <c r="M4" s="13">
        <v>59.018020742894485</v>
      </c>
      <c r="N4" s="13">
        <v>33.235432698833804</v>
      </c>
      <c r="O4" s="13">
        <v>20.973085922652029</v>
      </c>
      <c r="P4" s="16">
        <v>0</v>
      </c>
      <c r="Q4" t="s">
        <v>38</v>
      </c>
    </row>
    <row r="5" spans="1:64" x14ac:dyDescent="0.25">
      <c r="A5" s="13">
        <v>99.071997702807749</v>
      </c>
      <c r="B5" s="13">
        <v>64.452660046143649</v>
      </c>
      <c r="C5" s="13">
        <v>34.844914201716605</v>
      </c>
      <c r="D5" s="14">
        <v>0</v>
      </c>
      <c r="E5" s="15">
        <v>91.4575981622462</v>
      </c>
      <c r="F5" s="13">
        <v>59.195461370248246</v>
      </c>
      <c r="G5" s="13">
        <v>31.909264694706614</v>
      </c>
      <c r="H5" s="14">
        <v>0</v>
      </c>
      <c r="I5" s="15">
        <v>99.472022084766834</v>
      </c>
      <c r="J5" s="13">
        <v>64.678398925118657</v>
      </c>
      <c r="K5" s="13">
        <v>34.974084395690184</v>
      </c>
      <c r="L5" s="14">
        <v>0</v>
      </c>
      <c r="M5" s="13">
        <v>91.652489605477541</v>
      </c>
      <c r="N5" s="13">
        <v>57.623434569585847</v>
      </c>
      <c r="O5" s="13">
        <v>32.698041914144476</v>
      </c>
      <c r="P5" s="16">
        <v>0</v>
      </c>
      <c r="Q5" t="s">
        <v>39</v>
      </c>
    </row>
    <row r="6" spans="1:64" ht="15.75" thickBot="1" x14ac:dyDescent="0.3">
      <c r="A6" s="17">
        <v>60.972819002040367</v>
      </c>
      <c r="B6" s="17">
        <v>26.434615384609753</v>
      </c>
      <c r="C6" s="17">
        <v>28.869230769219506</v>
      </c>
      <c r="D6" s="18">
        <v>0</v>
      </c>
      <c r="E6" s="19">
        <v>60.978255201632294</v>
      </c>
      <c r="F6" s="17">
        <v>28.781025641021131</v>
      </c>
      <c r="G6" s="17">
        <v>27.128717948708935</v>
      </c>
      <c r="H6" s="18">
        <v>0</v>
      </c>
      <c r="I6" s="19">
        <v>68.992679124152914</v>
      </c>
      <c r="J6" s="17">
        <v>34.263963195891534</v>
      </c>
      <c r="K6" s="17">
        <v>30.193537649692502</v>
      </c>
      <c r="L6" s="18">
        <v>0</v>
      </c>
      <c r="M6" s="17">
        <v>61.173146644863628</v>
      </c>
      <c r="N6" s="17">
        <v>27.208998840358724</v>
      </c>
      <c r="O6" s="17">
        <v>27.917495168146797</v>
      </c>
      <c r="P6" s="20">
        <v>0</v>
      </c>
      <c r="Q6" t="s">
        <v>40</v>
      </c>
    </row>
    <row r="7" spans="1:64" ht="18.75" x14ac:dyDescent="0.3">
      <c r="A7" s="28" t="s">
        <v>42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7"/>
    </row>
    <row r="8" spans="1:64" x14ac:dyDescent="0.25">
      <c r="A8" s="29" t="s">
        <v>37</v>
      </c>
      <c r="B8" s="30"/>
      <c r="C8" s="30"/>
      <c r="D8" s="31"/>
      <c r="E8" s="32" t="s">
        <v>10</v>
      </c>
      <c r="F8" s="30"/>
      <c r="G8" s="30"/>
      <c r="H8" s="31"/>
      <c r="I8" s="32" t="s">
        <v>5</v>
      </c>
      <c r="J8" s="30"/>
      <c r="K8" s="30"/>
      <c r="L8" s="31"/>
      <c r="M8" s="30" t="s">
        <v>1</v>
      </c>
      <c r="N8" s="33"/>
      <c r="O8" s="33"/>
      <c r="P8" s="34"/>
    </row>
    <row r="9" spans="1:64" x14ac:dyDescent="0.25">
      <c r="A9" s="4" t="s">
        <v>23</v>
      </c>
      <c r="B9" t="s">
        <v>17</v>
      </c>
      <c r="C9" t="s">
        <v>28</v>
      </c>
      <c r="D9" s="9" t="s">
        <v>36</v>
      </c>
      <c r="E9" s="11" t="s">
        <v>23</v>
      </c>
      <c r="F9" t="s">
        <v>17</v>
      </c>
      <c r="G9" t="s">
        <v>28</v>
      </c>
      <c r="H9" s="9" t="s">
        <v>36</v>
      </c>
      <c r="I9" s="11" t="s">
        <v>23</v>
      </c>
      <c r="J9" t="s">
        <v>17</v>
      </c>
      <c r="K9" t="s">
        <v>28</v>
      </c>
      <c r="L9" s="9" t="s">
        <v>36</v>
      </c>
      <c r="M9" t="s">
        <v>23</v>
      </c>
      <c r="N9" t="s">
        <v>17</v>
      </c>
      <c r="O9" t="s">
        <v>28</v>
      </c>
      <c r="P9" s="6" t="s">
        <v>36</v>
      </c>
    </row>
    <row r="10" spans="1:64" x14ac:dyDescent="0.25">
      <c r="A10" s="4">
        <v>56.333333333333336</v>
      </c>
      <c r="B10">
        <v>34.379310344827587</v>
      </c>
      <c r="C10">
        <v>19.103448275862068</v>
      </c>
      <c r="D10" s="9">
        <v>0</v>
      </c>
      <c r="E10" s="11">
        <v>62.4</v>
      </c>
      <c r="F10">
        <v>40.6</v>
      </c>
      <c r="G10">
        <v>18.600000000000001</v>
      </c>
      <c r="H10" s="9">
        <v>0</v>
      </c>
      <c r="I10" s="11" t="e">
        <v>#NUM!</v>
      </c>
      <c r="J10" t="e">
        <v>#NUM!</v>
      </c>
      <c r="K10" t="e">
        <v>#NUM!</v>
      </c>
      <c r="L10" s="9" t="e">
        <v>#NUM!</v>
      </c>
      <c r="M10">
        <v>44.2</v>
      </c>
      <c r="N10">
        <v>20.555555555555557</v>
      </c>
      <c r="O10">
        <v>20.222222222222221</v>
      </c>
      <c r="P10" s="6">
        <v>0</v>
      </c>
      <c r="Q10" t="s">
        <v>38</v>
      </c>
    </row>
    <row r="11" spans="1:64" x14ac:dyDescent="0.25">
      <c r="A11" s="4">
        <v>81.599999999999994</v>
      </c>
      <c r="B11">
        <v>41.111111111111114</v>
      </c>
      <c r="C11">
        <v>39.666666666666664</v>
      </c>
      <c r="D11" s="9">
        <v>0</v>
      </c>
      <c r="E11" s="11" t="e">
        <v>#NUM!</v>
      </c>
      <c r="F11" t="e">
        <v>#NUM!</v>
      </c>
      <c r="G11" t="e">
        <v>#NUM!</v>
      </c>
      <c r="H11" s="9" t="e">
        <v>#NUM!</v>
      </c>
      <c r="I11" s="11">
        <v>80.777777777777771</v>
      </c>
      <c r="J11">
        <v>41.111111111111114</v>
      </c>
      <c r="K11">
        <v>39.666666666666664</v>
      </c>
      <c r="L11" s="9">
        <v>0</v>
      </c>
      <c r="M11">
        <v>89</v>
      </c>
      <c r="N11" t="e">
        <v>#NUM!</v>
      </c>
      <c r="O11" t="e">
        <v>#NUM!</v>
      </c>
      <c r="P11" s="6">
        <v>0</v>
      </c>
      <c r="Q11" t="s">
        <v>39</v>
      </c>
    </row>
    <row r="12" spans="1:64" ht="15.75" thickBot="1" x14ac:dyDescent="0.3">
      <c r="A12" s="8">
        <v>62.666666666666664</v>
      </c>
      <c r="B12" s="5">
        <v>26.5</v>
      </c>
      <c r="C12" s="5">
        <v>29</v>
      </c>
      <c r="D12" s="10">
        <v>0</v>
      </c>
      <c r="E12" s="12" t="e">
        <v>#NUM!</v>
      </c>
      <c r="F12" s="5" t="e">
        <v>#NUM!</v>
      </c>
      <c r="G12" s="5" t="e">
        <v>#NUM!</v>
      </c>
      <c r="H12" s="10" t="e">
        <v>#NUM!</v>
      </c>
      <c r="I12" s="12" t="e">
        <v>#NUM!</v>
      </c>
      <c r="J12" s="5" t="e">
        <v>#NUM!</v>
      </c>
      <c r="K12" s="5" t="e">
        <v>#NUM!</v>
      </c>
      <c r="L12" s="10" t="e">
        <v>#NUM!</v>
      </c>
      <c r="M12" s="5">
        <v>62.666666666666664</v>
      </c>
      <c r="N12" s="5">
        <v>26.5</v>
      </c>
      <c r="O12" s="5">
        <v>29</v>
      </c>
      <c r="P12" s="7">
        <v>0</v>
      </c>
      <c r="Q12" t="s">
        <v>40</v>
      </c>
    </row>
    <row r="22" spans="1:13" x14ac:dyDescent="0.25">
      <c r="A22" t="s">
        <v>38</v>
      </c>
      <c r="E22" t="s">
        <v>39</v>
      </c>
      <c r="I22" t="s">
        <v>40</v>
      </c>
    </row>
    <row r="23" spans="1:13" x14ac:dyDescent="0.25">
      <c r="A23" t="s">
        <v>10</v>
      </c>
      <c r="B23" t="s">
        <v>5</v>
      </c>
      <c r="C23" t="s">
        <v>1</v>
      </c>
      <c r="E23" t="s">
        <v>10</v>
      </c>
      <c r="F23" t="s">
        <v>5</v>
      </c>
      <c r="G23" t="s">
        <v>1</v>
      </c>
      <c r="I23" t="s">
        <v>10</v>
      </c>
      <c r="J23" t="s">
        <v>5</v>
      </c>
      <c r="K23" t="s">
        <v>1</v>
      </c>
    </row>
    <row r="24" spans="1:13" x14ac:dyDescent="0.25">
      <c r="A24" s="13">
        <f>F4</f>
        <v>36.420041928942865</v>
      </c>
      <c r="B24" s="13">
        <f>J4</f>
        <v>38.449866490276051</v>
      </c>
      <c r="C24" s="13">
        <f>N4</f>
        <v>35.361127200283583</v>
      </c>
      <c r="E24" s="13">
        <f>F5</f>
        <v>45.759649122615542</v>
      </c>
      <c r="F24" s="13">
        <f>J5</f>
        <v>47.789473683948721</v>
      </c>
      <c r="G24" s="13">
        <f>N5</f>
        <v>44.70073439395626</v>
      </c>
      <c r="I24" s="13">
        <f>F6</f>
        <v>28.780392156858635</v>
      </c>
      <c r="J24" s="13">
        <f>J6</f>
        <v>30.810216718191818</v>
      </c>
      <c r="K24" s="13">
        <f>N6</f>
        <v>27.721477428199353</v>
      </c>
      <c r="M24" t="s">
        <v>17</v>
      </c>
    </row>
    <row r="25" spans="1:13" x14ac:dyDescent="0.25">
      <c r="A25" s="13">
        <f>G4</f>
        <v>22.205828092195425</v>
      </c>
      <c r="B25" s="13">
        <f>K4</f>
        <v>26.414600022004919</v>
      </c>
      <c r="C25" s="13">
        <f>O4</f>
        <v>23.492262200744761</v>
      </c>
      <c r="E25" s="13">
        <f>G5</f>
        <v>33.784833579376297</v>
      </c>
      <c r="F25" s="13">
        <f>K5</f>
        <v>37.993605509185791</v>
      </c>
      <c r="G25" s="13">
        <f>O5</f>
        <v>35.071267687925634</v>
      </c>
      <c r="I25" s="13">
        <f>G6</f>
        <v>27.127450980383919</v>
      </c>
      <c r="J25" s="13">
        <f>K6</f>
        <v>31.336222910193413</v>
      </c>
      <c r="K25" s="13">
        <f>O6</f>
        <v>28.413885088933256</v>
      </c>
      <c r="M25" t="s">
        <v>43</v>
      </c>
    </row>
    <row r="27" spans="1:13" x14ac:dyDescent="0.25">
      <c r="A27">
        <f>F10</f>
        <v>40.6</v>
      </c>
      <c r="B27" t="e">
        <f>J10</f>
        <v>#NUM!</v>
      </c>
      <c r="C27">
        <f>N10</f>
        <v>29.666666666666668</v>
      </c>
      <c r="E27" t="e">
        <f>F11</f>
        <v>#NUM!</v>
      </c>
      <c r="F27">
        <f>J11</f>
        <v>47.333333333333336</v>
      </c>
      <c r="G27" t="e">
        <f>N11</f>
        <v>#NUM!</v>
      </c>
      <c r="I27" t="e">
        <f>F12</f>
        <v>#NUM!</v>
      </c>
      <c r="J27" t="e">
        <f>J12</f>
        <v>#NUM!</v>
      </c>
      <c r="K27">
        <f>N12</f>
        <v>26.5</v>
      </c>
    </row>
    <row r="28" spans="1:13" x14ac:dyDescent="0.25">
      <c r="A28">
        <f>G10</f>
        <v>18.600000000000001</v>
      </c>
      <c r="B28" t="e">
        <f>K10</f>
        <v>#NUM!</v>
      </c>
      <c r="C28">
        <f>O10</f>
        <v>27.666666666666668</v>
      </c>
      <c r="E28" t="e">
        <f>G11</f>
        <v>#NUM!</v>
      </c>
      <c r="F28">
        <f>K11</f>
        <v>41</v>
      </c>
      <c r="G28" t="e">
        <f>O11</f>
        <v>#NUM!</v>
      </c>
      <c r="I28" t="e">
        <f>G12</f>
        <v>#NUM!</v>
      </c>
      <c r="J28" t="e">
        <f>K12</f>
        <v>#NUM!</v>
      </c>
      <c r="K28">
        <f>O12</f>
        <v>29</v>
      </c>
    </row>
  </sheetData>
  <mergeCells count="12">
    <mergeCell ref="AC2:AF2"/>
    <mergeCell ref="Y2:AB2"/>
    <mergeCell ref="A2:D2"/>
    <mergeCell ref="E2:H2"/>
    <mergeCell ref="I2:L2"/>
    <mergeCell ref="M2:P2"/>
    <mergeCell ref="A1:P1"/>
    <mergeCell ref="A7:P7"/>
    <mergeCell ref="A8:D8"/>
    <mergeCell ref="E8:H8"/>
    <mergeCell ref="I8:L8"/>
    <mergeCell ref="M8:P8"/>
  </mergeCells>
  <conditionalFormatting sqref="A4:A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C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I5 M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I11 M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J4 N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J6 N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J10 N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J12 N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 K5 O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 K11 O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 E4 M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 E6 M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 E10 M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 E12 M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 F11 N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 G6 O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 G10 O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 G12 O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 F5 J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 G4 K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820C-A703-4D82-AEA4-6398523FBADE}">
  <dimension ref="H1:S42"/>
  <sheetViews>
    <sheetView zoomScale="84" workbookViewId="0">
      <selection activeCell="S6" sqref="S6"/>
    </sheetView>
  </sheetViews>
  <sheetFormatPr defaultRowHeight="15" x14ac:dyDescent="0.25"/>
  <sheetData>
    <row r="1" spans="8:19" x14ac:dyDescent="0.25">
      <c r="H1" s="21"/>
      <c r="S1" s="21"/>
    </row>
    <row r="2" spans="8:19" x14ac:dyDescent="0.25">
      <c r="H2" s="21"/>
      <c r="S2" s="21"/>
    </row>
    <row r="3" spans="8:19" x14ac:dyDescent="0.25">
      <c r="H3" s="21"/>
      <c r="S3" s="21"/>
    </row>
    <row r="4" spans="8:19" x14ac:dyDescent="0.25">
      <c r="H4" s="21"/>
      <c r="S4" s="21"/>
    </row>
    <row r="5" spans="8:19" x14ac:dyDescent="0.25">
      <c r="H5" s="21"/>
      <c r="S5" s="21"/>
    </row>
    <row r="6" spans="8:19" x14ac:dyDescent="0.25">
      <c r="H6" s="21"/>
      <c r="S6" s="21"/>
    </row>
    <row r="7" spans="8:19" x14ac:dyDescent="0.25">
      <c r="H7" s="21"/>
      <c r="S7" s="21"/>
    </row>
    <row r="8" spans="8:19" x14ac:dyDescent="0.25">
      <c r="H8" s="21"/>
      <c r="S8" s="21"/>
    </row>
    <row r="9" spans="8:19" x14ac:dyDescent="0.25">
      <c r="H9" s="21"/>
      <c r="S9" s="21"/>
    </row>
    <row r="10" spans="8:19" x14ac:dyDescent="0.25">
      <c r="H10" s="21"/>
      <c r="S10" s="21"/>
    </row>
    <row r="11" spans="8:19" x14ac:dyDescent="0.25">
      <c r="H11" s="21"/>
      <c r="S11" s="21"/>
    </row>
    <row r="12" spans="8:19" x14ac:dyDescent="0.25">
      <c r="H12" s="21"/>
      <c r="S12" s="21"/>
    </row>
    <row r="13" spans="8:19" x14ac:dyDescent="0.25">
      <c r="H13" s="21"/>
      <c r="S13" s="21"/>
    </row>
    <row r="14" spans="8:19" x14ac:dyDescent="0.25">
      <c r="H14" s="21"/>
      <c r="S14" s="21"/>
    </row>
    <row r="15" spans="8:19" x14ac:dyDescent="0.25">
      <c r="H15" s="21"/>
      <c r="S15" s="21"/>
    </row>
    <row r="16" spans="8:19" x14ac:dyDescent="0.25">
      <c r="H16" s="21"/>
      <c r="S16" s="21"/>
    </row>
    <row r="17" spans="8:19" x14ac:dyDescent="0.25">
      <c r="H17" s="21"/>
      <c r="S17" s="21"/>
    </row>
    <row r="18" spans="8:19" x14ac:dyDescent="0.25">
      <c r="H18" s="21"/>
      <c r="S18" s="21"/>
    </row>
    <row r="19" spans="8:19" x14ac:dyDescent="0.25">
      <c r="H19" s="21"/>
      <c r="S19" s="21"/>
    </row>
    <row r="20" spans="8:19" x14ac:dyDescent="0.25">
      <c r="H20" s="21"/>
      <c r="S20" s="21"/>
    </row>
    <row r="21" spans="8:19" x14ac:dyDescent="0.25">
      <c r="H21" s="21"/>
      <c r="S21" s="21"/>
    </row>
    <row r="22" spans="8:19" x14ac:dyDescent="0.25">
      <c r="H22" s="21"/>
      <c r="S22" s="21"/>
    </row>
    <row r="23" spans="8:19" x14ac:dyDescent="0.25">
      <c r="H23" s="21"/>
      <c r="S23" s="21"/>
    </row>
    <row r="24" spans="8:19" x14ac:dyDescent="0.25">
      <c r="H24" s="21"/>
      <c r="S24" s="21"/>
    </row>
    <row r="25" spans="8:19" x14ac:dyDescent="0.25">
      <c r="H25" s="21"/>
      <c r="S25" s="21"/>
    </row>
    <row r="26" spans="8:19" x14ac:dyDescent="0.25">
      <c r="H26" s="21"/>
      <c r="S26" s="21"/>
    </row>
    <row r="27" spans="8:19" x14ac:dyDescent="0.25">
      <c r="H27" s="21"/>
      <c r="S27" s="21"/>
    </row>
    <row r="28" spans="8:19" x14ac:dyDescent="0.25">
      <c r="H28" s="21"/>
      <c r="S28" s="21"/>
    </row>
    <row r="29" spans="8:19" x14ac:dyDescent="0.25">
      <c r="H29" s="21"/>
      <c r="S29" s="21"/>
    </row>
    <row r="30" spans="8:19" x14ac:dyDescent="0.25">
      <c r="H30" s="21"/>
      <c r="S30" s="21"/>
    </row>
    <row r="31" spans="8:19" x14ac:dyDescent="0.25">
      <c r="H31" s="21"/>
      <c r="S31" s="21"/>
    </row>
    <row r="32" spans="8:19" x14ac:dyDescent="0.25">
      <c r="H32" s="21"/>
      <c r="S32" s="21"/>
    </row>
    <row r="33" spans="8:19" x14ac:dyDescent="0.25">
      <c r="H33" s="21"/>
      <c r="S33" s="21"/>
    </row>
    <row r="34" spans="8:19" x14ac:dyDescent="0.25">
      <c r="H34" s="21"/>
      <c r="S34" s="21"/>
    </row>
    <row r="35" spans="8:19" x14ac:dyDescent="0.25">
      <c r="H35" s="21"/>
      <c r="S35" s="21"/>
    </row>
    <row r="36" spans="8:19" x14ac:dyDescent="0.25">
      <c r="H36" s="21"/>
      <c r="S36" s="21"/>
    </row>
    <row r="37" spans="8:19" x14ac:dyDescent="0.25">
      <c r="H37" s="21"/>
      <c r="S37" s="21"/>
    </row>
    <row r="38" spans="8:19" x14ac:dyDescent="0.25">
      <c r="H38" s="21"/>
      <c r="S38" s="21"/>
    </row>
    <row r="39" spans="8:19" x14ac:dyDescent="0.25">
      <c r="H39" s="21"/>
      <c r="S39" s="21"/>
    </row>
    <row r="40" spans="8:19" x14ac:dyDescent="0.25">
      <c r="H40" s="21"/>
      <c r="S40" s="21"/>
    </row>
    <row r="41" spans="8:19" x14ac:dyDescent="0.25">
      <c r="H41" s="21"/>
      <c r="S41" s="21"/>
    </row>
    <row r="42" spans="8:19" x14ac:dyDescent="0.25">
      <c r="S42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Match Data</vt:lpstr>
      <vt:lpstr>Data</vt:lpstr>
      <vt:lpstr>Per Member Data</vt:lpstr>
      <vt:lpstr>Drive Team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Hall</dc:creator>
  <cp:lastModifiedBy>Matt D Hall</cp:lastModifiedBy>
  <dcterms:created xsi:type="dcterms:W3CDTF">2023-11-08T22:19:46Z</dcterms:created>
  <dcterms:modified xsi:type="dcterms:W3CDTF">2023-11-21T19:00:17Z</dcterms:modified>
</cp:coreProperties>
</file>