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B707080B-96FE-4208-AC0E-D60263CA4A8D}" xr6:coauthVersionLast="47" xr6:coauthVersionMax="47" xr10:uidLastSave="{00000000-0000-0000-0000-000000000000}"/>
  <bookViews>
    <workbookView xWindow="-108" yWindow="-108" windowWidth="23256" windowHeight="12456" activeTab="3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<sst xmlns="http://schemas.openxmlformats.org/spreadsheetml/2006/main" count="267" uniqueCount="57">
  <si>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</si>
  <si>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</si>
  <si>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</si>
  <si>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</si>
  <si>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</si>
  <si>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</si>
  <si>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</si>
  <si>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</si>
  <si>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</si>
  <si>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</si>
  <si>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</si>
  <si>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</si>
  <si>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</si>
  <si>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</si>
  <si>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</si>
  <si>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</si>
  <si>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</si>
  <si>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</si>
  <si>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</si>
  <si>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</si>
  <si>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</si>
  <si>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</si>
  <si>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</si>
  <si>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</si>
  <si>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</si>
  <si>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</si>
  <si>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</si>
  <si>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</si>
  <si>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</si>
  <si>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</si>
  <si>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</si>
  <si>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</si>
  <si>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</si>
  <si>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</si>
  <si>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</si>
  <si>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</si>
  <si>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</si>
  <si>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</si>
  <si>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</si>
  <si>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</si>
  <si>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</si>
  <si>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</si>
  <si>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</si>
  <si>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&lt;- NEW ROBOT</t>
  </si>
  <si>
    <t>Weighted Averages</t>
  </si>
  <si>
    <t>total</t>
  </si>
  <si>
    <t>teleop</t>
  </si>
  <si>
    <t>auton</t>
  </si>
  <si>
    <t>penalties</t>
  </si>
  <si>
    <t>Take with a grain of salt for right now</t>
  </si>
  <si>
    <t>Weighted by comp/practice,   old/new robot,   and how old the matches are</t>
  </si>
  <si>
    <t>All data here is weighted by    old/new robot,    practice/comp</t>
  </si>
  <si>
    <t>Penalties</t>
  </si>
  <si>
    <t>Duo Only</t>
  </si>
  <si>
    <t>B+M</t>
  </si>
  <si>
    <t>E+Z</t>
  </si>
  <si>
    <t>L+C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</si>
</sst>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1"/>
  <sheetViews>
    <sheetView topLeftCell="A3" zoomScale="108" zoomScaleNormal="100" workbookViewId="0">
      <selection activeCell="C27" sqref="C27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>
        <v>30</v>
      </c>
      <c r="B2" s="1">
        <v>45237</v>
      </c>
      <c r="C2" t="s">
        <v>11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>
        <v>30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0</v>
      </c>
    </row>
    <row r="4" spans="1:20" x14ac:dyDescent="0.3">
      <c r="A4" t="s">
        <v>30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0</v>
      </c>
      <c r="M4" s="2"/>
    </row>
    <row r="5" spans="1:20" x14ac:dyDescent="0.3">
      <c r="A5" t="s">
        <v>30</v>
      </c>
      <c r="B5" s="1">
        <v>45238</v>
      </c>
      <c r="C5" t="s">
        <v>11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0</v>
      </c>
    </row>
    <row r="6" spans="1:20" x14ac:dyDescent="0.3">
      <c r="A6" t="s">
        <v>30</v>
      </c>
      <c r="B6" s="1">
        <v>45238</v>
      </c>
      <c r="C6" t="s">
        <v>11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0</v>
      </c>
    </row>
    <row r="7" spans="1:20" x14ac:dyDescent="0.3">
      <c r="A7" t="s">
        <v>30</v>
      </c>
      <c r="B7" s="1">
        <v>45238</v>
      </c>
      <c r="C7" t="s">
        <v>11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0</v>
      </c>
    </row>
    <row r="8" spans="1:20" x14ac:dyDescent="0.3">
      <c r="A8" t="s">
        <v>30</v>
      </c>
      <c r="B8" s="1">
        <v>45238</v>
      </c>
      <c r="C8" t="s">
        <v>3</v>
      </c>
      <c r="D8" t="s">
        <v>9</v>
      </c>
      <c r="E8" t="s">
        <v>1</v>
      </c>
      <c r="F8">
        <v>34</v>
      </c>
      <c r="G8">
        <v>-1</v>
      </c>
      <c r="H8">
        <v>-1</v>
      </c>
      <c r="I8">
        <v>0</v>
      </c>
    </row>
    <row r="9" spans="1:20" x14ac:dyDescent="0.3">
      <c r="A9" t="s">
        <v>30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0</v>
      </c>
      <c r="M9" s="2"/>
    </row>
    <row r="10" spans="1:20" x14ac:dyDescent="0.3">
      <c r="A10" t="s">
        <v>30</v>
      </c>
      <c r="B10" s="1">
        <v>45238</v>
      </c>
      <c r="C10" t="s">
        <v>11</v>
      </c>
      <c r="D10" t="s">
        <v>9</v>
      </c>
      <c r="E10" t="s">
        <v>1</v>
      </c>
      <c r="F10">
        <v>75</v>
      </c>
      <c r="G10">
        <v>-1</v>
      </c>
      <c r="H10">
        <v>-1</v>
      </c>
      <c r="I10">
        <v>0</v>
      </c>
    </row>
    <row r="11" spans="1:20" x14ac:dyDescent="0.3">
      <c r="A11" t="s">
        <v>30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66</v>
      </c>
      <c r="H11">
        <v>45</v>
      </c>
      <c r="I11">
        <v>0</v>
      </c>
    </row>
    <row r="12" spans="1:20" x14ac:dyDescent="0.3">
      <c r="A12" t="s">
        <v>30</v>
      </c>
      <c r="B12" s="1">
        <v>45238</v>
      </c>
      <c r="C12" t="s">
        <v>11</v>
      </c>
      <c r="D12" t="s">
        <v>9</v>
      </c>
      <c r="E12" t="s">
        <v>1</v>
      </c>
      <c r="F12">
        <v>107</v>
      </c>
      <c r="G12">
        <v>57</v>
      </c>
      <c r="H12">
        <v>50</v>
      </c>
      <c r="I12">
        <v>0</v>
      </c>
      <c r="J12" s="2"/>
      <c r="K12" s="2"/>
    </row>
    <row r="13" spans="1:20" x14ac:dyDescent="0.3">
      <c r="A13" t="s">
        <v>31</v>
      </c>
      <c r="B13" s="1">
        <v>45234</v>
      </c>
      <c r="C13" t="s">
        <v>4</v>
      </c>
      <c r="D13" t="s">
        <v>2</v>
      </c>
      <c r="E13" t="s">
        <v>5</v>
      </c>
      <c r="F13">
        <v>72</v>
      </c>
      <c r="G13">
        <v>44</v>
      </c>
      <c r="H13">
        <v>28</v>
      </c>
      <c r="I13">
        <v>0</v>
      </c>
    </row>
    <row r="14" spans="1:20" x14ac:dyDescent="0.3">
      <c r="A14" t="s">
        <v>31</v>
      </c>
      <c r="B14" s="1">
        <v>45234</v>
      </c>
      <c r="C14" t="s">
        <v>11</v>
      </c>
      <c r="D14" t="s">
        <v>9</v>
      </c>
      <c r="E14" t="s">
        <v>10</v>
      </c>
      <c r="F14">
        <v>97</v>
      </c>
      <c r="G14">
        <v>51</v>
      </c>
      <c r="H14">
        <v>30</v>
      </c>
      <c r="I14">
        <v>0</v>
      </c>
      <c r="M14" s="2"/>
    </row>
    <row r="15" spans="1:20" x14ac:dyDescent="0.3">
      <c r="A15" t="s">
        <v>31</v>
      </c>
      <c r="B15" s="1">
        <v>45234</v>
      </c>
      <c r="C15" t="s">
        <v>11</v>
      </c>
      <c r="D15" t="s">
        <v>0</v>
      </c>
      <c r="E15" t="s">
        <v>10</v>
      </c>
      <c r="F15">
        <v>54</v>
      </c>
      <c r="G15">
        <v>26</v>
      </c>
      <c r="H15">
        <v>28</v>
      </c>
      <c r="I15">
        <v>0</v>
      </c>
    </row>
    <row r="16" spans="1:20" x14ac:dyDescent="0.3">
      <c r="A16" t="s">
        <v>31</v>
      </c>
      <c r="B16" s="1">
        <v>45234</v>
      </c>
      <c r="C16" t="s">
        <v>4</v>
      </c>
      <c r="D16" t="s">
        <v>2</v>
      </c>
      <c r="E16" t="s">
        <v>5</v>
      </c>
      <c r="F16">
        <v>82</v>
      </c>
      <c r="G16">
        <v>32</v>
      </c>
      <c r="H16">
        <v>50</v>
      </c>
      <c r="I16">
        <v>0</v>
      </c>
    </row>
    <row r="17" spans="1:25" x14ac:dyDescent="0.3">
      <c r="A17" t="s">
        <v>31</v>
      </c>
      <c r="B17" s="1">
        <v>45234</v>
      </c>
      <c r="C17" t="s">
        <v>11</v>
      </c>
      <c r="D17" t="s">
        <v>9</v>
      </c>
      <c r="E17" t="s">
        <v>10</v>
      </c>
      <c r="F17">
        <v>60</v>
      </c>
      <c r="G17">
        <v>40</v>
      </c>
      <c r="H17">
        <v>20</v>
      </c>
      <c r="I17">
        <v>0</v>
      </c>
    </row>
    <row r="18" spans="1:25" x14ac:dyDescent="0.3">
      <c r="A18" t="s">
        <v>31</v>
      </c>
      <c r="B18" s="1">
        <v>45234</v>
      </c>
      <c r="C18" t="s">
        <v>11</v>
      </c>
      <c r="D18" t="s">
        <v>9</v>
      </c>
      <c r="E18" t="s">
        <v>10</v>
      </c>
      <c r="F18">
        <v>56</v>
      </c>
      <c r="G18">
        <v>48</v>
      </c>
      <c r="H18">
        <v>8</v>
      </c>
      <c r="I18">
        <v>0</v>
      </c>
    </row>
    <row r="19" spans="1:25" x14ac:dyDescent="0.3">
      <c r="A19" t="s">
        <v>31</v>
      </c>
      <c r="B19" s="1">
        <v>45234</v>
      </c>
      <c r="C19" t="s">
        <v>11</v>
      </c>
      <c r="D19" t="s">
        <v>9</v>
      </c>
      <c r="E19" t="s">
        <v>10</v>
      </c>
      <c r="F19">
        <v>60</v>
      </c>
      <c r="G19">
        <v>30</v>
      </c>
      <c r="H19">
        <v>30</v>
      </c>
      <c r="I19">
        <v>0</v>
      </c>
    </row>
    <row r="20" spans="1:25" x14ac:dyDescent="0.3">
      <c r="A20" t="s">
        <v>31</v>
      </c>
      <c r="B20" s="1">
        <v>45234</v>
      </c>
      <c r="C20" t="s">
        <v>11</v>
      </c>
      <c r="D20" t="s">
        <v>9</v>
      </c>
      <c r="E20" t="s">
        <v>10</v>
      </c>
      <c r="F20">
        <v>39</v>
      </c>
      <c r="G20">
        <v>34</v>
      </c>
      <c r="H20">
        <v>5</v>
      </c>
      <c r="I20">
        <v>0</v>
      </c>
    </row>
    <row r="21" spans="1:25" x14ac:dyDescent="0.3">
      <c r="A21" t="s">
        <v>31</v>
      </c>
      <c r="B21" s="1">
        <v>45241</v>
      </c>
      <c r="C21" t="s">
        <v>11</v>
      </c>
      <c r="D21" t="s">
        <v>9</v>
      </c>
      <c r="E21" t="s">
        <v>1</v>
      </c>
      <c r="F21">
        <v>32</v>
      </c>
      <c r="G21">
        <v>4</v>
      </c>
      <c r="H21">
        <v>28</v>
      </c>
      <c r="I21">
        <v>0</v>
      </c>
      <c r="K21" t="s">
        <v>42</v>
      </c>
    </row>
    <row r="22" spans="1:25" x14ac:dyDescent="0.3">
      <c r="A22" t="s">
        <v>31</v>
      </c>
      <c r="B22" s="1">
        <v>45241</v>
      </c>
      <c r="C22" t="s">
        <v>4</v>
      </c>
      <c r="D22" t="s">
        <v>9</v>
      </c>
      <c r="E22" t="s">
        <v>1</v>
      </c>
      <c r="F22">
        <v>83</v>
      </c>
      <c r="G22">
        <v>55</v>
      </c>
      <c r="H22">
        <v>28</v>
      </c>
      <c r="I22">
        <v>0</v>
      </c>
      <c r="K22" t="s">
        <v>42</v>
      </c>
    </row>
    <row r="23" spans="1:25" x14ac:dyDescent="0.3">
      <c r="A23" t="s">
        <v>31</v>
      </c>
      <c r="B23" s="1">
        <v>45241</v>
      </c>
      <c r="C23" t="s">
        <v>3</v>
      </c>
      <c r="D23" t="s">
        <v>0</v>
      </c>
      <c r="E23" t="s">
        <v>1</v>
      </c>
      <c r="F23">
        <v>56</v>
      </c>
      <c r="G23">
        <v>26</v>
      </c>
      <c r="H23">
        <v>30</v>
      </c>
      <c r="I23">
        <v>0</v>
      </c>
      <c r="K23" t="s">
        <v>42</v>
      </c>
    </row>
    <row r="24" spans="1:25" x14ac:dyDescent="0.3">
      <c r="A24" t="s">
        <v>31</v>
      </c>
      <c r="B24" s="1">
        <v>45241</v>
      </c>
      <c r="C24" t="s">
        <v>11</v>
      </c>
      <c r="D24" t="s">
        <v>9</v>
      </c>
      <c r="E24" t="s">
        <v>1</v>
      </c>
      <c r="F24">
        <v>33</v>
      </c>
      <c r="G24">
        <v>28</v>
      </c>
      <c r="H24">
        <v>5</v>
      </c>
      <c r="I24">
        <v>0</v>
      </c>
      <c r="K24" t="s">
        <v>42</v>
      </c>
    </row>
    <row r="25" spans="1:25" x14ac:dyDescent="0.3">
      <c r="A25" t="s">
        <v>31</v>
      </c>
      <c r="B25" s="1">
        <v>45241</v>
      </c>
      <c r="C25" t="s">
        <v>4</v>
      </c>
      <c r="D25" t="s">
        <v>9</v>
      </c>
      <c r="E25" t="s">
        <v>1</v>
      </c>
      <c r="F25">
        <v>56</v>
      </c>
      <c r="G25">
        <v>36</v>
      </c>
      <c r="H25">
        <v>20</v>
      </c>
      <c r="I25">
        <v>0</v>
      </c>
      <c r="K25" t="s">
        <v>42</v>
      </c>
    </row>
    <row r="26" spans="1:25" x14ac:dyDescent="0.3">
      <c r="A26" t="s">
        <v>31</v>
      </c>
      <c r="B26" s="1">
        <v>45241</v>
      </c>
      <c r="C26" t="s">
        <v>3</v>
      </c>
      <c r="D26" t="s">
        <v>0</v>
      </c>
      <c r="E26" t="s">
        <v>1</v>
      </c>
      <c r="F26">
        <v>55</v>
      </c>
      <c r="G26">
        <v>27</v>
      </c>
      <c r="H26">
        <v>28</v>
      </c>
      <c r="I26">
        <v>0</v>
      </c>
      <c r="K26" t="s">
        <v>42</v>
      </c>
      <c r="T26" s="5"/>
      <c r="U26" s="5"/>
      <c r="V26" s="5"/>
      <c r="W26" s="5"/>
      <c r="X26" s="2"/>
      <c r="Y26" s="2"/>
    </row>
    <row r="27" spans="1:25" x14ac:dyDescent="0.3">
      <c r="L27" t="s">
        <v>43</v>
      </c>
    </row>
    <row r="31" spans="1:25" x14ac:dyDescent="0.3">
      <c r="T31" s="5"/>
      <c r="U31" s="5"/>
      <c r="V31" s="5"/>
      <c r="W31" s="5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width="10" customWidth="1"/>
    <col min="5" max="5" width="10.6640625" customWidth="1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>
        <v>18</v>
      </c>
    </row>
    <row r="3" spans="1:22" x14ac:dyDescent="0.3">
      <c r="A3" s="1">
        <v>45237</v>
      </c>
      <c r="B3">
        <v>106</v>
      </c>
      <c r="C3" t="s">
        <v>11</v>
      </c>
      <c r="D3" t="s">
        <v>2</v>
      </c>
      <c r="E3" t="s">
        <v>1</v>
      </c>
    </row>
    <row r="4" spans="1:22" x14ac:dyDescent="0.3">
      <c r="A4" s="1">
        <v>45237</v>
      </c>
      <c r="B4">
        <v>83</v>
      </c>
      <c r="C4" t="s">
        <v>3</v>
      </c>
      <c r="D4" t="s">
        <v>2</v>
      </c>
      <c r="E4" t="s">
        <v>1</v>
      </c>
      <c r="M4" s="2" t="s">
        <v>7</v>
      </c>
      <c r="N4" t="s">
        <v>23</v>
      </c>
      <c r="O4" t="s">
        <v>24</v>
      </c>
    </row>
    <row r="5" spans="1:22" x14ac:dyDescent="0.3">
      <c r="A5" s="1">
        <v>45237</v>
      </c>
      <c r="B5">
        <v>89</v>
      </c>
      <c r="C5" t="s">
        <v>4</v>
      </c>
      <c r="D5" t="s">
        <v>2</v>
      </c>
      <c r="E5" t="s">
        <v>1</v>
      </c>
      <c r="M5" t="s">
        <v>11</v>
      </c>
      <c r="N5">
        <f>(SUMIF($C$3:$C$100, M5, $B$3:$B$100)/COUNTIF($C$3:$C$100, M5))</f>
        <v>88.083333333333329</v>
      </c>
      <c r="O5">
        <f>(SUMIF($C$3:$C$100, M5, $F$3:$F$100)/COUNTIF($C$13:$C$100, M5))</f>
        <v>42.428571428571431</v>
      </c>
    </row>
    <row r="6" spans="1:22" x14ac:dyDescent="0.3">
      <c r="A6" s="1">
        <v>45238</v>
      </c>
      <c r="B6">
        <v>71</v>
      </c>
      <c r="C6" t="s">
        <v>11</v>
      </c>
      <c r="D6" t="s">
        <v>0</v>
      </c>
      <c r="E6" t="s">
        <v>1</v>
      </c>
      <c r="M6" t="s">
        <v>4</v>
      </c>
      <c r="N6">
        <f>(SUMIF($C$3:$C$100, M6, $B$3:$B$100)/COUNTIF($C$3:$C$100, M6))</f>
        <v>98.5</v>
      </c>
      <c r="O6">
        <f>(SUMIF($C$3:$C$100, M6, $F$3:$F$100)/COUNTIF($C$13:$C$100, M6))</f>
        <v>57.333333333333336</v>
      </c>
    </row>
    <row r="7" spans="1:22" x14ac:dyDescent="0.3">
      <c r="A7" s="1">
        <v>45238</v>
      </c>
      <c r="B7">
        <v>88</v>
      </c>
      <c r="C7" t="s">
        <v>11</v>
      </c>
      <c r="D7" t="s">
        <v>2</v>
      </c>
      <c r="E7" t="s">
        <v>1</v>
      </c>
      <c r="M7" t="s">
        <v>3</v>
      </c>
      <c r="N7">
        <f>(SUMIF($C$3:$C$100, M7, $B$3:$B$100)/COUNTIF($C$3:$C$100, M7))</f>
        <v>86.25</v>
      </c>
      <c r="O7">
        <f>(SUMIF($C$3:$C$100, M7, $F$3:$F$100)/COUNTIF($C$13:$C$100, M7))</f>
        <v>38</v>
      </c>
    </row>
    <row r="8" spans="1:22" x14ac:dyDescent="0.3">
      <c r="A8" s="1">
        <v>45238</v>
      </c>
      <c r="B8">
        <v>111</v>
      </c>
      <c r="C8" t="s">
        <v>11</v>
      </c>
      <c r="D8" t="s">
        <v>2</v>
      </c>
      <c r="E8" t="s">
        <v>1</v>
      </c>
    </row>
    <row r="9" spans="1:22" x14ac:dyDescent="0.3">
      <c r="A9" s="1">
        <v>45238</v>
      </c>
      <c r="B9">
        <v>34</v>
      </c>
      <c r="C9" t="s">
        <v>3</v>
      </c>
      <c r="D9" t="s">
        <v>9</v>
      </c>
      <c r="E9" t="s">
        <v>1</v>
      </c>
      <c r="M9" s="2" t="s">
        <v>8</v>
      </c>
    </row>
    <row r="10" spans="1:22" x14ac:dyDescent="0.3">
      <c r="A10" s="1">
        <v>45238</v>
      </c>
      <c r="B10">
        <v>120</v>
      </c>
      <c r="C10" t="s">
        <v>3</v>
      </c>
      <c r="D10" t="s">
        <v>0</v>
      </c>
      <c r="E10" t="s">
        <v>1</v>
      </c>
      <c r="H10" s="5" t="s">
        <v>20</v>
      </c>
      <c r="I10" s="5"/>
      <c r="J10" s="5"/>
      <c r="K10" s="5"/>
      <c r="M10" t="s">
        <v>0</v>
      </c>
      <c r="N10">
        <f>(SUMIF($D$3:$D$100, M10, $B$3:$B$100)/COUNTIF($D$3:$D$100, M10))</f>
        <v>96.666666666666671</v>
      </c>
      <c r="O10">
        <f>(SUMIF($D$3:$D$100, M10, $F$3:$F$100)/COUNTIF($D$13:$D$100, M10))</f>
        <v>26</v>
      </c>
    </row>
    <row r="11" spans="1:22" x14ac:dyDescent="0.3">
      <c r="A11" s="1">
        <v>45238</v>
      </c>
      <c r="B11">
        <v>75</v>
      </c>
      <c r="C11" t="s">
        <v>11</v>
      </c>
      <c r="D11" t="s">
        <v>9</v>
      </c>
      <c r="E11" t="s">
        <v>1</v>
      </c>
      <c r="H11" s="5" t="s">
        <v>21</v>
      </c>
      <c r="I11" s="5"/>
      <c r="J11" s="6" t="s">
        <v>22</v>
      </c>
      <c r="K11" s="5"/>
      <c r="M11" t="s">
        <v>9</v>
      </c>
      <c r="N11">
        <f>(SUMIF($D$3:$D$100, M11, $B$3:$B$100)/COUNTIF($D$3:$D$100, M11))</f>
        <v>77</v>
      </c>
      <c r="O11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>
        <v>2</v>
      </c>
      <c r="N12">
        <f>(SUMIF($D$3:$D$100, M12, $B$3:$B$100)/COUNTIF($D$3:$D$100, M12))</f>
        <v>97.75</v>
      </c>
      <c r="O12">
        <f>(SUMIF($D$3:$D$100, M12, $F$3:$F$100)/COUNTIF($D$13:$D$100, M12))</f>
        <v>57.333333333333336</v>
      </c>
    </row>
    <row r="13" spans="1:22" x14ac:dyDescent="0.3">
      <c r="A13" s="1">
        <v>45237</v>
      </c>
      <c r="B13">
        <v>111</v>
      </c>
      <c r="C13" t="s">
        <v>4</v>
      </c>
      <c r="D13" t="s">
        <v>2</v>
      </c>
      <c r="E13" t="s">
        <v>5</v>
      </c>
      <c r="F13">
        <v>66</v>
      </c>
      <c r="H13">
        <f t="shared" ref="H13:H23" si="0">(SUMIF($M$5:$M$7, $C13, $N$5:$N$7)+SUMIF($M$10:$M$12, $D13, $N$10:$N$12)+SUMIF($M$15:$M$17, $E13, $N$15:$N$17))/3</f>
        <v>99.833333333333329</v>
      </c>
      <c r="I13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>
        <v>107</v>
      </c>
      <c r="C14" t="s">
        <v>11</v>
      </c>
      <c r="D14" t="s">
        <v>9</v>
      </c>
      <c r="E14" t="s">
        <v>1</v>
      </c>
      <c r="F14">
        <v>57</v>
      </c>
      <c r="H14">
        <f t="shared" si="0"/>
        <v>84.49444444444444</v>
      </c>
      <c r="I14">
        <f t="shared" si="1"/>
        <v>48.198412698412703</v>
      </c>
      <c r="J14" s="4">
        <f t="shared" si="2"/>
        <v>82.541666666666657</v>
      </c>
      <c r="K14">
        <f t="shared" si="3"/>
        <v>43.797619047619051</v>
      </c>
      <c r="M14" s="2" t="s">
        <v>25</v>
      </c>
    </row>
    <row r="15" spans="1:22" x14ac:dyDescent="0.3">
      <c r="A15" s="1">
        <v>45234</v>
      </c>
      <c r="B15">
        <v>108</v>
      </c>
      <c r="C15" t="s">
        <v>3</v>
      </c>
      <c r="D15" t="s">
        <v>19</v>
      </c>
      <c r="E15" t="s">
        <v>5</v>
      </c>
      <c r="F15">
        <v>38</v>
      </c>
      <c r="H15">
        <f t="shared" si="0"/>
        <v>63.166666666666664</v>
      </c>
      <c r="I15">
        <f t="shared" si="1"/>
        <v>30.166666666666668</v>
      </c>
      <c r="J15" s="4">
        <f t="shared" si="2"/>
        <v>43.125</v>
      </c>
      <c r="K15">
        <f t="shared" si="3"/>
        <v>19</v>
      </c>
      <c r="M15" t="s">
        <v>10</v>
      </c>
      <c r="N15">
        <f>(SUMIF($E$3:$E$100, M15, $B$3:$B$100)/COUNTIF($E$3:$E$100, M15))</f>
        <v>83.166666666666671</v>
      </c>
      <c r="O15">
        <f>(SUMIF($E$3:$E$100, M15, $F$3:$F$100)/COUNTIF($E$13:$E$100, M15))</f>
        <v>40</v>
      </c>
    </row>
    <row r="16" spans="1:22" x14ac:dyDescent="0.3">
      <c r="A16" s="1">
        <v>45234</v>
      </c>
      <c r="B16">
        <v>107</v>
      </c>
      <c r="C16" t="s">
        <v>4</v>
      </c>
      <c r="D16" t="s">
        <v>2</v>
      </c>
      <c r="E16" t="s">
        <v>5</v>
      </c>
      <c r="F16">
        <v>74</v>
      </c>
      <c r="H16">
        <f t="shared" si="0"/>
        <v>99.833333333333329</v>
      </c>
      <c r="I16">
        <f t="shared" si="1"/>
        <v>55.722222222222229</v>
      </c>
      <c r="J16" s="4">
        <f t="shared" si="2"/>
        <v>98.125</v>
      </c>
      <c r="K16">
        <f t="shared" si="3"/>
        <v>57.333333333333336</v>
      </c>
      <c r="M16" t="s">
        <v>1</v>
      </c>
      <c r="N16">
        <f>(SUMIF($E$3:$E$100, M16, $B$3:$B$100)/COUNTIF($E$3:$E$100, M16))</f>
        <v>88.4</v>
      </c>
      <c r="O16">
        <f>(SUMIF($E$3:$E$100, M16, $F$3:$F$100)/COUNTIF($E$13:$E$100, M16))</f>
        <v>57</v>
      </c>
    </row>
    <row r="17" spans="1:25" x14ac:dyDescent="0.3">
      <c r="A17" s="1">
        <v>45234</v>
      </c>
      <c r="B17">
        <v>97</v>
      </c>
      <c r="C17" t="s">
        <v>11</v>
      </c>
      <c r="D17" t="s">
        <v>9</v>
      </c>
      <c r="E17" t="s">
        <v>10</v>
      </c>
      <c r="F17">
        <v>62</v>
      </c>
      <c r="H17">
        <f t="shared" si="0"/>
        <v>82.75</v>
      </c>
      <c r="I17">
        <f t="shared" si="1"/>
        <v>42.531746031746032</v>
      </c>
      <c r="J17" s="4">
        <f t="shared" si="2"/>
        <v>82.541666666666657</v>
      </c>
      <c r="K17">
        <f t="shared" si="3"/>
        <v>43.797619047619051</v>
      </c>
      <c r="M17" t="s">
        <v>5</v>
      </c>
      <c r="N17">
        <f>(SUMIF($E$3:$E$100, M17, $B$3:$B$100)/COUNTIF($E$3:$E$100, M17))</f>
        <v>103.25</v>
      </c>
      <c r="O17">
        <f>(SUMIF($E$3:$E$100, M17, $F$3:$F$100)/COUNTIF($E$13:$E$100, M17))</f>
        <v>52.5</v>
      </c>
    </row>
    <row r="18" spans="1:25" x14ac:dyDescent="0.3">
      <c r="A18" s="1">
        <v>45234</v>
      </c>
      <c r="B18">
        <v>99</v>
      </c>
      <c r="C18" t="s">
        <v>11</v>
      </c>
      <c r="D18" t="s">
        <v>0</v>
      </c>
      <c r="E18" t="s">
        <v>10</v>
      </c>
      <c r="F18">
        <v>26</v>
      </c>
      <c r="H18">
        <f t="shared" si="0"/>
        <v>89.305555555555557</v>
      </c>
      <c r="I18">
        <f t="shared" si="1"/>
        <v>36.142857142857146</v>
      </c>
      <c r="J18" s="4">
        <f t="shared" si="2"/>
        <v>92.375</v>
      </c>
      <c r="K18">
        <f t="shared" si="3"/>
        <v>34.214285714285715</v>
      </c>
    </row>
    <row r="19" spans="1:25" x14ac:dyDescent="0.3">
      <c r="A19" s="1">
        <v>45234</v>
      </c>
      <c r="B19">
        <v>87</v>
      </c>
      <c r="C19" t="s">
        <v>4</v>
      </c>
      <c r="D19" t="s">
        <v>2</v>
      </c>
      <c r="E19" t="s">
        <v>5</v>
      </c>
      <c r="F19">
        <v>32</v>
      </c>
      <c r="H19">
        <f t="shared" si="0"/>
        <v>99.833333333333329</v>
      </c>
      <c r="I19">
        <f t="shared" si="1"/>
        <v>55.722222222222229</v>
      </c>
      <c r="J19" s="4">
        <f t="shared" si="2"/>
        <v>98.125</v>
      </c>
      <c r="K19">
        <f t="shared" si="3"/>
        <v>57.333333333333336</v>
      </c>
    </row>
    <row r="20" spans="1:25" x14ac:dyDescent="0.3">
      <c r="A20" s="1">
        <v>45234</v>
      </c>
      <c r="B20">
        <v>76</v>
      </c>
      <c r="C20" t="s">
        <v>11</v>
      </c>
      <c r="D20" t="s">
        <v>9</v>
      </c>
      <c r="E20" t="s">
        <v>10</v>
      </c>
      <c r="F20">
        <v>48</v>
      </c>
      <c r="H20">
        <f t="shared" si="0"/>
        <v>82.75</v>
      </c>
      <c r="I20">
        <f t="shared" si="1"/>
        <v>42.531746031746032</v>
      </c>
      <c r="J20" s="4">
        <f t="shared" si="2"/>
        <v>82.541666666666657</v>
      </c>
      <c r="K20">
        <f t="shared" si="3"/>
        <v>43.797619047619051</v>
      </c>
    </row>
    <row r="21" spans="1:25" x14ac:dyDescent="0.3">
      <c r="A21" s="1">
        <v>45234</v>
      </c>
      <c r="B21">
        <v>93</v>
      </c>
      <c r="C21" t="s">
        <v>11</v>
      </c>
      <c r="D21" t="s">
        <v>9</v>
      </c>
      <c r="E21" t="s">
        <v>10</v>
      </c>
      <c r="F21">
        <v>40</v>
      </c>
      <c r="H21">
        <f t="shared" si="0"/>
        <v>82.75</v>
      </c>
      <c r="I21">
        <f t="shared" si="1"/>
        <v>42.531746031746032</v>
      </c>
      <c r="J21" s="4">
        <f t="shared" si="2"/>
        <v>82.541666666666657</v>
      </c>
      <c r="K21">
        <f t="shared" si="3"/>
        <v>43.797619047619051</v>
      </c>
    </row>
    <row r="22" spans="1:25" x14ac:dyDescent="0.3">
      <c r="A22" s="1">
        <v>45234</v>
      </c>
      <c r="B22">
        <v>85</v>
      </c>
      <c r="C22" t="s">
        <v>11</v>
      </c>
      <c r="D22" t="s">
        <v>9</v>
      </c>
      <c r="E22" t="s">
        <v>10</v>
      </c>
      <c r="F22">
        <v>30</v>
      </c>
      <c r="H22">
        <f t="shared" si="0"/>
        <v>82.75</v>
      </c>
      <c r="I22">
        <f t="shared" si="1"/>
        <v>42.531746031746032</v>
      </c>
      <c r="J22" s="4">
        <f t="shared" si="2"/>
        <v>82.541666666666657</v>
      </c>
      <c r="K22">
        <f t="shared" si="3"/>
        <v>43.797619047619051</v>
      </c>
    </row>
    <row r="23" spans="1:25" x14ac:dyDescent="0.3">
      <c r="A23" s="1">
        <v>45234</v>
      </c>
      <c r="B23">
        <v>49</v>
      </c>
      <c r="C23" t="s">
        <v>11</v>
      </c>
      <c r="D23" t="s">
        <v>9</v>
      </c>
      <c r="E23" t="s">
        <v>10</v>
      </c>
      <c r="F23">
        <v>34</v>
      </c>
      <c r="H23">
        <f t="shared" si="0"/>
        <v>82.75</v>
      </c>
      <c r="I23">
        <f t="shared" si="1"/>
        <v>42.531746031746032</v>
      </c>
      <c r="J23" s="4">
        <f t="shared" si="2"/>
        <v>82.541666666666657</v>
      </c>
      <c r="K23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>
        <v>1</v>
      </c>
      <c r="U28" t="s">
        <v>3</v>
      </c>
      <c r="V28" t="s">
        <v>0</v>
      </c>
      <c r="W28" t="s">
        <v>1</v>
      </c>
      <c r="X28">
        <f>(N7+N10+N16)/3</f>
        <v>90.438888888888911</v>
      </c>
      <c r="Y28">
        <f>(O7+O10+O16)/3</f>
        <v>40.333333333333336</v>
      </c>
    </row>
    <row r="29" spans="1:25" x14ac:dyDescent="0.3">
      <c r="T29">
        <v>2</v>
      </c>
      <c r="U29" t="s">
        <v>11</v>
      </c>
      <c r="V29" t="s">
        <v>9</v>
      </c>
      <c r="W29" t="s">
        <v>1</v>
      </c>
      <c r="X29">
        <f>(N5+N11+N16)/3</f>
        <v>84.49444444444444</v>
      </c>
      <c r="Y29">
        <f>(O5+O11+O16)/3</f>
        <v>48.198412698412703</v>
      </c>
    </row>
    <row r="30" spans="1:25" x14ac:dyDescent="0.3">
      <c r="T30">
        <v>3</v>
      </c>
      <c r="U30" t="s">
        <v>4</v>
      </c>
      <c r="V30" t="s">
        <v>9</v>
      </c>
      <c r="W30" t="s">
        <v>1</v>
      </c>
      <c r="X30">
        <f>(N6+N11+N16)/3</f>
        <v>87.966666666666654</v>
      </c>
      <c r="Y3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>
        <v>1</v>
      </c>
      <c r="U33" t="s">
        <v>3</v>
      </c>
      <c r="V33" t="s">
        <v>0</v>
      </c>
      <c r="W33" t="s">
        <v>1</v>
      </c>
      <c r="X33">
        <f>(N7+N10+N16)/3</f>
        <v>90.438888888888911</v>
      </c>
      <c r="Y33">
        <f>(O7+O10+O16)/3</f>
        <v>40.333333333333336</v>
      </c>
    </row>
    <row r="34" spans="20:25" x14ac:dyDescent="0.3">
      <c r="T34">
        <v>2</v>
      </c>
      <c r="U34" t="s">
        <v>11</v>
      </c>
      <c r="V34" t="s">
        <v>9</v>
      </c>
      <c r="W34" t="s">
        <v>10</v>
      </c>
      <c r="X34">
        <f>(N5+N11+N15)/3</f>
        <v>82.75</v>
      </c>
      <c r="Y34">
        <f>(O5+O11+O15)/3</f>
        <v>42.531746031746032</v>
      </c>
    </row>
    <row r="35" spans="20:25" x14ac:dyDescent="0.3">
      <c r="T35">
        <v>3</v>
      </c>
      <c r="U35" t="s">
        <v>4</v>
      </c>
      <c r="V35" t="s">
        <v>2</v>
      </c>
      <c r="W35" t="s">
        <v>5</v>
      </c>
      <c r="X35">
        <f>(N6+N12+N17)/3</f>
        <v>99.833333333333329</v>
      </c>
      <c r="Y35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A14" sqref="A14"/>
    </sheetView>
  </sheetViews>
  <sheetFormatPr defaultRowHeight="14.4" x14ac:dyDescent="0.3"/>
  <sheetData>
    <row r="1" spans="1:8" x14ac:dyDescent="0.3">
      <c r="A1" s="7" t="s">
        <v>44</v>
      </c>
      <c r="B1" s="7"/>
      <c r="C1" s="7"/>
      <c r="D1" s="7"/>
      <c r="E1" s="3"/>
      <c r="F1" s="2"/>
      <c r="G1" s="2"/>
      <c r="H1" s="2"/>
    </row>
    <row r="2" spans="1:8" x14ac:dyDescent="0.3">
      <c r="A2" t="s">
        <v>45</v>
      </c>
      <c r="B2" t="s">
        <v>46</v>
      </c>
      <c r="C2" t="s">
        <v>47</v>
      </c>
      <c r="D2" t="s">
        <v>48</v>
      </c>
      <c r="E2" s="4"/>
    </row>
    <row r="3" spans="1:8" x14ac:dyDescent="0.3">
      <c r="A3">
        <v>70.529411764743259</v>
      </c>
      <c r="B3">
        <v>34.311111111458672</v>
      </c>
      <c r="C3">
        <v>22.794444444401002</v>
      </c>
      <c r="D3">
        <v>0</v>
      </c>
      <c r="E3" s="4"/>
      <c r="F3" t="s">
        <v>33</v>
      </c>
    </row>
    <row r="4" spans="1:8" x14ac:dyDescent="0.3">
      <c r="A4">
        <v>81.617187500175135</v>
      </c>
      <c r="B4">
        <v>46.999999999872905</v>
      </c>
      <c r="C4">
        <v>33.168224299393273</v>
      </c>
      <c r="D4">
        <v>0</v>
      </c>
      <c r="E4" s="4"/>
      <c r="F4" t="s">
        <v>34</v>
      </c>
    </row>
    <row r="5" spans="1:8" x14ac:dyDescent="0.3">
      <c r="A5">
        <v>68.747826087208466</v>
      </c>
      <c r="B5">
        <v>26.5</v>
      </c>
      <c r="C5">
        <v>28.999999999999996</v>
      </c>
      <c r="D5">
        <v>0</v>
      </c>
      <c r="E5" s="4"/>
      <c r="F5" t="s">
        <v>35</v>
      </c>
    </row>
    <row r="6" spans="1:8" x14ac:dyDescent="0.3">
      <c r="A6">
        <v>60.421875000184279</v>
      </c>
      <c r="B6">
        <v>37.655660377565155</v>
      </c>
      <c r="C6">
        <v>22.636792452754229</v>
      </c>
      <c r="D6">
        <v>0</v>
      </c>
      <c r="E6" s="4"/>
      <c r="F6" t="s">
        <v>36</v>
      </c>
    </row>
    <row r="7" spans="1:8" x14ac:dyDescent="0.3">
      <c r="A7">
        <v>93.408536585147431</v>
      </c>
      <c r="B7">
        <v>48.3157894733326</v>
      </c>
      <c r="C7">
        <v>41.210526315714127</v>
      </c>
      <c r="D7">
        <v>0</v>
      </c>
      <c r="E7" s="4"/>
      <c r="F7" t="s">
        <v>37</v>
      </c>
    </row>
    <row r="8" spans="1:8" x14ac:dyDescent="0.3">
      <c r="A8">
        <v>70.973214285783129</v>
      </c>
      <c r="B8">
        <v>26.367647058813244</v>
      </c>
      <c r="C8">
        <v>28.73529411762647</v>
      </c>
      <c r="D8">
        <v>0</v>
      </c>
      <c r="E8" s="4"/>
      <c r="F8" t="s">
        <v>38</v>
      </c>
    </row>
    <row r="9" spans="1:8" x14ac:dyDescent="0.3">
      <c r="A9">
        <v>61.000000000000014</v>
      </c>
      <c r="B9">
        <v>38.166666666666671</v>
      </c>
      <c r="C9">
        <v>20.166666666666668</v>
      </c>
      <c r="D9">
        <v>0</v>
      </c>
      <c r="E9" s="4"/>
      <c r="F9" t="s">
        <v>39</v>
      </c>
    </row>
    <row r="10" spans="1:8" x14ac:dyDescent="0.3">
      <c r="A10">
        <v>89.52631578904672</v>
      </c>
      <c r="B10">
        <v>48.3157894733326</v>
      </c>
      <c r="C10">
        <v>41.210526315714127</v>
      </c>
      <c r="D10">
        <v>0</v>
      </c>
      <c r="E10" s="4"/>
      <c r="F10" t="s">
        <v>40</v>
      </c>
    </row>
    <row r="11" spans="1:8" x14ac:dyDescent="0.3">
      <c r="A11">
        <v>73.692098093012234</v>
      </c>
      <c r="B11">
        <v>32.872093023370269</v>
      </c>
      <c r="C11">
        <v>26.59883720941334</v>
      </c>
      <c r="D11">
        <v>0</v>
      </c>
      <c r="E11" s="4"/>
      <c r="F11" t="s">
        <v>41</v>
      </c>
    </row>
    <row r="13" spans="1:8" x14ac:dyDescent="0.3">
      <c r="A13" t="s">
        <v>50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9"/>
  <sheetViews>
    <sheetView tabSelected="1" workbookViewId="0">
      <selection activeCell="Q8" sqref="Q8"/>
    </sheetView>
  </sheetViews>
  <sheetFormatPr defaultRowHeight="14.4" x14ac:dyDescent="0.3"/>
  <sheetData>
    <row r="1" spans="1:64" x14ac:dyDescent="0.3">
      <c r="A1" s="7" t="s">
        <v>53</v>
      </c>
      <c r="B1" s="7"/>
      <c r="C1" s="7"/>
      <c r="D1" s="7"/>
      <c r="E1" s="7" t="s">
        <v>10</v>
      </c>
      <c r="F1" s="7"/>
      <c r="G1" s="7"/>
      <c r="H1" s="7"/>
      <c r="I1" s="7" t="s">
        <v>5</v>
      </c>
      <c r="J1" s="7"/>
      <c r="K1" s="7"/>
      <c r="L1" s="7"/>
      <c r="M1" s="7" t="s">
        <v>1</v>
      </c>
      <c r="N1" s="7"/>
      <c r="O1" s="7"/>
      <c r="P1" s="7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x14ac:dyDescent="0.3">
      <c r="A2" t="s">
        <v>23</v>
      </c>
      <c r="B2" t="s">
        <v>17</v>
      </c>
      <c r="C2" t="s">
        <v>28</v>
      </c>
      <c r="D2" t="s">
        <v>52</v>
      </c>
      <c r="E2" t="s">
        <v>23</v>
      </c>
      <c r="F2" t="s">
        <v>17</v>
      </c>
      <c r="G2" t="s">
        <v>28</v>
      </c>
      <c r="H2" t="s">
        <v>52</v>
      </c>
      <c r="I2" t="s">
        <v>23</v>
      </c>
      <c r="J2" t="s">
        <v>17</v>
      </c>
      <c r="K2" t="s">
        <v>28</v>
      </c>
      <c r="L2" t="s">
        <v>52</v>
      </c>
      <c r="M2" t="s">
        <v>23</v>
      </c>
      <c r="N2" t="s">
        <v>17</v>
      </c>
      <c r="O2" t="s">
        <v>28</v>
      </c>
      <c r="P2" t="s">
        <v>52</v>
      </c>
      <c r="Q2" s="8"/>
      <c r="R2" s="8"/>
      <c r="S2" s="8"/>
      <c r="T2" s="8"/>
      <c r="U2" s="8"/>
      <c r="V2" s="8"/>
      <c r="W2" s="8"/>
      <c r="X2" s="8"/>
      <c r="Y2" s="5"/>
      <c r="Z2" s="5"/>
      <c r="AA2" s="5"/>
      <c r="AB2" s="5"/>
      <c r="AC2" s="5"/>
      <c r="AD2" s="5"/>
      <c r="AE2" s="5"/>
      <c r="AF2" s="5"/>
    </row>
    <row r="3" spans="1:64" x14ac:dyDescent="0.3">
      <c r="A3">
        <v>62.111111111111114</v>
      </c>
      <c r="B3">
        <v>36.5</v>
      </c>
      <c r="C3">
        <v>22</v>
      </c>
      <c r="D3">
        <v>0</v>
      </c>
      <c r="E3">
        <v>62.4</v>
      </c>
      <c r="F3">
        <v>40.6</v>
      </c>
      <c r="G3">
        <v>18.600000000000001</v>
      </c>
      <c r="H3">
        <v>-1</v>
      </c>
      <c r="I3" t="e">
        <v>#NUM!</v>
      </c>
      <c r="J3" t="e">
        <v>#NUM!</v>
      </c>
      <c r="K3" t="e">
        <v>#NUM!</v>
      </c>
      <c r="L3">
        <v>-1</v>
      </c>
      <c r="M3">
        <v>61.75</v>
      </c>
      <c r="N3">
        <v>29.666666666666668</v>
      </c>
      <c r="O3">
        <v>27.666666666666668</v>
      </c>
      <c r="P3">
        <v>-1</v>
      </c>
      <c r="S3" t="s">
        <v>54</v>
      </c>
    </row>
    <row r="4" spans="1:64" x14ac:dyDescent="0.3">
      <c r="A4">
        <v>88.5</v>
      </c>
      <c r="B4">
        <v>47.333333333333336</v>
      </c>
      <c r="C4">
        <v>41</v>
      </c>
      <c r="D4">
        <v>0</v>
      </c>
      <c r="E4" t="e">
        <v>#NUM!</v>
      </c>
      <c r="F4" t="e">
        <v>#NUM!</v>
      </c>
      <c r="G4" t="e">
        <v>#NUM!</v>
      </c>
      <c r="H4">
        <v>-1</v>
      </c>
      <c r="I4">
        <v>88.333333333333329</v>
      </c>
      <c r="J4">
        <v>47.333333333333336</v>
      </c>
      <c r="K4">
        <v>41</v>
      </c>
      <c r="L4">
        <v>-1</v>
      </c>
      <c r="M4">
        <v>89</v>
      </c>
      <c r="N4" t="e">
        <v>#NUM!</v>
      </c>
      <c r="O4" t="e">
        <v>#NUM!</v>
      </c>
      <c r="P4">
        <v>-1</v>
      </c>
      <c r="S4" t="s">
        <v>55</v>
      </c>
    </row>
    <row r="5" spans="1:64" x14ac:dyDescent="0.3">
      <c r="A5">
        <v>77</v>
      </c>
      <c r="B5">
        <v>26.5</v>
      </c>
      <c r="C5">
        <v>29</v>
      </c>
      <c r="D5">
        <v>0</v>
      </c>
      <c r="E5" t="e">
        <v>#NUM!</v>
      </c>
      <c r="F5" t="e">
        <v>#NUM!</v>
      </c>
      <c r="G5" t="e">
        <v>#NUM!</v>
      </c>
      <c r="H5">
        <v>-1</v>
      </c>
      <c r="I5" t="e">
        <v>#NUM!</v>
      </c>
      <c r="J5" t="e">
        <v>#NUM!</v>
      </c>
      <c r="K5" t="e">
        <v>#NUM!</v>
      </c>
      <c r="L5">
        <v>-1</v>
      </c>
      <c r="M5">
        <v>77</v>
      </c>
      <c r="N5">
        <v>26.5</v>
      </c>
      <c r="O5">
        <v>29</v>
      </c>
      <c r="P5">
        <v>-1</v>
      </c>
      <c r="S5" t="s">
        <v>56</v>
      </c>
    </row>
    <row r="7" spans="1:64" x14ac:dyDescent="0.3">
      <c r="E7" t="s">
        <v>49</v>
      </c>
    </row>
    <row r="9" spans="1:64" x14ac:dyDescent="0.3">
      <c r="I9" t="s">
        <v>51</v>
      </c>
    </row>
  </sheetData>
  <mergeCells count="6">
    <mergeCell ref="AC2:AF2"/>
    <mergeCell ref="Y2:AB2"/>
    <mergeCell ref="A1:D1"/>
    <mergeCell ref="E1:H1"/>
    <mergeCell ref="I1:L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Data</vt:lpstr>
      <vt:lpstr>Per Member Data</vt:lpstr>
      <vt:lpstr>Drive 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2023-11-20T14:02:48Z</dcterms:modified>
</cp:coreProperties>
</file>