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esktop\FTCStats\FTCStats\"/>
    </mc:Choice>
  </mc:AlternateContent>
  <xr:revisionPtr revIDLastSave="0" documentId="13_ncr:1_{8E7BC124-7F1A-41A4-BD2F-892FE4F4EC6A}" xr6:coauthVersionLast="47" xr6:coauthVersionMax="47" xr10:uidLastSave="{00000000-0000-0000-0000-000000000000}"/>
  <bookViews>
    <workbookView xWindow="-108" yWindow="-108" windowWidth="23256" windowHeight="12456" xr2:uid="{943F8BFE-BB93-4FCB-9D8B-2434F109755A}"/>
  </bookViews>
  <sheets>
    <sheet name="Match Data" sheetId="1" r:id="rId1"/>
    <sheet name="Data" sheetId="3" r:id="rId2"/>
    <sheet name="Per Member Data" sheetId="4" r:id="rId3"/>
    <sheet name="Drive Team Dat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3" l="1"/>
  <c r="H23" i="3"/>
  <c r="K22" i="3"/>
  <c r="J22" i="3"/>
  <c r="I21" i="3"/>
  <c r="K20" i="3"/>
  <c r="I20" i="3"/>
  <c r="O17" i="3"/>
  <c r="N17" i="3"/>
  <c r="O16" i="3"/>
  <c r="N16" i="3"/>
  <c r="O15" i="3"/>
  <c r="N15" i="3"/>
  <c r="K15" i="3"/>
  <c r="K13" i="3"/>
  <c r="O12" i="3"/>
  <c r="N12" i="3"/>
  <c r="O11" i="3"/>
  <c r="N11" i="3"/>
  <c r="O10" i="3"/>
  <c r="N10" i="3"/>
  <c r="O7" i="3"/>
  <c r="Y33" i="3" s="1"/>
  <c r="N7" i="3"/>
  <c r="J15" i="3" s="1"/>
  <c r="O6" i="3"/>
  <c r="Y35" i="3" s="1"/>
  <c r="N6" i="3"/>
  <c r="X35" i="3" s="1"/>
  <c r="O5" i="3"/>
  <c r="Y34" i="3" s="1"/>
  <c r="N5" i="3"/>
  <c r="X34" i="3" s="1"/>
  <c r="J23" i="3" l="1"/>
  <c r="I14" i="3"/>
  <c r="H19" i="3"/>
  <c r="I16" i="3"/>
  <c r="I19" i="3"/>
  <c r="H13" i="3"/>
  <c r="J16" i="3"/>
  <c r="J19" i="3"/>
  <c r="I13" i="3"/>
  <c r="K16" i="3"/>
  <c r="K19" i="3"/>
  <c r="K23" i="3"/>
  <c r="H17" i="3"/>
  <c r="J18" i="3"/>
  <c r="K18" i="3"/>
  <c r="H16" i="3"/>
  <c r="J13" i="3"/>
  <c r="H20" i="3"/>
  <c r="X28" i="3"/>
  <c r="Y28" i="3"/>
  <c r="J20" i="3"/>
  <c r="X29" i="3"/>
  <c r="Y29" i="3"/>
  <c r="H21" i="3"/>
  <c r="X30" i="3"/>
  <c r="Y30" i="3"/>
  <c r="J21" i="3"/>
  <c r="X33" i="3"/>
  <c r="H14" i="3"/>
  <c r="J14" i="3"/>
  <c r="J17" i="3"/>
  <c r="K14" i="3"/>
  <c r="I15" i="3"/>
  <c r="K21" i="3"/>
  <c r="I17" i="3"/>
  <c r="K17" i="3"/>
  <c r="H15" i="3"/>
  <c r="H18" i="3"/>
  <c r="H22" i="3"/>
  <c r="I18" i="3"/>
  <c r="I22" i="3"/>
</calcChain>
</file>

<file path=xl/sharedStrings.xml><?xml version="1.0" encoding="utf-8"?>
<sst xmlns="http://schemas.openxmlformats.org/spreadsheetml/2006/main" count="255" uniqueCount="59">
  <si>
    <t>Cyrus</t>
  </si>
  <si>
    <t>Zach</t>
  </si>
  <si>
    <t>Zoe</t>
  </si>
  <si>
    <t>Luca</t>
  </si>
  <si>
    <t>Erin</t>
  </si>
  <si>
    <t>Matt</t>
  </si>
  <si>
    <t>Average Match Score</t>
  </si>
  <si>
    <t>Drivers</t>
  </si>
  <si>
    <t>Operators</t>
  </si>
  <si>
    <t>Mason</t>
  </si>
  <si>
    <t>Caleb</t>
  </si>
  <si>
    <t>Bredan</t>
  </si>
  <si>
    <t>Date</t>
  </si>
  <si>
    <t>Total Score</t>
  </si>
  <si>
    <t>Driver</t>
  </si>
  <si>
    <t>Operator</t>
  </si>
  <si>
    <t>Drive Coach</t>
  </si>
  <si>
    <t>Teleop</t>
  </si>
  <si>
    <t>All scores are score - penalties</t>
  </si>
  <si>
    <t>Alex</t>
  </si>
  <si>
    <t>Predicted</t>
  </si>
  <si>
    <t>w/ Drive Coach</t>
  </si>
  <si>
    <t>w/o Drive Coach</t>
  </si>
  <si>
    <t>Total</t>
  </si>
  <si>
    <t>Tele</t>
  </si>
  <si>
    <t>Mentors</t>
  </si>
  <si>
    <t>North Branch Teams</t>
  </si>
  <si>
    <t>Coloma Teams</t>
  </si>
  <si>
    <t>Auton</t>
  </si>
  <si>
    <t>Type</t>
  </si>
  <si>
    <t>p</t>
  </si>
  <si>
    <t>c</t>
  </si>
  <si>
    <t>Driver Penalties</t>
  </si>
  <si>
    <t>avgtotal</t>
  </si>
  <si>
    <t>avgtele</t>
  </si>
  <si>
    <t>avgauto</t>
  </si>
  <si>
    <t>avgpen</t>
  </si>
  <si>
    <t>Wavgtele</t>
  </si>
  <si>
    <t>Wavgauto</t>
  </si>
  <si>
    <t>Wavgpen</t>
  </si>
  <si>
    <t>Wavgtot</t>
  </si>
  <si>
    <t>bredan</t>
  </si>
  <si>
    <t>erin</t>
  </si>
  <si>
    <t>luca</t>
  </si>
  <si>
    <t>mason</t>
  </si>
  <si>
    <t>zoe</t>
  </si>
  <si>
    <t>cyrus</t>
  </si>
  <si>
    <t>caleb</t>
  </si>
  <si>
    <t>matt</t>
  </si>
  <si>
    <t>zach</t>
  </si>
  <si>
    <t>*</t>
  </si>
  <si>
    <t>B+M</t>
  </si>
  <si>
    <t>E+Z</t>
  </si>
  <si>
    <t>L+C</t>
  </si>
  <si>
    <t>wAvgtotal</t>
  </si>
  <si>
    <t>wAvgtele</t>
  </si>
  <si>
    <t>wAvgauto</t>
  </si>
  <si>
    <t>wAvgpen</t>
  </si>
  <si>
    <t>&lt;- NEW 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</si>
</sst>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</a:t>
            </a:r>
            <a:r>
              <a:rPr lang="en-US" baseline="0"/>
              <a:t> Team Averages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Data!$N$3:$N$4</c:f>
              <c:strCache>
                <c:ptCount val="2"/>
                <c:pt idx="1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Data!$M$5:$M$17</c:f>
              <c:strCache>
                <c:ptCount val="1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  <c:pt idx="4">
                  <c:v>Operators</c:v>
                </c:pt>
                <c:pt idx="5">
                  <c:v>Cyrus</c:v>
                </c:pt>
                <c:pt idx="6">
                  <c:v>Mason</c:v>
                </c:pt>
                <c:pt idx="7">
                  <c:v>Zoe</c:v>
                </c:pt>
                <c:pt idx="9">
                  <c:v>Mentors</c:v>
                </c:pt>
                <c:pt idx="10">
                  <c:v>Caleb</c:v>
                </c:pt>
                <c:pt idx="11">
                  <c:v>Zach</c:v>
                </c:pt>
                <c:pt idx="12">
                  <c:v>Matt</c:v>
                </c:pt>
              </c:strCache>
            </c:strRef>
          </c:cat>
          <c:val>
            <c:numRef>
              <c:f>Data!$N$5:$N$17</c:f>
              <c:numCache>
                <c:formatCode>General</c:formatCode>
                <c:ptCount val="13"/>
                <c:pt idx="0">
                  <c:v>88.083333333333329</c:v>
                </c:pt>
                <c:pt idx="1">
                  <c:v>98.5</c:v>
                </c:pt>
                <c:pt idx="2">
                  <c:v>86.25</c:v>
                </c:pt>
                <c:pt idx="5">
                  <c:v>96.666666666666671</c:v>
                </c:pt>
                <c:pt idx="6">
                  <c:v>77</c:v>
                </c:pt>
                <c:pt idx="7">
                  <c:v>97.75</c:v>
                </c:pt>
                <c:pt idx="10">
                  <c:v>83.166666666666671</c:v>
                </c:pt>
                <c:pt idx="11">
                  <c:v>88.4</c:v>
                </c:pt>
                <c:pt idx="12">
                  <c:v>103.25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3-4478-8689-13D5855BDC05}"/>
            </c:ext>
          </c:extLst>
        </c:ser>
        <c:ser>
          <c:idx val="1"/>
          <c:order val="1"/>
          <c:tx>
            <c:strRef>
              <c:f>Data!$O$3:$O$4</c:f>
              <c:strCache>
                <c:ptCount val="2"/>
                <c:pt idx="1">
                  <c:v>Tele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Data!$M$5:$M$17</c:f>
              <c:strCache>
                <c:ptCount val="1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  <c:pt idx="4">
                  <c:v>Operators</c:v>
                </c:pt>
                <c:pt idx="5">
                  <c:v>Cyrus</c:v>
                </c:pt>
                <c:pt idx="6">
                  <c:v>Mason</c:v>
                </c:pt>
                <c:pt idx="7">
                  <c:v>Zoe</c:v>
                </c:pt>
                <c:pt idx="9">
                  <c:v>Mentors</c:v>
                </c:pt>
                <c:pt idx="10">
                  <c:v>Caleb</c:v>
                </c:pt>
                <c:pt idx="11">
                  <c:v>Zach</c:v>
                </c:pt>
                <c:pt idx="12">
                  <c:v>Matt</c:v>
                </c:pt>
              </c:strCache>
            </c:strRef>
          </c:cat>
          <c:val>
            <c:numRef>
              <c:f>Data!$O$5:$O$17</c:f>
              <c:numCache>
                <c:formatCode>General</c:formatCode>
                <c:ptCount val="13"/>
                <c:pt idx="0">
                  <c:v>42.428571428571431</c:v>
                </c:pt>
                <c:pt idx="1">
                  <c:v>57.333333333333336</c:v>
                </c:pt>
                <c:pt idx="2">
                  <c:v>38</c:v>
                </c:pt>
                <c:pt idx="5">
                  <c:v>26</c:v>
                </c:pt>
                <c:pt idx="6">
                  <c:v>45.166666666666664</c:v>
                </c:pt>
                <c:pt idx="7">
                  <c:v>57.333333333333336</c:v>
                </c:pt>
                <c:pt idx="10">
                  <c:v>40</c:v>
                </c:pt>
                <c:pt idx="11">
                  <c:v>57</c:v>
                </c:pt>
                <c:pt idx="12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3-4478-8689-13D5855BD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049023"/>
        <c:axId val="903068447"/>
      </c:barChart>
      <c:catAx>
        <c:axId val="68304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068447"/>
        <c:crosses val="autoZero"/>
        <c:auto val="1"/>
        <c:lblAlgn val="ctr"/>
        <c:lblOffset val="100"/>
        <c:noMultiLvlLbl val="0"/>
      </c:catAx>
      <c:valAx>
        <c:axId val="90306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4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609599</xdr:colOff>
      <xdr:row>3</xdr:row>
      <xdr:rowOff>3809</xdr:rowOff>
    </xdr:from>
    <xdr:to>
      <xdr:col>27</xdr:col>
      <xdr:colOff>21771</xdr:colOff>
      <xdr:row>25</xdr:row>
      <xdr:rowOff>10884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179746-35A6-4BC9-898C-891495460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1918B-9D42-46BC-B578-CF08432FB725}">
  <dimension ref="A1:Y31"/>
  <sheetViews>
    <sheetView tabSelected="1" topLeftCell="A12" zoomScale="108" zoomScaleNormal="100" workbookViewId="0">
      <selection activeCell="L29" sqref="L29"/>
    </sheetView>
  </sheetViews>
  <sheetFormatPr defaultRowHeight="14.4" x14ac:dyDescent="0.3"/>
  <cols>
    <col min="2" max="2" width="10" customWidth="1"/>
    <col min="5" max="5" width="10.6640625" customWidth="1"/>
  </cols>
  <sheetData>
    <row r="1" spans="1:20" x14ac:dyDescent="0.3">
      <c r="A1" s="2" t="s">
        <v>29</v>
      </c>
      <c r="B1" s="2" t="s">
        <v>12</v>
      </c>
      <c r="C1" s="2" t="s">
        <v>14</v>
      </c>
      <c r="D1" s="2" t="s">
        <v>15</v>
      </c>
      <c r="E1" s="2" t="s">
        <v>16</v>
      </c>
      <c r="F1" s="2" t="s">
        <v>13</v>
      </c>
      <c r="G1" s="2" t="s">
        <v>17</v>
      </c>
      <c r="H1" s="2" t="s">
        <v>28</v>
      </c>
      <c r="I1" s="2" t="s">
        <v>32</v>
      </c>
    </row>
    <row r="2" spans="1:20" x14ac:dyDescent="0.3">
      <c r="A2" t="s">
        <v>30</v>
      </c>
      <c r="B2" s="1">
        <v>45237</v>
      </c>
      <c r="C2" t="s">
        <v>11</v>
      </c>
      <c r="D2" t="s">
        <v>2</v>
      </c>
      <c r="E2" t="s">
        <v>1</v>
      </c>
      <c r="F2">
        <v>106</v>
      </c>
      <c r="G2">
        <v>-1</v>
      </c>
      <c r="H2">
        <v>-1</v>
      </c>
      <c r="I2">
        <v>0</v>
      </c>
      <c r="M2" s="2"/>
      <c r="N2" s="2"/>
      <c r="O2" s="2"/>
      <c r="P2" s="2"/>
      <c r="Q2" s="2"/>
      <c r="R2" s="2"/>
      <c r="S2" s="2"/>
      <c r="T2" s="2"/>
    </row>
    <row r="3" spans="1:20" x14ac:dyDescent="0.3">
      <c r="A3" t="s">
        <v>30</v>
      </c>
      <c r="B3" s="1">
        <v>45237</v>
      </c>
      <c r="C3" t="s">
        <v>3</v>
      </c>
      <c r="D3" t="s">
        <v>2</v>
      </c>
      <c r="E3" t="s">
        <v>1</v>
      </c>
      <c r="F3">
        <v>83</v>
      </c>
      <c r="G3">
        <v>-1</v>
      </c>
      <c r="H3">
        <v>-1</v>
      </c>
      <c r="I3">
        <v>0</v>
      </c>
    </row>
    <row r="4" spans="1:20" x14ac:dyDescent="0.3">
      <c r="A4" t="s">
        <v>30</v>
      </c>
      <c r="B4" s="1">
        <v>45237</v>
      </c>
      <c r="C4" t="s">
        <v>4</v>
      </c>
      <c r="D4" t="s">
        <v>2</v>
      </c>
      <c r="E4" t="s">
        <v>1</v>
      </c>
      <c r="F4">
        <v>89</v>
      </c>
      <c r="G4">
        <v>-1</v>
      </c>
      <c r="H4">
        <v>-1</v>
      </c>
      <c r="I4">
        <v>0</v>
      </c>
      <c r="M4" s="2"/>
    </row>
    <row r="5" spans="1:20" x14ac:dyDescent="0.3">
      <c r="A5" t="s">
        <v>30</v>
      </c>
      <c r="B5" s="1">
        <v>45238</v>
      </c>
      <c r="C5" t="s">
        <v>11</v>
      </c>
      <c r="D5" t="s">
        <v>0</v>
      </c>
      <c r="E5" t="s">
        <v>1</v>
      </c>
      <c r="F5">
        <v>71</v>
      </c>
      <c r="G5">
        <v>-1</v>
      </c>
      <c r="H5">
        <v>-1</v>
      </c>
      <c r="I5">
        <v>0</v>
      </c>
    </row>
    <row r="6" spans="1:20" x14ac:dyDescent="0.3">
      <c r="A6" t="s">
        <v>30</v>
      </c>
      <c r="B6" s="1">
        <v>45238</v>
      </c>
      <c r="C6" t="s">
        <v>11</v>
      </c>
      <c r="D6" t="s">
        <v>2</v>
      </c>
      <c r="E6" t="s">
        <v>1</v>
      </c>
      <c r="F6">
        <v>88</v>
      </c>
      <c r="G6">
        <v>-1</v>
      </c>
      <c r="H6">
        <v>-1</v>
      </c>
      <c r="I6">
        <v>0</v>
      </c>
    </row>
    <row r="7" spans="1:20" x14ac:dyDescent="0.3">
      <c r="A7" t="s">
        <v>30</v>
      </c>
      <c r="B7" s="1">
        <v>45238</v>
      </c>
      <c r="C7" t="s">
        <v>11</v>
      </c>
      <c r="D7" t="s">
        <v>2</v>
      </c>
      <c r="E7" t="s">
        <v>1</v>
      </c>
      <c r="F7">
        <v>111</v>
      </c>
      <c r="G7">
        <v>-1</v>
      </c>
      <c r="H7">
        <v>-1</v>
      </c>
      <c r="I7">
        <v>0</v>
      </c>
    </row>
    <row r="8" spans="1:20" x14ac:dyDescent="0.3">
      <c r="A8" t="s">
        <v>30</v>
      </c>
      <c r="B8" s="1">
        <v>45238</v>
      </c>
      <c r="C8" t="s">
        <v>3</v>
      </c>
      <c r="D8" t="s">
        <v>9</v>
      </c>
      <c r="E8" t="s">
        <v>1</v>
      </c>
      <c r="F8">
        <v>34</v>
      </c>
      <c r="G8">
        <v>-1</v>
      </c>
      <c r="H8">
        <v>-1</v>
      </c>
      <c r="I8">
        <v>0</v>
      </c>
    </row>
    <row r="9" spans="1:20" x14ac:dyDescent="0.3">
      <c r="A9" t="s">
        <v>30</v>
      </c>
      <c r="B9" s="1">
        <v>45238</v>
      </c>
      <c r="C9" t="s">
        <v>3</v>
      </c>
      <c r="D9" t="s">
        <v>0</v>
      </c>
      <c r="E9" t="s">
        <v>1</v>
      </c>
      <c r="F9">
        <v>120</v>
      </c>
      <c r="G9">
        <v>-1</v>
      </c>
      <c r="H9">
        <v>-1</v>
      </c>
      <c r="I9">
        <v>0</v>
      </c>
      <c r="M9" s="2"/>
    </row>
    <row r="10" spans="1:20" x14ac:dyDescent="0.3">
      <c r="A10" t="s">
        <v>30</v>
      </c>
      <c r="B10" s="1">
        <v>45238</v>
      </c>
      <c r="C10" t="s">
        <v>11</v>
      </c>
      <c r="D10" t="s">
        <v>9</v>
      </c>
      <c r="E10" t="s">
        <v>1</v>
      </c>
      <c r="F10">
        <v>75</v>
      </c>
      <c r="G10">
        <v>-1</v>
      </c>
      <c r="H10">
        <v>-1</v>
      </c>
      <c r="I10">
        <v>0</v>
      </c>
    </row>
    <row r="11" spans="1:20" x14ac:dyDescent="0.3">
      <c r="A11" t="s">
        <v>30</v>
      </c>
      <c r="B11" s="1">
        <v>45237</v>
      </c>
      <c r="C11" t="s">
        <v>4</v>
      </c>
      <c r="D11" t="s">
        <v>2</v>
      </c>
      <c r="E11" t="s">
        <v>5</v>
      </c>
      <c r="F11">
        <v>111</v>
      </c>
      <c r="G11">
        <v>66</v>
      </c>
      <c r="H11">
        <v>45</v>
      </c>
      <c r="I11">
        <v>0</v>
      </c>
    </row>
    <row r="12" spans="1:20" x14ac:dyDescent="0.3">
      <c r="A12" t="s">
        <v>30</v>
      </c>
      <c r="B12" s="1">
        <v>45238</v>
      </c>
      <c r="C12" t="s">
        <v>11</v>
      </c>
      <c r="D12" t="s">
        <v>9</v>
      </c>
      <c r="E12" t="s">
        <v>1</v>
      </c>
      <c r="F12">
        <v>107</v>
      </c>
      <c r="G12">
        <v>57</v>
      </c>
      <c r="H12">
        <v>50</v>
      </c>
      <c r="I12">
        <v>0</v>
      </c>
      <c r="J12" s="2"/>
      <c r="K12" s="2"/>
    </row>
    <row r="13" spans="1:20" x14ac:dyDescent="0.3">
      <c r="A13" t="s">
        <v>31</v>
      </c>
      <c r="B13" s="1">
        <v>45234</v>
      </c>
      <c r="C13" t="s">
        <v>4</v>
      </c>
      <c r="D13" t="s">
        <v>2</v>
      </c>
      <c r="E13" t="s">
        <v>5</v>
      </c>
      <c r="F13">
        <v>72</v>
      </c>
      <c r="G13">
        <v>44</v>
      </c>
      <c r="H13">
        <v>28</v>
      </c>
      <c r="I13">
        <v>0</v>
      </c>
    </row>
    <row r="14" spans="1:20" x14ac:dyDescent="0.3">
      <c r="A14" t="s">
        <v>31</v>
      </c>
      <c r="B14" s="1">
        <v>45234</v>
      </c>
      <c r="C14" t="s">
        <v>11</v>
      </c>
      <c r="D14" t="s">
        <v>9</v>
      </c>
      <c r="E14" t="s">
        <v>10</v>
      </c>
      <c r="F14">
        <v>97</v>
      </c>
      <c r="G14">
        <v>51</v>
      </c>
      <c r="H14">
        <v>30</v>
      </c>
      <c r="I14">
        <v>0</v>
      </c>
      <c r="M14" s="2"/>
    </row>
    <row r="15" spans="1:20" x14ac:dyDescent="0.3">
      <c r="A15" t="s">
        <v>31</v>
      </c>
      <c r="B15" s="1">
        <v>45234</v>
      </c>
      <c r="C15" t="s">
        <v>11</v>
      </c>
      <c r="D15" t="s">
        <v>0</v>
      </c>
      <c r="E15" t="s">
        <v>10</v>
      </c>
      <c r="F15">
        <v>54</v>
      </c>
      <c r="G15">
        <v>26</v>
      </c>
      <c r="H15">
        <v>28</v>
      </c>
      <c r="I15">
        <v>0</v>
      </c>
    </row>
    <row r="16" spans="1:20" x14ac:dyDescent="0.3">
      <c r="A16" t="s">
        <v>31</v>
      </c>
      <c r="B16" s="1">
        <v>45234</v>
      </c>
      <c r="C16" t="s">
        <v>4</v>
      </c>
      <c r="D16" t="s">
        <v>2</v>
      </c>
      <c r="E16" t="s">
        <v>5</v>
      </c>
      <c r="F16">
        <v>82</v>
      </c>
      <c r="G16">
        <v>32</v>
      </c>
      <c r="H16">
        <v>50</v>
      </c>
      <c r="I16">
        <v>0</v>
      </c>
    </row>
    <row r="17" spans="1:25" x14ac:dyDescent="0.3">
      <c r="A17" t="s">
        <v>31</v>
      </c>
      <c r="B17" s="1">
        <v>45234</v>
      </c>
      <c r="C17" t="s">
        <v>11</v>
      </c>
      <c r="D17" t="s">
        <v>9</v>
      </c>
      <c r="E17" t="s">
        <v>10</v>
      </c>
      <c r="F17">
        <v>60</v>
      </c>
      <c r="G17">
        <v>40</v>
      </c>
      <c r="H17">
        <v>20</v>
      </c>
      <c r="I17">
        <v>0</v>
      </c>
    </row>
    <row r="18" spans="1:25" x14ac:dyDescent="0.3">
      <c r="A18" t="s">
        <v>31</v>
      </c>
      <c r="B18" s="1">
        <v>45234</v>
      </c>
      <c r="C18" t="s">
        <v>11</v>
      </c>
      <c r="D18" t="s">
        <v>9</v>
      </c>
      <c r="E18" t="s">
        <v>10</v>
      </c>
      <c r="F18">
        <v>56</v>
      </c>
      <c r="G18">
        <v>48</v>
      </c>
      <c r="H18">
        <v>8</v>
      </c>
      <c r="I18">
        <v>0</v>
      </c>
    </row>
    <row r="19" spans="1:25" x14ac:dyDescent="0.3">
      <c r="A19" t="s">
        <v>31</v>
      </c>
      <c r="B19" s="1">
        <v>45234</v>
      </c>
      <c r="C19" t="s">
        <v>11</v>
      </c>
      <c r="D19" t="s">
        <v>9</v>
      </c>
      <c r="E19" t="s">
        <v>10</v>
      </c>
      <c r="F19">
        <v>60</v>
      </c>
      <c r="G19">
        <v>30</v>
      </c>
      <c r="H19">
        <v>30</v>
      </c>
      <c r="I19">
        <v>0</v>
      </c>
    </row>
    <row r="20" spans="1:25" x14ac:dyDescent="0.3">
      <c r="A20" t="s">
        <v>31</v>
      </c>
      <c r="B20" s="1">
        <v>45234</v>
      </c>
      <c r="C20" t="s">
        <v>11</v>
      </c>
      <c r="D20" t="s">
        <v>9</v>
      </c>
      <c r="E20" t="s">
        <v>10</v>
      </c>
      <c r="F20">
        <v>39</v>
      </c>
      <c r="G20">
        <v>34</v>
      </c>
      <c r="H20">
        <v>5</v>
      </c>
      <c r="I20">
        <v>0</v>
      </c>
    </row>
    <row r="21" spans="1:25" x14ac:dyDescent="0.3">
      <c r="A21" t="s">
        <v>31</v>
      </c>
      <c r="B21" s="1">
        <v>45241</v>
      </c>
      <c r="C21" t="s">
        <v>11</v>
      </c>
      <c r="D21" t="s">
        <v>9</v>
      </c>
      <c r="E21" t="s">
        <v>1</v>
      </c>
      <c r="F21">
        <v>32</v>
      </c>
      <c r="G21">
        <v>4</v>
      </c>
      <c r="H21">
        <v>28</v>
      </c>
      <c r="I21">
        <v>0</v>
      </c>
      <c r="K21" t="s">
        <v>50</v>
      </c>
    </row>
    <row r="22" spans="1:25" x14ac:dyDescent="0.3">
      <c r="A22" t="s">
        <v>31</v>
      </c>
      <c r="B22" s="1">
        <v>45241</v>
      </c>
      <c r="C22" t="s">
        <v>4</v>
      </c>
      <c r="D22" t="s">
        <v>9</v>
      </c>
      <c r="E22" t="s">
        <v>1</v>
      </c>
      <c r="F22">
        <v>83</v>
      </c>
      <c r="G22">
        <v>55</v>
      </c>
      <c r="H22">
        <v>28</v>
      </c>
      <c r="I22">
        <v>0</v>
      </c>
      <c r="K22" t="s">
        <v>50</v>
      </c>
    </row>
    <row r="23" spans="1:25" x14ac:dyDescent="0.3">
      <c r="A23" t="s">
        <v>31</v>
      </c>
      <c r="B23" s="1">
        <v>45241</v>
      </c>
      <c r="C23" t="s">
        <v>3</v>
      </c>
      <c r="D23" t="s">
        <v>0</v>
      </c>
      <c r="E23" t="s">
        <v>1</v>
      </c>
      <c r="F23">
        <v>56</v>
      </c>
      <c r="G23">
        <v>26</v>
      </c>
      <c r="H23">
        <v>30</v>
      </c>
      <c r="I23">
        <v>0</v>
      </c>
      <c r="K23" t="s">
        <v>50</v>
      </c>
    </row>
    <row r="24" spans="1:25" x14ac:dyDescent="0.3">
      <c r="A24" t="s">
        <v>31</v>
      </c>
      <c r="B24" s="1">
        <v>45241</v>
      </c>
      <c r="C24" t="s">
        <v>11</v>
      </c>
      <c r="D24" t="s">
        <v>9</v>
      </c>
      <c r="E24" t="s">
        <v>1</v>
      </c>
      <c r="F24">
        <v>33</v>
      </c>
      <c r="G24">
        <v>28</v>
      </c>
      <c r="H24">
        <v>5</v>
      </c>
      <c r="I24">
        <v>0</v>
      </c>
      <c r="K24" t="s">
        <v>50</v>
      </c>
    </row>
    <row r="25" spans="1:25" x14ac:dyDescent="0.3">
      <c r="A25" t="s">
        <v>31</v>
      </c>
      <c r="B25" s="1">
        <v>45241</v>
      </c>
      <c r="C25" t="s">
        <v>4</v>
      </c>
      <c r="D25" t="s">
        <v>9</v>
      </c>
      <c r="E25" t="s">
        <v>1</v>
      </c>
      <c r="F25">
        <v>56</v>
      </c>
      <c r="G25">
        <v>36</v>
      </c>
      <c r="H25">
        <v>20</v>
      </c>
      <c r="I25">
        <v>0</v>
      </c>
      <c r="K25" t="s">
        <v>50</v>
      </c>
    </row>
    <row r="26" spans="1:25" x14ac:dyDescent="0.3">
      <c r="A26" t="s">
        <v>31</v>
      </c>
      <c r="B26" s="1">
        <v>45241</v>
      </c>
      <c r="C26" t="s">
        <v>3</v>
      </c>
      <c r="D26" t="s">
        <v>0</v>
      </c>
      <c r="E26" t="s">
        <v>1</v>
      </c>
      <c r="F26">
        <v>55</v>
      </c>
      <c r="G26">
        <v>27</v>
      </c>
      <c r="H26">
        <v>28</v>
      </c>
      <c r="I26">
        <v>0</v>
      </c>
      <c r="K26" t="s">
        <v>50</v>
      </c>
      <c r="T26" s="5"/>
      <c r="U26" s="5"/>
      <c r="V26" s="5"/>
      <c r="W26" s="5"/>
      <c r="X26" s="2"/>
      <c r="Y26" s="2"/>
    </row>
    <row r="27" spans="1:25" x14ac:dyDescent="0.3">
      <c r="L27" t="s">
        <v>58</v>
      </c>
    </row>
    <row r="31" spans="1:25" x14ac:dyDescent="0.3">
      <c r="T31" s="5"/>
      <c r="U31" s="5"/>
      <c r="V31" s="5"/>
      <c r="W31" s="5"/>
    </row>
  </sheetData>
  <mergeCells count="2">
    <mergeCell ref="T26:W26"/>
    <mergeCell ref="T31:W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F5FA5-EAA3-4AD1-96C5-3162EEB9C9CF}">
  <dimension ref="A2:Y35"/>
  <sheetViews>
    <sheetView zoomScale="76" zoomScaleNormal="100" workbookViewId="0">
      <selection activeCell="C30" sqref="C30"/>
    </sheetView>
  </sheetViews>
  <sheetFormatPr defaultRowHeight="14.4" x14ac:dyDescent="0.3"/>
  <cols>
    <col min="2" max="2" width="10" customWidth="1"/>
    <col min="5" max="5" width="10.6640625" customWidth="1"/>
  </cols>
  <sheetData>
    <row r="2" spans="1:22" x14ac:dyDescent="0.3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M2" s="2" t="s">
        <v>6</v>
      </c>
      <c r="N2" s="2"/>
      <c r="O2" s="2"/>
      <c r="P2" s="2"/>
      <c r="Q2" s="2"/>
      <c r="R2" s="2"/>
      <c r="S2" s="2"/>
      <c r="T2" s="2"/>
      <c r="V2" t="s">
        <v>18</v>
      </c>
    </row>
    <row r="3" spans="1:22" x14ac:dyDescent="0.3">
      <c r="A3" s="1">
        <v>45237</v>
      </c>
      <c r="B3">
        <v>106</v>
      </c>
      <c r="C3" t="s">
        <v>11</v>
      </c>
      <c r="D3" t="s">
        <v>2</v>
      </c>
      <c r="E3" t="s">
        <v>1</v>
      </c>
    </row>
    <row r="4" spans="1:22" x14ac:dyDescent="0.3">
      <c r="A4" s="1">
        <v>45237</v>
      </c>
      <c r="B4">
        <v>83</v>
      </c>
      <c r="C4" t="s">
        <v>3</v>
      </c>
      <c r="D4" t="s">
        <v>2</v>
      </c>
      <c r="E4" t="s">
        <v>1</v>
      </c>
      <c r="M4" s="2" t="s">
        <v>7</v>
      </c>
      <c r="N4" t="s">
        <v>23</v>
      </c>
      <c r="O4" t="s">
        <v>24</v>
      </c>
    </row>
    <row r="5" spans="1:22" x14ac:dyDescent="0.3">
      <c r="A5" s="1">
        <v>45237</v>
      </c>
      <c r="B5">
        <v>89</v>
      </c>
      <c r="C5" t="s">
        <v>4</v>
      </c>
      <c r="D5" t="s">
        <v>2</v>
      </c>
      <c r="E5" t="s">
        <v>1</v>
      </c>
      <c r="M5" t="s">
        <v>11</v>
      </c>
      <c r="N5">
        <f>(SUMIF($C$3:$C$100, M5, $B$3:$B$100)/COUNTIF($C$3:$C$100, M5))</f>
        <v>88.083333333333329</v>
      </c>
      <c r="O5">
        <f>(SUMIF($C$3:$C$100, M5, $F$3:$F$100)/COUNTIF($C$13:$C$100, M5))</f>
        <v>42.428571428571431</v>
      </c>
    </row>
    <row r="6" spans="1:22" x14ac:dyDescent="0.3">
      <c r="A6" s="1">
        <v>45238</v>
      </c>
      <c r="B6">
        <v>71</v>
      </c>
      <c r="C6" t="s">
        <v>11</v>
      </c>
      <c r="D6" t="s">
        <v>0</v>
      </c>
      <c r="E6" t="s">
        <v>1</v>
      </c>
      <c r="M6" t="s">
        <v>4</v>
      </c>
      <c r="N6">
        <f>(SUMIF($C$3:$C$100, M6, $B$3:$B$100)/COUNTIF($C$3:$C$100, M6))</f>
        <v>98.5</v>
      </c>
      <c r="O6">
        <f>(SUMIF($C$3:$C$100, M6, $F$3:$F$100)/COUNTIF($C$13:$C$100, M6))</f>
        <v>57.333333333333336</v>
      </c>
    </row>
    <row r="7" spans="1:22" x14ac:dyDescent="0.3">
      <c r="A7" s="1">
        <v>45238</v>
      </c>
      <c r="B7">
        <v>88</v>
      </c>
      <c r="C7" t="s">
        <v>11</v>
      </c>
      <c r="D7" t="s">
        <v>2</v>
      </c>
      <c r="E7" t="s">
        <v>1</v>
      </c>
      <c r="M7" t="s">
        <v>3</v>
      </c>
      <c r="N7">
        <f>(SUMIF($C$3:$C$100, M7, $B$3:$B$100)/COUNTIF($C$3:$C$100, M7))</f>
        <v>86.25</v>
      </c>
      <c r="O7">
        <f>(SUMIF($C$3:$C$100, M7, $F$3:$F$100)/COUNTIF($C$13:$C$100, M7))</f>
        <v>38</v>
      </c>
    </row>
    <row r="8" spans="1:22" x14ac:dyDescent="0.3">
      <c r="A8" s="1">
        <v>45238</v>
      </c>
      <c r="B8">
        <v>111</v>
      </c>
      <c r="C8" t="s">
        <v>11</v>
      </c>
      <c r="D8" t="s">
        <v>2</v>
      </c>
      <c r="E8" t="s">
        <v>1</v>
      </c>
    </row>
    <row r="9" spans="1:22" x14ac:dyDescent="0.3">
      <c r="A9" s="1">
        <v>45238</v>
      </c>
      <c r="B9">
        <v>34</v>
      </c>
      <c r="C9" t="s">
        <v>3</v>
      </c>
      <c r="D9" t="s">
        <v>9</v>
      </c>
      <c r="E9" t="s">
        <v>1</v>
      </c>
      <c r="M9" s="2" t="s">
        <v>8</v>
      </c>
    </row>
    <row r="10" spans="1:22" x14ac:dyDescent="0.3">
      <c r="A10" s="1">
        <v>45238</v>
      </c>
      <c r="B10">
        <v>120</v>
      </c>
      <c r="C10" t="s">
        <v>3</v>
      </c>
      <c r="D10" t="s">
        <v>0</v>
      </c>
      <c r="E10" t="s">
        <v>1</v>
      </c>
      <c r="H10" s="5" t="s">
        <v>20</v>
      </c>
      <c r="I10" s="5"/>
      <c r="J10" s="5"/>
      <c r="K10" s="5"/>
      <c r="M10" t="s">
        <v>0</v>
      </c>
      <c r="N10">
        <f>(SUMIF($D$3:$D$100, M10, $B$3:$B$100)/COUNTIF($D$3:$D$100, M10))</f>
        <v>96.666666666666671</v>
      </c>
      <c r="O10">
        <f>(SUMIF($D$3:$D$100, M10, $F$3:$F$100)/COUNTIF($D$13:$D$100, M10))</f>
        <v>26</v>
      </c>
    </row>
    <row r="11" spans="1:22" x14ac:dyDescent="0.3">
      <c r="A11" s="1">
        <v>45238</v>
      </c>
      <c r="B11">
        <v>75</v>
      </c>
      <c r="C11" t="s">
        <v>11</v>
      </c>
      <c r="D11" t="s">
        <v>9</v>
      </c>
      <c r="E11" t="s">
        <v>1</v>
      </c>
      <c r="H11" s="5" t="s">
        <v>21</v>
      </c>
      <c r="I11" s="5"/>
      <c r="J11" s="6" t="s">
        <v>22</v>
      </c>
      <c r="K11" s="5"/>
      <c r="M11" t="s">
        <v>9</v>
      </c>
      <c r="N11">
        <f>(SUMIF($D$3:$D$100, M11, $B$3:$B$100)/COUNTIF($D$3:$D$100, M11))</f>
        <v>77</v>
      </c>
      <c r="O11">
        <f>(SUMIF($D$3:$D$100, M11, $F$3:$F$100)/COUNTIF($D$13:$D$100, M11))</f>
        <v>45.166666666666664</v>
      </c>
    </row>
    <row r="12" spans="1:22" x14ac:dyDescent="0.3">
      <c r="H12" s="2" t="s">
        <v>23</v>
      </c>
      <c r="I12" s="2" t="s">
        <v>17</v>
      </c>
      <c r="J12" s="3" t="s">
        <v>23</v>
      </c>
      <c r="K12" s="2" t="s">
        <v>17</v>
      </c>
      <c r="M12" t="s">
        <v>2</v>
      </c>
      <c r="N12">
        <f>(SUMIF($D$3:$D$100, M12, $B$3:$B$100)/COUNTIF($D$3:$D$100, M12))</f>
        <v>97.75</v>
      </c>
      <c r="O12">
        <f>(SUMIF($D$3:$D$100, M12, $F$3:$F$100)/COUNTIF($D$13:$D$100, M12))</f>
        <v>57.333333333333336</v>
      </c>
    </row>
    <row r="13" spans="1:22" x14ac:dyDescent="0.3">
      <c r="A13" s="1">
        <v>45237</v>
      </c>
      <c r="B13">
        <v>111</v>
      </c>
      <c r="C13" t="s">
        <v>4</v>
      </c>
      <c r="D13" t="s">
        <v>2</v>
      </c>
      <c r="E13" t="s">
        <v>5</v>
      </c>
      <c r="F13">
        <v>66</v>
      </c>
      <c r="H13">
        <f t="shared" ref="H13:H23" si="0">(SUMIF($M$5:$M$7, $C13, $N$5:$N$7)+SUMIF($M$10:$M$12, $D13, $N$10:$N$12)+SUMIF($M$15:$M$17, $E13, $N$15:$N$17))/3</f>
        <v>99.833333333333329</v>
      </c>
      <c r="I13">
        <f t="shared" ref="I13:I23" si="1">(SUMIF($M$5:$M$7, $C13, $O$5:$O$7)+SUMIF($M$10:$M$12, $D13, $O$10:$O$12)+SUMIF($M$15:$M$17, $E13, $O$15:$O$17))/3</f>
        <v>55.722222222222229</v>
      </c>
      <c r="J13" s="4">
        <f t="shared" ref="J13:J23" si="2">(SUMIF($M$5:$M$7, $C13, $N$5:$N$7)+SUMIF($M$10:$M$12, $D13, $N$10:$N$12))/2</f>
        <v>98.125</v>
      </c>
      <c r="K13">
        <f t="shared" ref="K13:K23" si="3">(SUMIF($M$5:$M$7, $C13, $O$5:$O$7)+SUMIF($M$10:$M$12, $D13, $O$10:$O$12))/2</f>
        <v>57.333333333333336</v>
      </c>
    </row>
    <row r="14" spans="1:22" x14ac:dyDescent="0.3">
      <c r="A14" s="1">
        <v>45238</v>
      </c>
      <c r="B14">
        <v>107</v>
      </c>
      <c r="C14" t="s">
        <v>11</v>
      </c>
      <c r="D14" t="s">
        <v>9</v>
      </c>
      <c r="E14" t="s">
        <v>1</v>
      </c>
      <c r="F14">
        <v>57</v>
      </c>
      <c r="H14">
        <f t="shared" si="0"/>
        <v>84.49444444444444</v>
      </c>
      <c r="I14">
        <f t="shared" si="1"/>
        <v>48.198412698412703</v>
      </c>
      <c r="J14" s="4">
        <f t="shared" si="2"/>
        <v>82.541666666666657</v>
      </c>
      <c r="K14">
        <f t="shared" si="3"/>
        <v>43.797619047619051</v>
      </c>
      <c r="M14" s="2" t="s">
        <v>25</v>
      </c>
    </row>
    <row r="15" spans="1:22" x14ac:dyDescent="0.3">
      <c r="A15" s="1">
        <v>45234</v>
      </c>
      <c r="B15">
        <v>108</v>
      </c>
      <c r="C15" t="s">
        <v>3</v>
      </c>
      <c r="D15" t="s">
        <v>19</v>
      </c>
      <c r="E15" t="s">
        <v>5</v>
      </c>
      <c r="F15">
        <v>38</v>
      </c>
      <c r="H15">
        <f t="shared" si="0"/>
        <v>63.166666666666664</v>
      </c>
      <c r="I15">
        <f t="shared" si="1"/>
        <v>30.166666666666668</v>
      </c>
      <c r="J15" s="4">
        <f t="shared" si="2"/>
        <v>43.125</v>
      </c>
      <c r="K15">
        <f t="shared" si="3"/>
        <v>19</v>
      </c>
      <c r="M15" t="s">
        <v>10</v>
      </c>
      <c r="N15">
        <f>(SUMIF($E$3:$E$100, M15, $B$3:$B$100)/COUNTIF($E$3:$E$100, M15))</f>
        <v>83.166666666666671</v>
      </c>
      <c r="O15">
        <f>(SUMIF($E$3:$E$100, M15, $F$3:$F$100)/COUNTIF($E$13:$E$100, M15))</f>
        <v>40</v>
      </c>
    </row>
    <row r="16" spans="1:22" x14ac:dyDescent="0.3">
      <c r="A16" s="1">
        <v>45234</v>
      </c>
      <c r="B16">
        <v>107</v>
      </c>
      <c r="C16" t="s">
        <v>4</v>
      </c>
      <c r="D16" t="s">
        <v>2</v>
      </c>
      <c r="E16" t="s">
        <v>5</v>
      </c>
      <c r="F16">
        <v>74</v>
      </c>
      <c r="H16">
        <f t="shared" si="0"/>
        <v>99.833333333333329</v>
      </c>
      <c r="I16">
        <f t="shared" si="1"/>
        <v>55.722222222222229</v>
      </c>
      <c r="J16" s="4">
        <f t="shared" si="2"/>
        <v>98.125</v>
      </c>
      <c r="K16">
        <f t="shared" si="3"/>
        <v>57.333333333333336</v>
      </c>
      <c r="M16" t="s">
        <v>1</v>
      </c>
      <c r="N16">
        <f>(SUMIF($E$3:$E$100, M16, $B$3:$B$100)/COUNTIF($E$3:$E$100, M16))</f>
        <v>88.4</v>
      </c>
      <c r="O16">
        <f>(SUMIF($E$3:$E$100, M16, $F$3:$F$100)/COUNTIF($E$13:$E$100, M16))</f>
        <v>57</v>
      </c>
    </row>
    <row r="17" spans="1:25" x14ac:dyDescent="0.3">
      <c r="A17" s="1">
        <v>45234</v>
      </c>
      <c r="B17">
        <v>97</v>
      </c>
      <c r="C17" t="s">
        <v>11</v>
      </c>
      <c r="D17" t="s">
        <v>9</v>
      </c>
      <c r="E17" t="s">
        <v>10</v>
      </c>
      <c r="F17">
        <v>62</v>
      </c>
      <c r="H17">
        <f t="shared" si="0"/>
        <v>82.75</v>
      </c>
      <c r="I17">
        <f t="shared" si="1"/>
        <v>42.531746031746032</v>
      </c>
      <c r="J17" s="4">
        <f t="shared" si="2"/>
        <v>82.541666666666657</v>
      </c>
      <c r="K17">
        <f t="shared" si="3"/>
        <v>43.797619047619051</v>
      </c>
      <c r="M17" t="s">
        <v>5</v>
      </c>
      <c r="N17">
        <f>(SUMIF($E$3:$E$100, M17, $B$3:$B$100)/COUNTIF($E$3:$E$100, M17))</f>
        <v>103.25</v>
      </c>
      <c r="O17">
        <f>(SUMIF($E$3:$E$100, M17, $F$3:$F$100)/COUNTIF($E$13:$E$100, M17))</f>
        <v>52.5</v>
      </c>
    </row>
    <row r="18" spans="1:25" x14ac:dyDescent="0.3">
      <c r="A18" s="1">
        <v>45234</v>
      </c>
      <c r="B18">
        <v>99</v>
      </c>
      <c r="C18" t="s">
        <v>11</v>
      </c>
      <c r="D18" t="s">
        <v>0</v>
      </c>
      <c r="E18" t="s">
        <v>10</v>
      </c>
      <c r="F18">
        <v>26</v>
      </c>
      <c r="H18">
        <f t="shared" si="0"/>
        <v>89.305555555555557</v>
      </c>
      <c r="I18">
        <f t="shared" si="1"/>
        <v>36.142857142857146</v>
      </c>
      <c r="J18" s="4">
        <f t="shared" si="2"/>
        <v>92.375</v>
      </c>
      <c r="K18">
        <f t="shared" si="3"/>
        <v>34.214285714285715</v>
      </c>
    </row>
    <row r="19" spans="1:25" x14ac:dyDescent="0.3">
      <c r="A19" s="1">
        <v>45234</v>
      </c>
      <c r="B19">
        <v>87</v>
      </c>
      <c r="C19" t="s">
        <v>4</v>
      </c>
      <c r="D19" t="s">
        <v>2</v>
      </c>
      <c r="E19" t="s">
        <v>5</v>
      </c>
      <c r="F19">
        <v>32</v>
      </c>
      <c r="H19">
        <f t="shared" si="0"/>
        <v>99.833333333333329</v>
      </c>
      <c r="I19">
        <f t="shared" si="1"/>
        <v>55.722222222222229</v>
      </c>
      <c r="J19" s="4">
        <f t="shared" si="2"/>
        <v>98.125</v>
      </c>
      <c r="K19">
        <f t="shared" si="3"/>
        <v>57.333333333333336</v>
      </c>
    </row>
    <row r="20" spans="1:25" x14ac:dyDescent="0.3">
      <c r="A20" s="1">
        <v>45234</v>
      </c>
      <c r="B20">
        <v>76</v>
      </c>
      <c r="C20" t="s">
        <v>11</v>
      </c>
      <c r="D20" t="s">
        <v>9</v>
      </c>
      <c r="E20" t="s">
        <v>10</v>
      </c>
      <c r="F20">
        <v>48</v>
      </c>
      <c r="H20">
        <f t="shared" si="0"/>
        <v>82.75</v>
      </c>
      <c r="I20">
        <f t="shared" si="1"/>
        <v>42.531746031746032</v>
      </c>
      <c r="J20" s="4">
        <f t="shared" si="2"/>
        <v>82.541666666666657</v>
      </c>
      <c r="K20">
        <f t="shared" si="3"/>
        <v>43.797619047619051</v>
      </c>
    </row>
    <row r="21" spans="1:25" x14ac:dyDescent="0.3">
      <c r="A21" s="1">
        <v>45234</v>
      </c>
      <c r="B21">
        <v>93</v>
      </c>
      <c r="C21" t="s">
        <v>11</v>
      </c>
      <c r="D21" t="s">
        <v>9</v>
      </c>
      <c r="E21" t="s">
        <v>10</v>
      </c>
      <c r="F21">
        <v>40</v>
      </c>
      <c r="H21">
        <f t="shared" si="0"/>
        <v>82.75</v>
      </c>
      <c r="I21">
        <f t="shared" si="1"/>
        <v>42.531746031746032</v>
      </c>
      <c r="J21" s="4">
        <f t="shared" si="2"/>
        <v>82.541666666666657</v>
      </c>
      <c r="K21">
        <f t="shared" si="3"/>
        <v>43.797619047619051</v>
      </c>
    </row>
    <row r="22" spans="1:25" x14ac:dyDescent="0.3">
      <c r="A22" s="1">
        <v>45234</v>
      </c>
      <c r="B22">
        <v>85</v>
      </c>
      <c r="C22" t="s">
        <v>11</v>
      </c>
      <c r="D22" t="s">
        <v>9</v>
      </c>
      <c r="E22" t="s">
        <v>10</v>
      </c>
      <c r="F22">
        <v>30</v>
      </c>
      <c r="H22">
        <f t="shared" si="0"/>
        <v>82.75</v>
      </c>
      <c r="I22">
        <f t="shared" si="1"/>
        <v>42.531746031746032</v>
      </c>
      <c r="J22" s="4">
        <f t="shared" si="2"/>
        <v>82.541666666666657</v>
      </c>
      <c r="K22">
        <f t="shared" si="3"/>
        <v>43.797619047619051</v>
      </c>
    </row>
    <row r="23" spans="1:25" x14ac:dyDescent="0.3">
      <c r="A23" s="1">
        <v>45234</v>
      </c>
      <c r="B23">
        <v>49</v>
      </c>
      <c r="C23" t="s">
        <v>11</v>
      </c>
      <c r="D23" t="s">
        <v>9</v>
      </c>
      <c r="E23" t="s">
        <v>10</v>
      </c>
      <c r="F23">
        <v>34</v>
      </c>
      <c r="H23">
        <f t="shared" si="0"/>
        <v>82.75</v>
      </c>
      <c r="I23">
        <f t="shared" si="1"/>
        <v>42.531746031746032</v>
      </c>
      <c r="J23" s="4">
        <f t="shared" si="2"/>
        <v>82.541666666666657</v>
      </c>
      <c r="K23">
        <f t="shared" si="3"/>
        <v>43.797619047619051</v>
      </c>
    </row>
    <row r="27" spans="1:25" x14ac:dyDescent="0.3">
      <c r="T27" s="5" t="s">
        <v>26</v>
      </c>
      <c r="U27" s="5"/>
      <c r="V27" s="5"/>
      <c r="W27" s="5"/>
      <c r="X27" s="2" t="s">
        <v>23</v>
      </c>
      <c r="Y27" s="2" t="s">
        <v>17</v>
      </c>
    </row>
    <row r="28" spans="1:25" x14ac:dyDescent="0.3">
      <c r="T28">
        <v>1</v>
      </c>
      <c r="U28" t="s">
        <v>3</v>
      </c>
      <c r="V28" t="s">
        <v>0</v>
      </c>
      <c r="W28" t="s">
        <v>1</v>
      </c>
      <c r="X28">
        <f>(N7+N10+N16)/3</f>
        <v>90.438888888888911</v>
      </c>
      <c r="Y28">
        <f>(O7+O10+O16)/3</f>
        <v>40.333333333333336</v>
      </c>
    </row>
    <row r="29" spans="1:25" x14ac:dyDescent="0.3">
      <c r="T29">
        <v>2</v>
      </c>
      <c r="U29" t="s">
        <v>11</v>
      </c>
      <c r="V29" t="s">
        <v>9</v>
      </c>
      <c r="W29" t="s">
        <v>1</v>
      </c>
      <c r="X29">
        <f>(N5+N11+N16)/3</f>
        <v>84.49444444444444</v>
      </c>
      <c r="Y29">
        <f>(O5+O11+O16)/3</f>
        <v>48.198412698412703</v>
      </c>
    </row>
    <row r="30" spans="1:25" x14ac:dyDescent="0.3">
      <c r="T30">
        <v>3</v>
      </c>
      <c r="U30" t="s">
        <v>4</v>
      </c>
      <c r="V30" t="s">
        <v>9</v>
      </c>
      <c r="W30" t="s">
        <v>1</v>
      </c>
      <c r="X30">
        <f>(N6+N11+N16)/3</f>
        <v>87.966666666666654</v>
      </c>
      <c r="Y30">
        <f>(O6+O11+O16)/3</f>
        <v>53.166666666666664</v>
      </c>
    </row>
    <row r="32" spans="1:25" x14ac:dyDescent="0.3">
      <c r="T32" s="5" t="s">
        <v>27</v>
      </c>
      <c r="U32" s="5"/>
      <c r="V32" s="5"/>
      <c r="W32" s="5"/>
    </row>
    <row r="33" spans="20:25" x14ac:dyDescent="0.3">
      <c r="T33">
        <v>1</v>
      </c>
      <c r="U33" t="s">
        <v>3</v>
      </c>
      <c r="V33" t="s">
        <v>0</v>
      </c>
      <c r="W33" t="s">
        <v>1</v>
      </c>
      <c r="X33">
        <f>(N7+N10+N16)/3</f>
        <v>90.438888888888911</v>
      </c>
      <c r="Y33">
        <f>(O7+O10+O16)/3</f>
        <v>40.333333333333336</v>
      </c>
    </row>
    <row r="34" spans="20:25" x14ac:dyDescent="0.3">
      <c r="T34">
        <v>2</v>
      </c>
      <c r="U34" t="s">
        <v>11</v>
      </c>
      <c r="V34" t="s">
        <v>9</v>
      </c>
      <c r="W34" t="s">
        <v>10</v>
      </c>
      <c r="X34">
        <f>(N5+N11+N15)/3</f>
        <v>82.75</v>
      </c>
      <c r="Y34">
        <f>(O5+O11+O15)/3</f>
        <v>42.531746031746032</v>
      </c>
    </row>
    <row r="35" spans="20:25" x14ac:dyDescent="0.3">
      <c r="T35">
        <v>3</v>
      </c>
      <c r="U35" t="s">
        <v>4</v>
      </c>
      <c r="V35" t="s">
        <v>2</v>
      </c>
      <c r="W35" t="s">
        <v>5</v>
      </c>
      <c r="X35">
        <f>(N6+N12+N17)/3</f>
        <v>99.833333333333329</v>
      </c>
      <c r="Y35">
        <f>(O6+O12+O17)/3</f>
        <v>55.722222222222229</v>
      </c>
    </row>
  </sheetData>
  <mergeCells count="5">
    <mergeCell ref="H10:K10"/>
    <mergeCell ref="H11:I11"/>
    <mergeCell ref="J11:K11"/>
    <mergeCell ref="T27:W27"/>
    <mergeCell ref="T32:W3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"/>
  <sheetViews>
    <sheetView workbookViewId="0">
      <selection activeCell="J11" sqref="J11"/>
    </sheetView>
  </sheetViews>
  <sheetFormatPr defaultRowHeight="14.4" x14ac:dyDescent="0.3"/>
  <sheetData>
    <row r="1" spans="1:13" x14ac:dyDescent="0.3">
      <c r="A1" t="s">
        <v>33</v>
      </c>
      <c r="B1" t="s">
        <v>34</v>
      </c>
      <c r="C1" t="s">
        <v>35</v>
      </c>
      <c r="D1" t="s">
        <v>36</v>
      </c>
      <c r="E1" t="s">
        <v>40</v>
      </c>
      <c r="F1" t="s">
        <v>37</v>
      </c>
      <c r="G1" t="s">
        <v>38</v>
      </c>
      <c r="H1" t="s">
        <v>39</v>
      </c>
    </row>
    <row r="2" spans="1:13" x14ac:dyDescent="0.3">
      <c r="A2">
        <v>70.642857142857139</v>
      </c>
      <c r="B2">
        <v>35.333333333333336</v>
      </c>
      <c r="C2">
        <v>22.666666666666668</v>
      </c>
      <c r="D2">
        <v>0</v>
      </c>
      <c r="E2">
        <v>70.554959785545236</v>
      </c>
      <c r="F2">
        <v>34.547008547214212</v>
      </c>
      <c r="G2">
        <v>22.764957264931564</v>
      </c>
      <c r="H2">
        <v>0</v>
      </c>
      <c r="M2" t="s">
        <v>41</v>
      </c>
    </row>
    <row r="3" spans="1:13" x14ac:dyDescent="0.3">
      <c r="A3">
        <v>82.166666666666671</v>
      </c>
      <c r="B3">
        <v>46.6</v>
      </c>
      <c r="C3">
        <v>34.200000000000003</v>
      </c>
      <c r="D3">
        <v>0</v>
      </c>
      <c r="E3">
        <v>81.737804878155472</v>
      </c>
      <c r="F3">
        <v>46.912408759046556</v>
      </c>
      <c r="G3">
        <v>33.394160584141595</v>
      </c>
      <c r="H3">
        <v>0</v>
      </c>
      <c r="M3" t="s">
        <v>42</v>
      </c>
    </row>
    <row r="4" spans="1:13" x14ac:dyDescent="0.3">
      <c r="A4">
        <v>69.599999999999994</v>
      </c>
      <c r="B4">
        <v>26.5</v>
      </c>
      <c r="C4">
        <v>29</v>
      </c>
      <c r="D4">
        <v>0</v>
      </c>
      <c r="E4">
        <v>68.924137931192959</v>
      </c>
      <c r="F4">
        <v>26.499999999999996</v>
      </c>
      <c r="G4">
        <v>29</v>
      </c>
      <c r="H4">
        <v>0</v>
      </c>
      <c r="M4" t="s">
        <v>43</v>
      </c>
    </row>
    <row r="5" spans="1:13" x14ac:dyDescent="0.3">
      <c r="A5">
        <v>61</v>
      </c>
      <c r="B5">
        <v>38.299999999999997</v>
      </c>
      <c r="C5">
        <v>22.4</v>
      </c>
      <c r="D5">
        <v>0</v>
      </c>
      <c r="E5">
        <v>60.548780487917142</v>
      </c>
      <c r="F5">
        <v>37.797794117772618</v>
      </c>
      <c r="G5">
        <v>22.584558823483277</v>
      </c>
      <c r="H5">
        <v>0</v>
      </c>
      <c r="M5" t="s">
        <v>44</v>
      </c>
    </row>
    <row r="6" spans="1:13" x14ac:dyDescent="0.3">
      <c r="A6">
        <v>92.75</v>
      </c>
      <c r="B6">
        <v>47.333333333333336</v>
      </c>
      <c r="C6">
        <v>41</v>
      </c>
      <c r="D6">
        <v>0</v>
      </c>
      <c r="E6">
        <v>93.259433962133443</v>
      </c>
      <c r="F6">
        <v>48.079999999796904</v>
      </c>
      <c r="G6">
        <v>41.159999999956483</v>
      </c>
      <c r="H6">
        <v>0</v>
      </c>
      <c r="M6" t="s">
        <v>45</v>
      </c>
    </row>
    <row r="7" spans="1:13" x14ac:dyDescent="0.3">
      <c r="A7">
        <v>71.2</v>
      </c>
      <c r="B7">
        <v>26.333333333333332</v>
      </c>
      <c r="C7">
        <v>28.666666666666668</v>
      </c>
      <c r="D7">
        <v>0</v>
      </c>
      <c r="E7">
        <v>71.021126760606208</v>
      </c>
      <c r="F7">
        <v>26.360465116272639</v>
      </c>
      <c r="G7">
        <v>28.720930232545275</v>
      </c>
      <c r="H7">
        <v>0</v>
      </c>
      <c r="M7" t="s">
        <v>46</v>
      </c>
    </row>
    <row r="8" spans="1:13" x14ac:dyDescent="0.3">
      <c r="A8">
        <v>61</v>
      </c>
      <c r="B8">
        <v>38.166666666666664</v>
      </c>
      <c r="C8">
        <v>20.166666666666668</v>
      </c>
      <c r="D8">
        <v>0</v>
      </c>
      <c r="E8">
        <v>61.000000000000007</v>
      </c>
      <c r="F8">
        <v>38.166666666666671</v>
      </c>
      <c r="G8">
        <v>20.166666666666671</v>
      </c>
      <c r="H8">
        <v>0</v>
      </c>
      <c r="M8" t="s">
        <v>47</v>
      </c>
    </row>
    <row r="9" spans="1:13" x14ac:dyDescent="0.3">
      <c r="A9">
        <v>88.333333333333329</v>
      </c>
      <c r="B9">
        <v>47.333333333333336</v>
      </c>
      <c r="C9">
        <v>41</v>
      </c>
      <c r="D9">
        <v>0</v>
      </c>
      <c r="E9">
        <v>89.239999999753394</v>
      </c>
      <c r="F9">
        <v>48.079999999796904</v>
      </c>
      <c r="G9">
        <v>41.159999999956483</v>
      </c>
      <c r="H9">
        <v>0</v>
      </c>
      <c r="M9" t="s">
        <v>48</v>
      </c>
    </row>
    <row r="10" spans="1:13" x14ac:dyDescent="0.3">
      <c r="A10">
        <v>74.9375</v>
      </c>
      <c r="B10">
        <v>33.285714285714285</v>
      </c>
      <c r="C10">
        <v>27</v>
      </c>
      <c r="D10">
        <v>0</v>
      </c>
      <c r="E10">
        <v>73.95032397431406</v>
      </c>
      <c r="F10">
        <v>32.953271028111331</v>
      </c>
      <c r="G10">
        <v>26.67757009352966</v>
      </c>
      <c r="H10">
        <v>0</v>
      </c>
      <c r="M10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"/>
  <sheetViews>
    <sheetView workbookViewId="0">
      <selection activeCell="E3" sqref="E3"/>
    </sheetView>
  </sheetViews>
  <sheetFormatPr defaultRowHeight="14.4" x14ac:dyDescent="0.3"/>
  <sheetData>
    <row r="1" spans="1:11" x14ac:dyDescent="0.3">
      <c r="A1" t="s">
        <v>33</v>
      </c>
      <c r="B1" t="s">
        <v>34</v>
      </c>
      <c r="C1" t="s">
        <v>35</v>
      </c>
      <c r="D1" t="s">
        <v>36</v>
      </c>
      <c r="E1" t="s">
        <v>54</v>
      </c>
      <c r="F1" t="s">
        <v>55</v>
      </c>
      <c r="G1" t="s">
        <v>56</v>
      </c>
      <c r="H1" t="s">
        <v>57</v>
      </c>
    </row>
    <row r="2" spans="1:11" x14ac:dyDescent="0.3">
      <c r="A2">
        <v>64.857142857142861</v>
      </c>
      <c r="B2">
        <v>37.086666666666659</v>
      </c>
      <c r="C2">
        <v>22.06</v>
      </c>
      <c r="D2">
        <v>0</v>
      </c>
      <c r="E2">
        <v>64.136274509803926</v>
      </c>
      <c r="F2">
        <v>36.37936507936508</v>
      </c>
      <c r="G2">
        <v>22.807936507936507</v>
      </c>
      <c r="H2">
        <v>0</v>
      </c>
      <c r="K2" t="s">
        <v>51</v>
      </c>
    </row>
    <row r="3" spans="1:11" x14ac:dyDescent="0.3">
      <c r="A3">
        <v>87.63333333333334</v>
      </c>
      <c r="B3">
        <v>47.040000000000006</v>
      </c>
      <c r="C3">
        <v>38.28</v>
      </c>
      <c r="D3">
        <v>0</v>
      </c>
      <c r="E3">
        <v>88.472222222222214</v>
      </c>
      <c r="F3">
        <v>46.875</v>
      </c>
      <c r="G3">
        <v>36.75</v>
      </c>
      <c r="H3">
        <v>0</v>
      </c>
      <c r="K3" t="s">
        <v>52</v>
      </c>
    </row>
    <row r="4" spans="1:11" x14ac:dyDescent="0.3">
      <c r="A4">
        <v>71.307500000000005</v>
      </c>
      <c r="B4">
        <v>27.790476190476188</v>
      </c>
      <c r="C4">
        <v>28.466666666666669</v>
      </c>
      <c r="D4">
        <v>0</v>
      </c>
      <c r="E4">
        <v>75.035714285714278</v>
      </c>
      <c r="F4">
        <v>28.160714285714285</v>
      </c>
      <c r="G4">
        <v>28.428571428571431</v>
      </c>
      <c r="H4">
        <v>0</v>
      </c>
      <c r="K4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Match Data</vt:lpstr>
      <vt:lpstr>Data</vt:lpstr>
      <vt:lpstr>Per Member Data</vt:lpstr>
      <vt:lpstr>Drive Team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Hall</dc:creator>
  <cp:lastModifiedBy>Matt D Hall</cp:lastModifiedBy>
  <dcterms:created xsi:type="dcterms:W3CDTF">2023-11-08T22:19:46Z</dcterms:created>
  <dcterms:modified xsi:type="dcterms:W3CDTF">2023-11-15T02:13:20Z</dcterms:modified>
</cp:coreProperties>
</file>