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fan\OneDrive\Documents\ALB_FISHERIES_NAVUNDA\ALB ANALYSIS\"/>
    </mc:Choice>
  </mc:AlternateContent>
  <xr:revisionPtr revIDLastSave="0" documentId="13_ncr:1_{0BE9F2EC-D027-4C0E-AA6E-F2FE0C1555EE}" xr6:coauthVersionLast="47" xr6:coauthVersionMax="47" xr10:uidLastSave="{00000000-0000-0000-0000-000000000000}"/>
  <bookViews>
    <workbookView xWindow="-120" yWindow="-120" windowWidth="20730" windowHeight="11040" xr2:uid="{E7A56097-B0C8-4C3D-A6BA-4F184C253E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M39" i="1" s="1"/>
  <c r="O39" i="1"/>
  <c r="K38" i="1"/>
  <c r="M38" i="1" s="1"/>
  <c r="O38" i="1"/>
  <c r="K37" i="1"/>
  <c r="M37" i="1" s="1"/>
  <c r="O37" i="1"/>
  <c r="K36" i="1"/>
  <c r="M36" i="1" s="1"/>
  <c r="O36" i="1"/>
  <c r="K35" i="1"/>
  <c r="M35" i="1" s="1"/>
  <c r="O35" i="1"/>
  <c r="K34" i="1"/>
  <c r="M34" i="1" s="1"/>
  <c r="O34" i="1"/>
  <c r="K33" i="1"/>
  <c r="M33" i="1" s="1"/>
  <c r="O33" i="1"/>
  <c r="K32" i="1"/>
  <c r="M32" i="1" s="1"/>
  <c r="O32" i="1"/>
  <c r="K31" i="1"/>
  <c r="M31" i="1" s="1"/>
  <c r="O31" i="1"/>
  <c r="K30" i="1"/>
  <c r="M30" i="1" s="1"/>
  <c r="O30" i="1"/>
  <c r="K29" i="1"/>
  <c r="M29" i="1" s="1"/>
  <c r="O29" i="1"/>
  <c r="K28" i="1" l="1"/>
  <c r="M28" i="1" s="1"/>
  <c r="O28" i="1"/>
  <c r="K27" i="1"/>
  <c r="M27" i="1" s="1"/>
  <c r="O27" i="1"/>
  <c r="K26" i="1"/>
  <c r="M26" i="1" s="1"/>
  <c r="O26" i="1"/>
  <c r="K25" i="1"/>
  <c r="M25" i="1" s="1"/>
  <c r="O25" i="1"/>
  <c r="K24" i="1"/>
  <c r="M24" i="1" s="1"/>
  <c r="O24" i="1"/>
  <c r="K23" i="1"/>
  <c r="M23" i="1" s="1"/>
  <c r="O23" i="1"/>
  <c r="K22" i="1"/>
  <c r="M22" i="1" s="1"/>
  <c r="O22" i="1"/>
  <c r="K21" i="1"/>
  <c r="M21" i="1" s="1"/>
  <c r="O21" i="1"/>
  <c r="K20" i="1"/>
  <c r="M20" i="1" s="1"/>
  <c r="O20" i="1"/>
  <c r="K19" i="1"/>
  <c r="M19" i="1" s="1"/>
  <c r="O19" i="1"/>
  <c r="K18" i="1"/>
  <c r="M18" i="1" s="1"/>
  <c r="O18" i="1"/>
  <c r="K17" i="1"/>
  <c r="M17" i="1" s="1"/>
  <c r="O17" i="1"/>
  <c r="K16" i="1"/>
  <c r="M16" i="1" s="1"/>
  <c r="O16" i="1"/>
  <c r="K15" i="1"/>
  <c r="M15" i="1" s="1"/>
  <c r="O15" i="1"/>
  <c r="K14" i="1"/>
  <c r="M14" i="1" s="1"/>
  <c r="O14" i="1"/>
  <c r="K13" i="1"/>
  <c r="M13" i="1" s="1"/>
  <c r="O13" i="1"/>
  <c r="K12" i="1"/>
  <c r="M12" i="1" s="1"/>
  <c r="O12" i="1"/>
  <c r="K11" i="1"/>
  <c r="M11" i="1" s="1"/>
  <c r="O11" i="1"/>
  <c r="K10" i="1"/>
  <c r="M10" i="1" s="1"/>
  <c r="O10" i="1"/>
  <c r="K9" i="1"/>
  <c r="M9" i="1" s="1"/>
  <c r="O9" i="1"/>
  <c r="K8" i="1"/>
  <c r="M8" i="1" s="1"/>
  <c r="O8" i="1"/>
  <c r="K7" i="1"/>
  <c r="M7" i="1" s="1"/>
  <c r="O7" i="1"/>
  <c r="O2" i="1"/>
  <c r="O3" i="1"/>
  <c r="O4" i="1"/>
  <c r="O5" i="1"/>
  <c r="O6" i="1"/>
  <c r="K2" i="1" l="1"/>
  <c r="M2" i="1" s="1"/>
  <c r="K3" i="1"/>
  <c r="M3" i="1" s="1"/>
  <c r="K4" i="1"/>
  <c r="M4" i="1" s="1"/>
  <c r="K5" i="1"/>
  <c r="M5" i="1" s="1"/>
  <c r="K6" i="1"/>
  <c r="M6" i="1" s="1"/>
</calcChain>
</file>

<file path=xl/sharedStrings.xml><?xml version="1.0" encoding="utf-8"?>
<sst xmlns="http://schemas.openxmlformats.org/spreadsheetml/2006/main" count="91" uniqueCount="29">
  <si>
    <t>TRIP NO</t>
  </si>
  <si>
    <t>TRIP</t>
  </si>
  <si>
    <t xml:space="preserve">START DATE </t>
  </si>
  <si>
    <t>LORRY NO</t>
  </si>
  <si>
    <t xml:space="preserve">TOTAL BOX </t>
  </si>
  <si>
    <t>TOTAL SALE</t>
  </si>
  <si>
    <t>ADVANCE</t>
  </si>
  <si>
    <t xml:space="preserve">NET SALE </t>
  </si>
  <si>
    <t>PURCHASE</t>
  </si>
  <si>
    <t>TRIP KM</t>
  </si>
  <si>
    <t>RENT</t>
  </si>
  <si>
    <t xml:space="preserve">LINE </t>
  </si>
  <si>
    <t>PROFIT / LOSS</t>
  </si>
  <si>
    <t>RTN</t>
  </si>
  <si>
    <t>KA20 AB 5293</t>
  </si>
  <si>
    <t>END DATE</t>
  </si>
  <si>
    <t>DAYS TAKEN</t>
  </si>
  <si>
    <t>KA20 AC 0723</t>
  </si>
  <si>
    <t>KA20 AA 1066</t>
  </si>
  <si>
    <t>ALIBAG</t>
  </si>
  <si>
    <t>KA20 AB 6393</t>
  </si>
  <si>
    <t>KA20 AC 1055</t>
  </si>
  <si>
    <t>KA20 C 8828</t>
  </si>
  <si>
    <t>KA20 AB 5295</t>
  </si>
  <si>
    <t>KA20 AC 5382</t>
  </si>
  <si>
    <t>KA20 AB 7130</t>
  </si>
  <si>
    <t>KA20 AC 6393</t>
  </si>
  <si>
    <t>KA20 A 3384</t>
  </si>
  <si>
    <t>KA20 D 3384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</si>
</sst>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fill>
        <patternFill>
          <bgColor rgb="FFFF5050"/>
        </patternFill>
      </fill>
    </dxf>
    <dxf>
      <fill>
        <patternFill>
          <bgColor rgb="FF92D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4" formatCode="00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E79DCE-34F3-4270-83D8-B89758C3C699}" name="RTN_TRIP_ANALYSIS" displayName="RTN_TRIP_ANALYSIS" ref="A1:O40" totalsRowShown="0">
  <autoFilter ref="A1:O40" xr:uid="{7BE79DCE-34F3-4270-83D8-B89758C3C699}"/>
  <tableColumns count="15">
    <tableColumn id="1" xr3:uid="{EB4C9337-D1F6-4D09-9811-BC672A785446}" name="TRIP NO" dataDxfId="5"/>
    <tableColumn id="2" xr3:uid="{E580CD4F-41DF-4A37-B368-40094FCD78DA}" name="TRIP"/>
    <tableColumn id="3" xr3:uid="{E6F5E737-35E2-43ED-964D-A5814CCCE6FF}" name="START DATE "/>
    <tableColumn id="4" xr3:uid="{3FBA5311-27A3-47D5-9DBF-75D6BB894E43}" name="LORRY NO"/>
    <tableColumn id="5" xr3:uid="{D6D6D458-68A7-4F2E-899C-61B861EB077C}" name="TRIP KM"/>
    <tableColumn id="6" xr3:uid="{E363909B-AADA-4331-BD2B-A3A459A85F4C}" name="TOTAL BOX "/>
    <tableColumn id="7" xr3:uid="{BF6D8676-08B5-4369-B5AB-9FA921CFF5E5}" name="TOTAL SALE"/>
    <tableColumn id="8" xr3:uid="{1ADE7AC4-5207-4D8E-92E3-9A769BAE8F48}" name="ADVANCE"/>
    <tableColumn id="9" xr3:uid="{5B15C138-6339-41E9-9193-BECE7607CA64}" name="RENT"/>
    <tableColumn id="10" xr3:uid="{87D8715B-993D-42DF-8F08-80D058D333C7}" name="LINE "/>
    <tableColumn id="11" xr3:uid="{E97BC51D-EC7A-437F-BB5B-3A5F2BD54630}" name="NET SALE " dataDxfId="4">
      <calculatedColumnFormula>SUM(RTN_TRIP_ANALYSIS[[#This Row],[TOTAL SALE]]+RTN_TRIP_ANALYSIS[[#This Row],[ADVANCE]])-SUM(RTN_TRIP_ANALYSIS[[#This Row],[RENT]]+RTN_TRIP_ANALYSIS[[#This Row],[LINE ]])</calculatedColumnFormula>
    </tableColumn>
    <tableColumn id="12" xr3:uid="{2619F33C-4D3D-4814-B2F7-7EA016B99D2D}" name="PURCHASE"/>
    <tableColumn id="13" xr3:uid="{A4B58698-D0E0-48B4-AE2E-0C7E0D86B768}" name="PROFIT / LOSS" dataDxfId="3">
      <calculatedColumnFormula>RTN_TRIP_ANALYSIS[[#This Row],[NET SALE ]]-RTN_TRIP_ANALYSIS[[#This Row],[PURCHASE]]</calculatedColumnFormula>
    </tableColumn>
    <tableColumn id="14" xr3:uid="{CEC9449F-4803-440E-A8C5-3B96A70EE84F}" name="END DATE"/>
    <tableColumn id="15" xr3:uid="{D7EDB776-F40F-4D20-BF29-1F7E8452B870}" name="DAYS TAKEN" dataDxfId="2">
      <calculatedColumnFormula>RTN_TRIP_ANALYSIS[[#This Row],[END DATE]]-RTN_TRIP_ANALYSIS[[#This Row],[START DATE ]]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A832-413F-4612-B9AA-2349646F9D06}">
  <dimension ref="A1:O40"/>
  <sheetViews>
    <sheetView tabSelected="1" topLeftCell="A26" workbookViewId="0">
      <selection activeCell="A40" sqref="A40:O40"/>
    </sheetView>
  </sheetViews>
  <sheetFormatPr defaultRowHeight="15" x14ac:dyDescent="0.25"/>
  <cols>
    <col min="1" max="1" width="10.42578125" bestFit="1" customWidth="1"/>
    <col min="2" max="2" width="7.42578125" bestFit="1" customWidth="1"/>
    <col min="3" max="3" width="14.140625" bestFit="1" customWidth="1"/>
    <col min="4" max="4" width="12.7109375" bestFit="1" customWidth="1"/>
    <col min="5" max="5" width="10.5703125" bestFit="1" customWidth="1"/>
    <col min="6" max="7" width="13.42578125" bestFit="1" customWidth="1"/>
    <col min="8" max="8" width="12" bestFit="1" customWidth="1"/>
    <col min="9" max="9" width="7.85546875" bestFit="1" customWidth="1"/>
    <col min="10" max="10" width="7.5703125" bestFit="1" customWidth="1"/>
    <col min="11" max="11" width="11.7109375" bestFit="1" customWidth="1"/>
    <col min="12" max="12" width="12.7109375" bestFit="1" customWidth="1"/>
    <col min="13" max="13" width="15.42578125" customWidth="1"/>
    <col min="14" max="14" width="12" bestFit="1" customWidth="1"/>
    <col min="15" max="15" width="14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10</v>
      </c>
      <c r="J1" t="s">
        <v>11</v>
      </c>
      <c r="K1" t="s">
        <v>7</v>
      </c>
      <c r="L1" t="s">
        <v>8</v>
      </c>
      <c r="M1" t="s">
        <v>12</v>
      </c>
      <c r="N1" t="s">
        <v>15</v>
      </c>
      <c r="O1" t="s">
        <v>16</v>
      </c>
    </row>
    <row r="2" spans="1:15" x14ac:dyDescent="0.25">
      <c r="A2" s="2">
        <v>1</v>
      </c>
      <c r="B2" t="s">
        <v>13</v>
      </c>
      <c r="C2" s="1">
        <v>45545</v>
      </c>
      <c r="D2" t="s">
        <v>14</v>
      </c>
      <c r="E2">
        <v>2964</v>
      </c>
      <c r="F2">
        <v>240</v>
      </c>
      <c r="G2">
        <v>553000</v>
      </c>
      <c r="H2">
        <v>3000</v>
      </c>
      <c r="I2">
        <v>124500</v>
      </c>
      <c r="J2">
        <v>4000</v>
      </c>
      <c r="K2">
        <f>SUM(RTN_TRIP_ANALYSIS[[#This Row],[TOTAL SALE]]+RTN_TRIP_ANALYSIS[[#This Row],[ADVANCE]])-SUM(RTN_TRIP_ANALYSIS[[#This Row],[RENT]]+RTN_TRIP_ANALYSIS[[#This Row],[LINE ]])</f>
        <v>427500</v>
      </c>
      <c r="L2">
        <v>411300</v>
      </c>
      <c r="M2">
        <f>RTN_TRIP_ANALYSIS[[#This Row],[NET SALE ]]-RTN_TRIP_ANALYSIS[[#This Row],[PURCHASE]]</f>
        <v>16200</v>
      </c>
      <c r="N2" s="1">
        <v>45549</v>
      </c>
      <c r="O2">
        <f>RTN_TRIP_ANALYSIS[[#This Row],[END DATE]]-RTN_TRIP_ANALYSIS[[#This Row],[START DATE ]]</f>
        <v>4</v>
      </c>
    </row>
    <row r="3" spans="1:15" x14ac:dyDescent="0.25">
      <c r="A3" s="2">
        <v>2</v>
      </c>
      <c r="B3" t="s">
        <v>13</v>
      </c>
      <c r="C3" s="1">
        <v>45546</v>
      </c>
      <c r="D3" t="s">
        <v>17</v>
      </c>
      <c r="E3">
        <v>2490</v>
      </c>
      <c r="F3">
        <v>200</v>
      </c>
      <c r="G3">
        <v>453100</v>
      </c>
      <c r="H3">
        <v>0</v>
      </c>
      <c r="I3">
        <v>99600</v>
      </c>
      <c r="J3">
        <v>4000</v>
      </c>
      <c r="K3">
        <f>SUM(RTN_TRIP_ANALYSIS[[#This Row],[TOTAL SALE]]+RTN_TRIP_ANALYSIS[[#This Row],[ADVANCE]])-SUM(RTN_TRIP_ANALYSIS[[#This Row],[RENT]]+RTN_TRIP_ANALYSIS[[#This Row],[LINE ]])</f>
        <v>349500</v>
      </c>
      <c r="L3">
        <v>359400</v>
      </c>
      <c r="M3">
        <f>RTN_TRIP_ANALYSIS[[#This Row],[NET SALE ]]-RTN_TRIP_ANALYSIS[[#This Row],[PURCHASE]]</f>
        <v>-9900</v>
      </c>
      <c r="N3" s="1">
        <v>45549</v>
      </c>
      <c r="O3">
        <f>RTN_TRIP_ANALYSIS[[#This Row],[END DATE]]-RTN_TRIP_ANALYSIS[[#This Row],[START DATE ]]</f>
        <v>3</v>
      </c>
    </row>
    <row r="4" spans="1:15" x14ac:dyDescent="0.25">
      <c r="A4" s="2">
        <v>3</v>
      </c>
      <c r="B4" t="s">
        <v>13</v>
      </c>
      <c r="C4" s="1">
        <v>45551</v>
      </c>
      <c r="D4" t="s">
        <v>18</v>
      </c>
      <c r="E4">
        <v>2795</v>
      </c>
      <c r="F4">
        <v>200</v>
      </c>
      <c r="G4">
        <v>444620</v>
      </c>
      <c r="H4">
        <v>0</v>
      </c>
      <c r="I4">
        <v>117400</v>
      </c>
      <c r="J4">
        <v>4000</v>
      </c>
      <c r="K4">
        <f>SUM(RTN_TRIP_ANALYSIS[[#This Row],[TOTAL SALE]]+RTN_TRIP_ANALYSIS[[#This Row],[ADVANCE]])-SUM(RTN_TRIP_ANALYSIS[[#This Row],[RENT]]+RTN_TRIP_ANALYSIS[[#This Row],[LINE ]])</f>
        <v>323220</v>
      </c>
      <c r="L4">
        <v>306170</v>
      </c>
      <c r="M4">
        <f>RTN_TRIP_ANALYSIS[[#This Row],[NET SALE ]]-RTN_TRIP_ANALYSIS[[#This Row],[PURCHASE]]</f>
        <v>17050</v>
      </c>
      <c r="N4" s="1">
        <v>45554</v>
      </c>
      <c r="O4">
        <f>RTN_TRIP_ANALYSIS[[#This Row],[END DATE]]-RTN_TRIP_ANALYSIS[[#This Row],[START DATE ]]</f>
        <v>3</v>
      </c>
    </row>
    <row r="5" spans="1:15" x14ac:dyDescent="0.25">
      <c r="A5" s="2">
        <v>4</v>
      </c>
      <c r="B5" t="s">
        <v>13</v>
      </c>
      <c r="C5" s="1">
        <v>45553</v>
      </c>
      <c r="D5" t="s">
        <v>23</v>
      </c>
      <c r="E5">
        <v>2844</v>
      </c>
      <c r="F5">
        <v>198</v>
      </c>
      <c r="G5">
        <v>324500</v>
      </c>
      <c r="H5">
        <v>3000</v>
      </c>
      <c r="I5">
        <v>119450</v>
      </c>
      <c r="J5">
        <v>4000</v>
      </c>
      <c r="K5">
        <f>SUM(RTN_TRIP_ANALYSIS[[#This Row],[TOTAL SALE]]+RTN_TRIP_ANALYSIS[[#This Row],[ADVANCE]])-SUM(RTN_TRIP_ANALYSIS[[#This Row],[RENT]]+RTN_TRIP_ANALYSIS[[#This Row],[LINE ]])</f>
        <v>204050</v>
      </c>
      <c r="L5">
        <v>205170</v>
      </c>
      <c r="M5">
        <f>RTN_TRIP_ANALYSIS[[#This Row],[NET SALE ]]-RTN_TRIP_ANALYSIS[[#This Row],[PURCHASE]]</f>
        <v>-1120</v>
      </c>
      <c r="N5" s="1">
        <v>45555</v>
      </c>
      <c r="O5">
        <f>RTN_TRIP_ANALYSIS[[#This Row],[END DATE]]-RTN_TRIP_ANALYSIS[[#This Row],[START DATE ]]</f>
        <v>2</v>
      </c>
    </row>
    <row r="6" spans="1:15" x14ac:dyDescent="0.25">
      <c r="A6" s="2">
        <v>1</v>
      </c>
      <c r="B6" t="s">
        <v>19</v>
      </c>
      <c r="C6" s="1">
        <v>45551</v>
      </c>
      <c r="D6" t="s">
        <v>20</v>
      </c>
      <c r="E6">
        <v>3022</v>
      </c>
      <c r="F6">
        <v>204</v>
      </c>
      <c r="G6">
        <v>366860</v>
      </c>
      <c r="H6">
        <v>4000</v>
      </c>
      <c r="I6">
        <v>126950</v>
      </c>
      <c r="J6">
        <v>4000</v>
      </c>
      <c r="K6">
        <f>SUM(RTN_TRIP_ANALYSIS[[#This Row],[TOTAL SALE]]+RTN_TRIP_ANALYSIS[[#This Row],[ADVANCE]])-SUM(RTN_TRIP_ANALYSIS[[#This Row],[RENT]]+RTN_TRIP_ANALYSIS[[#This Row],[LINE ]])</f>
        <v>239910</v>
      </c>
      <c r="L6">
        <v>264515</v>
      </c>
      <c r="M6">
        <f>RTN_TRIP_ANALYSIS[[#This Row],[NET SALE ]]-RTN_TRIP_ANALYSIS[[#This Row],[PURCHASE]]</f>
        <v>-24605</v>
      </c>
      <c r="N6" s="1">
        <v>45553</v>
      </c>
      <c r="O6">
        <f>RTN_TRIP_ANALYSIS[[#This Row],[END DATE]]-RTN_TRIP_ANALYSIS[[#This Row],[START DATE ]]</f>
        <v>2</v>
      </c>
    </row>
    <row r="7" spans="1:15" x14ac:dyDescent="0.25">
      <c r="A7" s="2">
        <v>5</v>
      </c>
      <c r="B7" t="s">
        <v>13</v>
      </c>
      <c r="C7" s="1">
        <v>45554</v>
      </c>
      <c r="D7" t="s">
        <v>14</v>
      </c>
      <c r="E7">
        <v>2964</v>
      </c>
      <c r="F7">
        <v>210</v>
      </c>
      <c r="G7">
        <v>375100</v>
      </c>
      <c r="H7">
        <v>3000</v>
      </c>
      <c r="I7">
        <v>124500</v>
      </c>
      <c r="J7">
        <v>4000</v>
      </c>
      <c r="K7">
        <f>SUM(RTN_TRIP_ANALYSIS[[#This Row],[TOTAL SALE]]+RTN_TRIP_ANALYSIS[[#This Row],[ADVANCE]])-SUM(RTN_TRIP_ANALYSIS[[#This Row],[RENT]]+RTN_TRIP_ANALYSIS[[#This Row],[LINE ]])</f>
        <v>249600</v>
      </c>
      <c r="L7">
        <v>276000</v>
      </c>
      <c r="M7">
        <f>RTN_TRIP_ANALYSIS[[#This Row],[NET SALE ]]-RTN_TRIP_ANALYSIS[[#This Row],[PURCHASE]]</f>
        <v>-26400</v>
      </c>
      <c r="N7" s="1">
        <v>45559</v>
      </c>
      <c r="O7">
        <f>RTN_TRIP_ANALYSIS[[#This Row],[END DATE]]-RTN_TRIP_ANALYSIS[[#This Row],[START DATE ]]</f>
        <v>5</v>
      </c>
    </row>
    <row r="8" spans="1:15" x14ac:dyDescent="0.25">
      <c r="A8" s="2">
        <v>6</v>
      </c>
      <c r="B8" t="s">
        <v>13</v>
      </c>
      <c r="C8" s="1">
        <v>45557</v>
      </c>
      <c r="D8" t="s">
        <v>21</v>
      </c>
      <c r="E8">
        <v>2209</v>
      </c>
      <c r="F8">
        <v>200</v>
      </c>
      <c r="G8">
        <v>267970</v>
      </c>
      <c r="H8">
        <v>0</v>
      </c>
      <c r="I8">
        <v>92780</v>
      </c>
      <c r="J8">
        <v>4000</v>
      </c>
      <c r="K8">
        <f>SUM(RTN_TRIP_ANALYSIS[[#This Row],[TOTAL SALE]]+RTN_TRIP_ANALYSIS[[#This Row],[ADVANCE]])-SUM(RTN_TRIP_ANALYSIS[[#This Row],[RENT]]+RTN_TRIP_ANALYSIS[[#This Row],[LINE ]])</f>
        <v>171190</v>
      </c>
      <c r="L8">
        <v>233400</v>
      </c>
      <c r="M8">
        <f>RTN_TRIP_ANALYSIS[[#This Row],[NET SALE ]]-RTN_TRIP_ANALYSIS[[#This Row],[PURCHASE]]</f>
        <v>-62210</v>
      </c>
      <c r="N8" s="1">
        <v>45562</v>
      </c>
      <c r="O8">
        <f>RTN_TRIP_ANALYSIS[[#This Row],[END DATE]]-RTN_TRIP_ANALYSIS[[#This Row],[START DATE ]]</f>
        <v>5</v>
      </c>
    </row>
    <row r="9" spans="1:15" x14ac:dyDescent="0.25">
      <c r="A9" s="2">
        <v>7</v>
      </c>
      <c r="B9" t="s">
        <v>13</v>
      </c>
      <c r="C9" s="1">
        <v>45558</v>
      </c>
      <c r="D9" t="s">
        <v>17</v>
      </c>
      <c r="E9">
        <v>2514</v>
      </c>
      <c r="F9">
        <v>197</v>
      </c>
      <c r="G9">
        <v>463100</v>
      </c>
      <c r="H9">
        <v>2000</v>
      </c>
      <c r="I9">
        <v>105600</v>
      </c>
      <c r="J9">
        <v>4000</v>
      </c>
      <c r="K9">
        <f>SUM(RTN_TRIP_ANALYSIS[[#This Row],[TOTAL SALE]]+RTN_TRIP_ANALYSIS[[#This Row],[ADVANCE]])-SUM(RTN_TRIP_ANALYSIS[[#This Row],[RENT]]+RTN_TRIP_ANALYSIS[[#This Row],[LINE ]])</f>
        <v>355500</v>
      </c>
      <c r="L9">
        <v>322970</v>
      </c>
      <c r="M9">
        <f>RTN_TRIP_ANALYSIS[[#This Row],[NET SALE ]]-RTN_TRIP_ANALYSIS[[#This Row],[PURCHASE]]</f>
        <v>32530</v>
      </c>
      <c r="N9" s="1">
        <v>45560</v>
      </c>
      <c r="O9">
        <f>RTN_TRIP_ANALYSIS[[#This Row],[END DATE]]-RTN_TRIP_ANALYSIS[[#This Row],[START DATE ]]</f>
        <v>2</v>
      </c>
    </row>
    <row r="10" spans="1:15" x14ac:dyDescent="0.25">
      <c r="A10" s="2">
        <v>8</v>
      </c>
      <c r="B10" t="s">
        <v>13</v>
      </c>
      <c r="C10" s="1">
        <v>45559</v>
      </c>
      <c r="D10" t="s">
        <v>20</v>
      </c>
      <c r="E10">
        <v>2900</v>
      </c>
      <c r="F10">
        <v>228</v>
      </c>
      <c r="G10">
        <v>527400</v>
      </c>
      <c r="H10">
        <v>7000</v>
      </c>
      <c r="I10">
        <v>121800</v>
      </c>
      <c r="J10">
        <v>4000</v>
      </c>
      <c r="K10">
        <f>SUM(RTN_TRIP_ANALYSIS[[#This Row],[TOTAL SALE]]+RTN_TRIP_ANALYSIS[[#This Row],[ADVANCE]])-SUM(RTN_TRIP_ANALYSIS[[#This Row],[RENT]]+RTN_TRIP_ANALYSIS[[#This Row],[LINE ]])</f>
        <v>408600</v>
      </c>
      <c r="L10">
        <v>464300</v>
      </c>
      <c r="M10">
        <f>RTN_TRIP_ANALYSIS[[#This Row],[NET SALE ]]-RTN_TRIP_ANALYSIS[[#This Row],[PURCHASE]]</f>
        <v>-55700</v>
      </c>
      <c r="N10" s="1">
        <v>45563</v>
      </c>
      <c r="O10">
        <f>RTN_TRIP_ANALYSIS[[#This Row],[END DATE]]-RTN_TRIP_ANALYSIS[[#This Row],[START DATE ]]</f>
        <v>4</v>
      </c>
    </row>
    <row r="11" spans="1:15" x14ac:dyDescent="0.25">
      <c r="A11" s="2">
        <v>9</v>
      </c>
      <c r="B11" t="s">
        <v>13</v>
      </c>
      <c r="C11" s="1">
        <v>45564</v>
      </c>
      <c r="D11" t="s">
        <v>22</v>
      </c>
      <c r="E11">
        <v>2650</v>
      </c>
      <c r="F11">
        <v>198</v>
      </c>
      <c r="G11">
        <v>263550</v>
      </c>
      <c r="H11">
        <v>3000</v>
      </c>
      <c r="I11">
        <v>111300</v>
      </c>
      <c r="J11">
        <v>4000</v>
      </c>
      <c r="K11">
        <f>SUM(RTN_TRIP_ANALYSIS[[#This Row],[TOTAL SALE]]+RTN_TRIP_ANALYSIS[[#This Row],[ADVANCE]])-SUM(RTN_TRIP_ANALYSIS[[#This Row],[RENT]]+RTN_TRIP_ANALYSIS[[#This Row],[LINE ]])</f>
        <v>151250</v>
      </c>
      <c r="L11">
        <v>204200</v>
      </c>
      <c r="M11">
        <f>RTN_TRIP_ANALYSIS[[#This Row],[NET SALE ]]-RTN_TRIP_ANALYSIS[[#This Row],[PURCHASE]]</f>
        <v>-52950</v>
      </c>
      <c r="N11" s="1">
        <v>45566</v>
      </c>
      <c r="O11">
        <f>RTN_TRIP_ANALYSIS[[#This Row],[END DATE]]-RTN_TRIP_ANALYSIS[[#This Row],[START DATE ]]</f>
        <v>2</v>
      </c>
    </row>
    <row r="12" spans="1:15" x14ac:dyDescent="0.25">
      <c r="A12" s="2">
        <v>10</v>
      </c>
      <c r="B12" t="s">
        <v>13</v>
      </c>
      <c r="C12" s="1">
        <v>45565</v>
      </c>
      <c r="D12" t="s">
        <v>14</v>
      </c>
      <c r="E12">
        <v>2700</v>
      </c>
      <c r="F12">
        <v>230</v>
      </c>
      <c r="G12">
        <v>414270</v>
      </c>
      <c r="H12">
        <v>3000</v>
      </c>
      <c r="I12">
        <v>113400</v>
      </c>
      <c r="J12">
        <v>4000</v>
      </c>
      <c r="K12">
        <f>SUM(RTN_TRIP_ANALYSIS[[#This Row],[TOTAL SALE]]+RTN_TRIP_ANALYSIS[[#This Row],[ADVANCE]])-SUM(RTN_TRIP_ANALYSIS[[#This Row],[RENT]]+RTN_TRIP_ANALYSIS[[#This Row],[LINE ]])</f>
        <v>299870</v>
      </c>
      <c r="L12">
        <v>307800</v>
      </c>
      <c r="M12">
        <f>RTN_TRIP_ANALYSIS[[#This Row],[NET SALE ]]-RTN_TRIP_ANALYSIS[[#This Row],[PURCHASE]]</f>
        <v>-7930</v>
      </c>
      <c r="N12" s="1">
        <v>45568</v>
      </c>
      <c r="O12">
        <f>RTN_TRIP_ANALYSIS[[#This Row],[END DATE]]-RTN_TRIP_ANALYSIS[[#This Row],[START DATE ]]</f>
        <v>3</v>
      </c>
    </row>
    <row r="13" spans="1:15" x14ac:dyDescent="0.25">
      <c r="A13" s="2">
        <v>11</v>
      </c>
      <c r="B13" t="s">
        <v>13</v>
      </c>
      <c r="C13" s="1">
        <v>45565</v>
      </c>
      <c r="D13" t="s">
        <v>18</v>
      </c>
      <c r="E13">
        <v>2600</v>
      </c>
      <c r="F13">
        <v>200</v>
      </c>
      <c r="G13">
        <v>392300</v>
      </c>
      <c r="H13">
        <v>0</v>
      </c>
      <c r="I13">
        <v>109200</v>
      </c>
      <c r="J13">
        <v>4000</v>
      </c>
      <c r="K13">
        <f>SUM(RTN_TRIP_ANALYSIS[[#This Row],[TOTAL SALE]]+RTN_TRIP_ANALYSIS[[#This Row],[ADVANCE]])-SUM(RTN_TRIP_ANALYSIS[[#This Row],[RENT]]+RTN_TRIP_ANALYSIS[[#This Row],[LINE ]])</f>
        <v>279100</v>
      </c>
      <c r="L13">
        <v>296400</v>
      </c>
      <c r="M13">
        <f>RTN_TRIP_ANALYSIS[[#This Row],[NET SALE ]]-RTN_TRIP_ANALYSIS[[#This Row],[PURCHASE]]</f>
        <v>-17300</v>
      </c>
      <c r="N13" s="1">
        <v>45572</v>
      </c>
      <c r="O13">
        <f>RTN_TRIP_ANALYSIS[[#This Row],[END DATE]]-RTN_TRIP_ANALYSIS[[#This Row],[START DATE ]]</f>
        <v>7</v>
      </c>
    </row>
    <row r="14" spans="1:15" x14ac:dyDescent="0.25">
      <c r="A14" s="2">
        <v>12</v>
      </c>
      <c r="B14" t="s">
        <v>13</v>
      </c>
      <c r="C14" s="1">
        <v>45567</v>
      </c>
      <c r="D14" t="s">
        <v>21</v>
      </c>
      <c r="E14">
        <v>2700</v>
      </c>
      <c r="F14">
        <v>200</v>
      </c>
      <c r="G14">
        <v>425050</v>
      </c>
      <c r="H14">
        <v>0</v>
      </c>
      <c r="I14">
        <v>113400</v>
      </c>
      <c r="J14">
        <v>4000</v>
      </c>
      <c r="K14">
        <f>SUM(RTN_TRIP_ANALYSIS[[#This Row],[TOTAL SALE]]+RTN_TRIP_ANALYSIS[[#This Row],[ADVANCE]])-SUM(RTN_TRIP_ANALYSIS[[#This Row],[RENT]]+RTN_TRIP_ANALYSIS[[#This Row],[LINE ]])</f>
        <v>307650</v>
      </c>
      <c r="L14">
        <v>219300</v>
      </c>
      <c r="M14">
        <f>RTN_TRIP_ANALYSIS[[#This Row],[NET SALE ]]-RTN_TRIP_ANALYSIS[[#This Row],[PURCHASE]]</f>
        <v>88350</v>
      </c>
      <c r="N14" s="1">
        <v>45570</v>
      </c>
      <c r="O14">
        <f>RTN_TRIP_ANALYSIS[[#This Row],[END DATE]]-RTN_TRIP_ANALYSIS[[#This Row],[START DATE ]]</f>
        <v>3</v>
      </c>
    </row>
    <row r="15" spans="1:15" x14ac:dyDescent="0.25">
      <c r="A15" s="2">
        <v>13</v>
      </c>
      <c r="B15" t="s">
        <v>13</v>
      </c>
      <c r="C15" s="1">
        <v>45575</v>
      </c>
      <c r="D15" t="s">
        <v>23</v>
      </c>
      <c r="E15">
        <v>2500</v>
      </c>
      <c r="F15">
        <v>206</v>
      </c>
      <c r="G15">
        <v>746020</v>
      </c>
      <c r="H15">
        <v>0</v>
      </c>
      <c r="I15">
        <v>105000</v>
      </c>
      <c r="J15">
        <v>4000</v>
      </c>
      <c r="K15">
        <f>SUM(RTN_TRIP_ANALYSIS[[#This Row],[TOTAL SALE]]+RTN_TRIP_ANALYSIS[[#This Row],[ADVANCE]])-SUM(RTN_TRIP_ANALYSIS[[#This Row],[RENT]]+RTN_TRIP_ANALYSIS[[#This Row],[LINE ]])</f>
        <v>637020</v>
      </c>
      <c r="L15">
        <v>724450</v>
      </c>
      <c r="M15">
        <f>RTN_TRIP_ANALYSIS[[#This Row],[NET SALE ]]-RTN_TRIP_ANALYSIS[[#This Row],[PURCHASE]]</f>
        <v>-87430</v>
      </c>
      <c r="N15" s="1">
        <v>45578</v>
      </c>
      <c r="O15">
        <f>RTN_TRIP_ANALYSIS[[#This Row],[END DATE]]-RTN_TRIP_ANALYSIS[[#This Row],[START DATE ]]</f>
        <v>3</v>
      </c>
    </row>
    <row r="16" spans="1:15" x14ac:dyDescent="0.25">
      <c r="A16" s="2">
        <v>14</v>
      </c>
      <c r="B16" t="s">
        <v>13</v>
      </c>
      <c r="C16" s="1">
        <v>45579</v>
      </c>
      <c r="D16" t="s">
        <v>24</v>
      </c>
      <c r="E16">
        <v>2600</v>
      </c>
      <c r="F16">
        <v>200</v>
      </c>
      <c r="G16">
        <v>430950</v>
      </c>
      <c r="H16">
        <v>3000</v>
      </c>
      <c r="I16">
        <v>109200</v>
      </c>
      <c r="J16">
        <v>4000</v>
      </c>
      <c r="K16">
        <f>SUM(RTN_TRIP_ANALYSIS[[#This Row],[TOTAL SALE]]+RTN_TRIP_ANALYSIS[[#This Row],[ADVANCE]])-SUM(RTN_TRIP_ANALYSIS[[#This Row],[RENT]]+RTN_TRIP_ANALYSIS[[#This Row],[LINE ]])</f>
        <v>320750</v>
      </c>
      <c r="L16">
        <v>294400</v>
      </c>
      <c r="M16">
        <f>RTN_TRIP_ANALYSIS[[#This Row],[NET SALE ]]-RTN_TRIP_ANALYSIS[[#This Row],[PURCHASE]]</f>
        <v>26350</v>
      </c>
      <c r="N16" s="1">
        <v>45581</v>
      </c>
      <c r="O16">
        <f>RTN_TRIP_ANALYSIS[[#This Row],[END DATE]]-RTN_TRIP_ANALYSIS[[#This Row],[START DATE ]]</f>
        <v>2</v>
      </c>
    </row>
    <row r="17" spans="1:15" x14ac:dyDescent="0.25">
      <c r="A17" s="2">
        <v>2</v>
      </c>
      <c r="B17" t="s">
        <v>19</v>
      </c>
      <c r="C17" s="1">
        <v>45575</v>
      </c>
      <c r="D17" t="s">
        <v>20</v>
      </c>
      <c r="E17">
        <v>3000</v>
      </c>
      <c r="F17">
        <v>239</v>
      </c>
      <c r="G17">
        <v>564170</v>
      </c>
      <c r="H17">
        <v>3000</v>
      </c>
      <c r="I17">
        <v>126000</v>
      </c>
      <c r="J17">
        <v>4000</v>
      </c>
      <c r="K17">
        <f>SUM(RTN_TRIP_ANALYSIS[[#This Row],[TOTAL SALE]]+RTN_TRIP_ANALYSIS[[#This Row],[ADVANCE]])-SUM(RTN_TRIP_ANALYSIS[[#This Row],[RENT]]+RTN_TRIP_ANALYSIS[[#This Row],[LINE ]])</f>
        <v>437170</v>
      </c>
      <c r="L17">
        <v>297911</v>
      </c>
      <c r="M17">
        <f>RTN_TRIP_ANALYSIS[[#This Row],[NET SALE ]]-RTN_TRIP_ANALYSIS[[#This Row],[PURCHASE]]</f>
        <v>139259</v>
      </c>
      <c r="N17" s="1">
        <v>45579</v>
      </c>
      <c r="O17">
        <f>RTN_TRIP_ANALYSIS[[#This Row],[END DATE]]-RTN_TRIP_ANALYSIS[[#This Row],[START DATE ]]</f>
        <v>4</v>
      </c>
    </row>
    <row r="18" spans="1:15" x14ac:dyDescent="0.25">
      <c r="A18" s="2">
        <v>15</v>
      </c>
      <c r="B18" t="s">
        <v>13</v>
      </c>
      <c r="C18" s="1">
        <v>45583</v>
      </c>
      <c r="D18" t="s">
        <v>21</v>
      </c>
      <c r="E18">
        <v>2704</v>
      </c>
      <c r="F18">
        <v>200</v>
      </c>
      <c r="G18">
        <v>589150</v>
      </c>
      <c r="H18">
        <v>0</v>
      </c>
      <c r="I18">
        <v>113570</v>
      </c>
      <c r="J18">
        <v>4000</v>
      </c>
      <c r="K18">
        <f>SUM(RTN_TRIP_ANALYSIS[[#This Row],[TOTAL SALE]]+RTN_TRIP_ANALYSIS[[#This Row],[ADVANCE]])-SUM(RTN_TRIP_ANALYSIS[[#This Row],[RENT]]+RTN_TRIP_ANALYSIS[[#This Row],[LINE ]])</f>
        <v>471580</v>
      </c>
      <c r="L18">
        <v>493800</v>
      </c>
      <c r="M18">
        <f>RTN_TRIP_ANALYSIS[[#This Row],[NET SALE ]]-RTN_TRIP_ANALYSIS[[#This Row],[PURCHASE]]</f>
        <v>-22220</v>
      </c>
      <c r="N18" s="1">
        <v>45587</v>
      </c>
      <c r="O18">
        <f>RTN_TRIP_ANALYSIS[[#This Row],[END DATE]]-RTN_TRIP_ANALYSIS[[#This Row],[START DATE ]]</f>
        <v>4</v>
      </c>
    </row>
    <row r="19" spans="1:15" x14ac:dyDescent="0.25">
      <c r="A19" s="2">
        <v>16</v>
      </c>
      <c r="B19" t="s">
        <v>13</v>
      </c>
      <c r="C19" s="1">
        <v>45587</v>
      </c>
      <c r="D19" t="s">
        <v>20</v>
      </c>
      <c r="E19">
        <v>2600</v>
      </c>
      <c r="F19">
        <v>227</v>
      </c>
      <c r="I19">
        <v>0</v>
      </c>
      <c r="K19">
        <f>SUM(RTN_TRIP_ANALYSIS[[#This Row],[TOTAL SALE]]+RTN_TRIP_ANALYSIS[[#This Row],[ADVANCE]])-SUM(RTN_TRIP_ANALYSIS[[#This Row],[RENT]]+RTN_TRIP_ANALYSIS[[#This Row],[LINE ]])</f>
        <v>0</v>
      </c>
      <c r="M19">
        <f>RTN_TRIP_ANALYSIS[[#This Row],[NET SALE ]]-RTN_TRIP_ANALYSIS[[#This Row],[PURCHASE]]</f>
        <v>0</v>
      </c>
      <c r="N19" s="1">
        <v>45590</v>
      </c>
      <c r="O19">
        <f>RTN_TRIP_ANALYSIS[[#This Row],[END DATE]]-RTN_TRIP_ANALYSIS[[#This Row],[START DATE ]]</f>
        <v>3</v>
      </c>
    </row>
    <row r="20" spans="1:15" x14ac:dyDescent="0.25">
      <c r="A20" s="2">
        <v>17</v>
      </c>
      <c r="B20" t="s">
        <v>13</v>
      </c>
      <c r="C20" s="1">
        <v>45588</v>
      </c>
      <c r="D20" t="s">
        <v>14</v>
      </c>
      <c r="E20">
        <v>2933</v>
      </c>
      <c r="F20">
        <v>231</v>
      </c>
      <c r="G20">
        <v>278150</v>
      </c>
      <c r="H20">
        <v>0</v>
      </c>
      <c r="I20">
        <v>123186</v>
      </c>
      <c r="J20">
        <v>4000</v>
      </c>
      <c r="K20">
        <f>SUM(RTN_TRIP_ANALYSIS[[#This Row],[TOTAL SALE]]+RTN_TRIP_ANALYSIS[[#This Row],[ADVANCE]])-SUM(RTN_TRIP_ANALYSIS[[#This Row],[RENT]]+RTN_TRIP_ANALYSIS[[#This Row],[LINE ]])</f>
        <v>150964</v>
      </c>
      <c r="L20">
        <v>186600</v>
      </c>
      <c r="M20">
        <f>RTN_TRIP_ANALYSIS[[#This Row],[NET SALE ]]-RTN_TRIP_ANALYSIS[[#This Row],[PURCHASE]]</f>
        <v>-35636</v>
      </c>
      <c r="N20" s="1">
        <v>45591</v>
      </c>
      <c r="O20">
        <f>RTN_TRIP_ANALYSIS[[#This Row],[END DATE]]-RTN_TRIP_ANALYSIS[[#This Row],[START DATE ]]</f>
        <v>3</v>
      </c>
    </row>
    <row r="21" spans="1:15" x14ac:dyDescent="0.25">
      <c r="A21" s="2">
        <v>18</v>
      </c>
      <c r="B21" t="s">
        <v>13</v>
      </c>
      <c r="C21" s="1">
        <v>45595</v>
      </c>
      <c r="D21" t="s">
        <v>17</v>
      </c>
      <c r="E21">
        <v>2600</v>
      </c>
      <c r="F21">
        <v>200</v>
      </c>
      <c r="G21">
        <v>535200</v>
      </c>
      <c r="H21">
        <v>5000</v>
      </c>
      <c r="I21">
        <v>109200</v>
      </c>
      <c r="J21">
        <v>4000</v>
      </c>
      <c r="K21">
        <f>SUM(RTN_TRIP_ANALYSIS[[#This Row],[TOTAL SALE]]+RTN_TRIP_ANALYSIS[[#This Row],[ADVANCE]])-SUM(RTN_TRIP_ANALYSIS[[#This Row],[RENT]]+RTN_TRIP_ANALYSIS[[#This Row],[LINE ]])</f>
        <v>427000</v>
      </c>
      <c r="L21">
        <v>443200</v>
      </c>
      <c r="M21">
        <f>RTN_TRIP_ANALYSIS[[#This Row],[NET SALE ]]-RTN_TRIP_ANALYSIS[[#This Row],[PURCHASE]]</f>
        <v>-16200</v>
      </c>
      <c r="N21" s="1">
        <v>45600</v>
      </c>
      <c r="O21">
        <f>RTN_TRIP_ANALYSIS[[#This Row],[END DATE]]-RTN_TRIP_ANALYSIS[[#This Row],[START DATE ]]</f>
        <v>5</v>
      </c>
    </row>
    <row r="22" spans="1:15" x14ac:dyDescent="0.25">
      <c r="A22" s="2">
        <v>3</v>
      </c>
      <c r="B22" t="s">
        <v>19</v>
      </c>
      <c r="C22" s="1">
        <v>45598</v>
      </c>
      <c r="D22" t="s">
        <v>20</v>
      </c>
      <c r="E22">
        <v>3000</v>
      </c>
      <c r="F22">
        <v>200</v>
      </c>
      <c r="G22">
        <v>413290</v>
      </c>
      <c r="H22">
        <v>5000</v>
      </c>
      <c r="I22">
        <v>148722</v>
      </c>
      <c r="J22">
        <v>4000</v>
      </c>
      <c r="K22">
        <f>SUM(RTN_TRIP_ANALYSIS[[#This Row],[TOTAL SALE]]+RTN_TRIP_ANALYSIS[[#This Row],[ADVANCE]])-SUM(RTN_TRIP_ANALYSIS[[#This Row],[RENT]]+RTN_TRIP_ANALYSIS[[#This Row],[LINE ]])</f>
        <v>265568</v>
      </c>
      <c r="L22">
        <v>309888</v>
      </c>
      <c r="M22">
        <f>RTN_TRIP_ANALYSIS[[#This Row],[NET SALE ]]-RTN_TRIP_ANALYSIS[[#This Row],[PURCHASE]]</f>
        <v>-44320</v>
      </c>
      <c r="N22" s="1">
        <v>45602</v>
      </c>
      <c r="O22">
        <f>RTN_TRIP_ANALYSIS[[#This Row],[END DATE]]-RTN_TRIP_ANALYSIS[[#This Row],[START DATE ]]</f>
        <v>4</v>
      </c>
    </row>
    <row r="23" spans="1:15" x14ac:dyDescent="0.25">
      <c r="A23" s="2">
        <v>19</v>
      </c>
      <c r="B23" t="s">
        <v>13</v>
      </c>
      <c r="C23" s="1">
        <v>45602</v>
      </c>
      <c r="D23" t="s">
        <v>14</v>
      </c>
      <c r="E23">
        <v>2600</v>
      </c>
      <c r="F23">
        <v>209</v>
      </c>
      <c r="G23">
        <v>533300</v>
      </c>
      <c r="H23">
        <v>0</v>
      </c>
      <c r="I23">
        <v>109200</v>
      </c>
      <c r="J23">
        <v>4000</v>
      </c>
      <c r="K23">
        <f>SUM(RTN_TRIP_ANALYSIS[[#This Row],[TOTAL SALE]]+RTN_TRIP_ANALYSIS[[#This Row],[ADVANCE]])-SUM(RTN_TRIP_ANALYSIS[[#This Row],[RENT]]+RTN_TRIP_ANALYSIS[[#This Row],[LINE ]])</f>
        <v>420100</v>
      </c>
      <c r="L23">
        <v>320370</v>
      </c>
      <c r="M23">
        <f>RTN_TRIP_ANALYSIS[[#This Row],[NET SALE ]]-RTN_TRIP_ANALYSIS[[#This Row],[PURCHASE]]</f>
        <v>99730</v>
      </c>
      <c r="N23" s="1">
        <v>45605</v>
      </c>
      <c r="O23">
        <f>RTN_TRIP_ANALYSIS[[#This Row],[END DATE]]-RTN_TRIP_ANALYSIS[[#This Row],[START DATE ]]</f>
        <v>3</v>
      </c>
    </row>
    <row r="24" spans="1:15" x14ac:dyDescent="0.25">
      <c r="A24" s="2">
        <v>20</v>
      </c>
      <c r="B24" t="s">
        <v>13</v>
      </c>
      <c r="C24" s="1">
        <v>45604</v>
      </c>
      <c r="D24" t="s">
        <v>21</v>
      </c>
      <c r="E24">
        <v>2821</v>
      </c>
      <c r="F24">
        <v>171</v>
      </c>
      <c r="G24">
        <v>326040</v>
      </c>
      <c r="H24">
        <v>3000</v>
      </c>
      <c r="I24">
        <v>102771</v>
      </c>
      <c r="J24">
        <v>4000</v>
      </c>
      <c r="K24">
        <f>SUM(RTN_TRIP_ANALYSIS[[#This Row],[TOTAL SALE]]+RTN_TRIP_ANALYSIS[[#This Row],[ADVANCE]])-SUM(RTN_TRIP_ANALYSIS[[#This Row],[RENT]]+RTN_TRIP_ANALYSIS[[#This Row],[LINE ]])</f>
        <v>222269</v>
      </c>
      <c r="L24">
        <v>268200</v>
      </c>
      <c r="M24">
        <f>RTN_TRIP_ANALYSIS[[#This Row],[NET SALE ]]-RTN_TRIP_ANALYSIS[[#This Row],[PURCHASE]]</f>
        <v>-45931</v>
      </c>
      <c r="N24" s="1">
        <v>45608</v>
      </c>
      <c r="O24">
        <f>RTN_TRIP_ANALYSIS[[#This Row],[END DATE]]-RTN_TRIP_ANALYSIS[[#This Row],[START DATE ]]</f>
        <v>4</v>
      </c>
    </row>
    <row r="25" spans="1:15" x14ac:dyDescent="0.25">
      <c r="A25" s="2">
        <v>21</v>
      </c>
      <c r="B25" t="s">
        <v>13</v>
      </c>
      <c r="C25" s="1">
        <v>45605</v>
      </c>
      <c r="D25" t="s">
        <v>18</v>
      </c>
      <c r="E25">
        <v>2805</v>
      </c>
      <c r="F25">
        <v>198</v>
      </c>
      <c r="G25">
        <v>382400</v>
      </c>
      <c r="H25">
        <v>8000</v>
      </c>
      <c r="I25">
        <v>117810</v>
      </c>
      <c r="J25">
        <v>4000</v>
      </c>
      <c r="K25">
        <f>SUM(RTN_TRIP_ANALYSIS[[#This Row],[TOTAL SALE]]+RTN_TRIP_ANALYSIS[[#This Row],[ADVANCE]])-SUM(RTN_TRIP_ANALYSIS[[#This Row],[RENT]]+RTN_TRIP_ANALYSIS[[#This Row],[LINE ]])</f>
        <v>268590</v>
      </c>
      <c r="L25">
        <v>279600</v>
      </c>
      <c r="M25">
        <f>RTN_TRIP_ANALYSIS[[#This Row],[NET SALE ]]-RTN_TRIP_ANALYSIS[[#This Row],[PURCHASE]]</f>
        <v>-11010</v>
      </c>
      <c r="N25" s="1">
        <v>45609</v>
      </c>
      <c r="O25">
        <f>RTN_TRIP_ANALYSIS[[#This Row],[END DATE]]-RTN_TRIP_ANALYSIS[[#This Row],[START DATE ]]</f>
        <v>4</v>
      </c>
    </row>
    <row r="26" spans="1:15" x14ac:dyDescent="0.25">
      <c r="A26" s="2">
        <v>22</v>
      </c>
      <c r="B26" t="s">
        <v>13</v>
      </c>
      <c r="C26" s="1">
        <v>45608</v>
      </c>
      <c r="D26" t="s">
        <v>25</v>
      </c>
      <c r="E26">
        <v>2809</v>
      </c>
      <c r="F26">
        <v>200</v>
      </c>
      <c r="G26">
        <v>450400</v>
      </c>
      <c r="H26">
        <v>0</v>
      </c>
      <c r="I26">
        <v>117978</v>
      </c>
      <c r="J26">
        <v>4000</v>
      </c>
      <c r="K26">
        <f>SUM(RTN_TRIP_ANALYSIS[[#This Row],[TOTAL SALE]]+RTN_TRIP_ANALYSIS[[#This Row],[ADVANCE]])-SUM(RTN_TRIP_ANALYSIS[[#This Row],[RENT]]+RTN_TRIP_ANALYSIS[[#This Row],[LINE ]])</f>
        <v>328422</v>
      </c>
      <c r="L26">
        <v>363400</v>
      </c>
      <c r="M26">
        <f>RTN_TRIP_ANALYSIS[[#This Row],[NET SALE ]]-RTN_TRIP_ANALYSIS[[#This Row],[PURCHASE]]</f>
        <v>-34978</v>
      </c>
      <c r="N26" s="1">
        <v>45611</v>
      </c>
      <c r="O26">
        <f>RTN_TRIP_ANALYSIS[[#This Row],[END DATE]]-RTN_TRIP_ANALYSIS[[#This Row],[START DATE ]]</f>
        <v>3</v>
      </c>
    </row>
    <row r="27" spans="1:15" x14ac:dyDescent="0.25">
      <c r="A27" s="2">
        <v>23</v>
      </c>
      <c r="B27" t="s">
        <v>13</v>
      </c>
      <c r="C27" s="1">
        <v>45610</v>
      </c>
      <c r="D27" t="s">
        <v>17</v>
      </c>
      <c r="E27">
        <v>2928</v>
      </c>
      <c r="F27">
        <v>199</v>
      </c>
      <c r="G27">
        <v>345390</v>
      </c>
      <c r="H27">
        <v>3000</v>
      </c>
      <c r="I27">
        <v>123000</v>
      </c>
      <c r="J27">
        <v>4000</v>
      </c>
      <c r="K27">
        <f>SUM(RTN_TRIP_ANALYSIS[[#This Row],[TOTAL SALE]]+RTN_TRIP_ANALYSIS[[#This Row],[ADVANCE]])-SUM(RTN_TRIP_ANALYSIS[[#This Row],[RENT]]+RTN_TRIP_ANALYSIS[[#This Row],[LINE ]])</f>
        <v>221390</v>
      </c>
      <c r="L27">
        <v>274350</v>
      </c>
      <c r="M27">
        <f>RTN_TRIP_ANALYSIS[[#This Row],[NET SALE ]]-RTN_TRIP_ANALYSIS[[#This Row],[PURCHASE]]</f>
        <v>-52960</v>
      </c>
      <c r="N27" s="1">
        <v>45613</v>
      </c>
      <c r="O27">
        <f>RTN_TRIP_ANALYSIS[[#This Row],[END DATE]]-RTN_TRIP_ANALYSIS[[#This Row],[START DATE ]]</f>
        <v>3</v>
      </c>
    </row>
    <row r="28" spans="1:15" x14ac:dyDescent="0.25">
      <c r="A28" s="2">
        <v>24</v>
      </c>
      <c r="B28" t="s">
        <v>13</v>
      </c>
      <c r="C28" s="1">
        <v>45610</v>
      </c>
      <c r="D28" t="s">
        <v>26</v>
      </c>
      <c r="E28">
        <v>2835</v>
      </c>
      <c r="F28">
        <v>240</v>
      </c>
      <c r="G28">
        <v>355300</v>
      </c>
      <c r="H28">
        <v>0</v>
      </c>
      <c r="I28">
        <v>119070</v>
      </c>
      <c r="J28">
        <v>4000</v>
      </c>
      <c r="K28">
        <f>SUM(RTN_TRIP_ANALYSIS[[#This Row],[TOTAL SALE]]+RTN_TRIP_ANALYSIS[[#This Row],[ADVANCE]])-SUM(RTN_TRIP_ANALYSIS[[#This Row],[RENT]]+RTN_TRIP_ANALYSIS[[#This Row],[LINE ]])</f>
        <v>232230</v>
      </c>
      <c r="L28">
        <v>182900</v>
      </c>
      <c r="M28">
        <f>RTN_TRIP_ANALYSIS[[#This Row],[NET SALE ]]-RTN_TRIP_ANALYSIS[[#This Row],[PURCHASE]]</f>
        <v>49330</v>
      </c>
      <c r="N28" s="1">
        <v>45612</v>
      </c>
      <c r="O28">
        <f>RTN_TRIP_ANALYSIS[[#This Row],[END DATE]]-RTN_TRIP_ANALYSIS[[#This Row],[START DATE ]]</f>
        <v>2</v>
      </c>
    </row>
    <row r="29" spans="1:15" x14ac:dyDescent="0.25">
      <c r="A29" s="2">
        <v>25</v>
      </c>
      <c r="B29" t="s">
        <v>13</v>
      </c>
      <c r="C29" s="1">
        <v>45612</v>
      </c>
      <c r="D29" t="s">
        <v>27</v>
      </c>
      <c r="E29">
        <v>1916</v>
      </c>
      <c r="F29">
        <v>200</v>
      </c>
      <c r="G29">
        <v>433890</v>
      </c>
      <c r="H29">
        <v>7000</v>
      </c>
      <c r="I29">
        <v>80472</v>
      </c>
      <c r="J29">
        <v>4000</v>
      </c>
      <c r="K29">
        <f>SUM(RTN_TRIP_ANALYSIS[[#This Row],[TOTAL SALE]]+RTN_TRIP_ANALYSIS[[#This Row],[ADVANCE]])-SUM(RTN_TRIP_ANALYSIS[[#This Row],[RENT]]+RTN_TRIP_ANALYSIS[[#This Row],[LINE ]])</f>
        <v>356418</v>
      </c>
      <c r="L29">
        <v>433575</v>
      </c>
      <c r="M29">
        <f>RTN_TRIP_ANALYSIS[[#This Row],[NET SALE ]]-RTN_TRIP_ANALYSIS[[#This Row],[PURCHASE]]</f>
        <v>-77157</v>
      </c>
      <c r="N29" s="1">
        <v>45614</v>
      </c>
      <c r="O29">
        <f>RTN_TRIP_ANALYSIS[[#This Row],[END DATE]]-RTN_TRIP_ANALYSIS[[#This Row],[START DATE ]]</f>
        <v>2</v>
      </c>
    </row>
    <row r="30" spans="1:15" x14ac:dyDescent="0.25">
      <c r="A30" s="2">
        <v>26</v>
      </c>
      <c r="B30" t="s">
        <v>13</v>
      </c>
      <c r="C30" s="1">
        <v>45613</v>
      </c>
      <c r="D30" t="s">
        <v>14</v>
      </c>
      <c r="E30">
        <v>2600</v>
      </c>
      <c r="F30">
        <v>232</v>
      </c>
      <c r="G30">
        <v>487040</v>
      </c>
      <c r="H30">
        <v>5000</v>
      </c>
      <c r="I30">
        <v>109200</v>
      </c>
      <c r="J30">
        <v>4000</v>
      </c>
      <c r="K30">
        <f>SUM(RTN_TRIP_ANALYSIS[[#This Row],[TOTAL SALE]]+RTN_TRIP_ANALYSIS[[#This Row],[ADVANCE]])-SUM(RTN_TRIP_ANALYSIS[[#This Row],[RENT]]+RTN_TRIP_ANALYSIS[[#This Row],[LINE ]])</f>
        <v>378840</v>
      </c>
      <c r="L30">
        <v>183800</v>
      </c>
      <c r="M30">
        <f>RTN_TRIP_ANALYSIS[[#This Row],[NET SALE ]]-RTN_TRIP_ANALYSIS[[#This Row],[PURCHASE]]</f>
        <v>195040</v>
      </c>
      <c r="N30" s="1">
        <v>45617</v>
      </c>
      <c r="O30">
        <f>RTN_TRIP_ANALYSIS[[#This Row],[END DATE]]-RTN_TRIP_ANALYSIS[[#This Row],[START DATE ]]</f>
        <v>4</v>
      </c>
    </row>
    <row r="31" spans="1:15" x14ac:dyDescent="0.25">
      <c r="A31" s="2">
        <v>27</v>
      </c>
      <c r="B31" t="s">
        <v>13</v>
      </c>
      <c r="C31" s="1">
        <v>45615</v>
      </c>
      <c r="D31" t="s">
        <v>23</v>
      </c>
      <c r="E31">
        <v>2600</v>
      </c>
      <c r="F31">
        <v>177</v>
      </c>
      <c r="G31">
        <v>334315</v>
      </c>
      <c r="H31">
        <v>0</v>
      </c>
      <c r="I31">
        <v>96660</v>
      </c>
      <c r="J31">
        <v>4000</v>
      </c>
      <c r="K31">
        <f>SUM(RTN_TRIP_ANALYSIS[[#This Row],[TOTAL SALE]]+RTN_TRIP_ANALYSIS[[#This Row],[ADVANCE]])-SUM(RTN_TRIP_ANALYSIS[[#This Row],[RENT]]+RTN_TRIP_ANALYSIS[[#This Row],[LINE ]])</f>
        <v>233655</v>
      </c>
      <c r="L31">
        <v>197900</v>
      </c>
      <c r="M31">
        <f>RTN_TRIP_ANALYSIS[[#This Row],[NET SALE ]]-RTN_TRIP_ANALYSIS[[#This Row],[PURCHASE]]</f>
        <v>35755</v>
      </c>
      <c r="N31" s="1">
        <v>45618</v>
      </c>
      <c r="O31">
        <f>RTN_TRIP_ANALYSIS[[#This Row],[END DATE]]-RTN_TRIP_ANALYSIS[[#This Row],[START DATE ]]</f>
        <v>3</v>
      </c>
    </row>
    <row r="32" spans="1:15" x14ac:dyDescent="0.25">
      <c r="A32" s="2">
        <v>28</v>
      </c>
      <c r="B32" t="s">
        <v>13</v>
      </c>
      <c r="C32" s="1">
        <v>45617</v>
      </c>
      <c r="D32" t="s">
        <v>21</v>
      </c>
      <c r="E32">
        <v>2848</v>
      </c>
      <c r="F32">
        <v>200</v>
      </c>
      <c r="G32">
        <v>251740</v>
      </c>
      <c r="H32">
        <v>3000</v>
      </c>
      <c r="I32">
        <v>119616</v>
      </c>
      <c r="J32">
        <v>4000</v>
      </c>
      <c r="K32">
        <f>SUM(RTN_TRIP_ANALYSIS[[#This Row],[TOTAL SALE]]+RTN_TRIP_ANALYSIS[[#This Row],[ADVANCE]])-SUM(RTN_TRIP_ANALYSIS[[#This Row],[RENT]]+RTN_TRIP_ANALYSIS[[#This Row],[LINE ]])</f>
        <v>131124</v>
      </c>
      <c r="L32">
        <v>138600</v>
      </c>
      <c r="M32">
        <f>RTN_TRIP_ANALYSIS[[#This Row],[NET SALE ]]-RTN_TRIP_ANALYSIS[[#This Row],[PURCHASE]]</f>
        <v>-7476</v>
      </c>
      <c r="N32" s="1">
        <v>45620</v>
      </c>
      <c r="O32">
        <f>RTN_TRIP_ANALYSIS[[#This Row],[END DATE]]-RTN_TRIP_ANALYSIS[[#This Row],[START DATE ]]</f>
        <v>3</v>
      </c>
    </row>
    <row r="33" spans="1:15" x14ac:dyDescent="0.25">
      <c r="A33" s="2">
        <v>29</v>
      </c>
      <c r="B33" t="s">
        <v>13</v>
      </c>
      <c r="C33" s="1">
        <v>45621</v>
      </c>
      <c r="D33" t="s">
        <v>20</v>
      </c>
      <c r="E33">
        <v>2756</v>
      </c>
      <c r="F33">
        <v>234</v>
      </c>
      <c r="G33">
        <v>313660</v>
      </c>
      <c r="H33">
        <v>0</v>
      </c>
      <c r="I33">
        <v>115752</v>
      </c>
      <c r="J33">
        <v>4000</v>
      </c>
      <c r="K33">
        <f>SUM(RTN_TRIP_ANALYSIS[[#This Row],[TOTAL SALE]]+RTN_TRIP_ANALYSIS[[#This Row],[ADVANCE]])-SUM(RTN_TRIP_ANALYSIS[[#This Row],[RENT]]+RTN_TRIP_ANALYSIS[[#This Row],[LINE ]])</f>
        <v>193908</v>
      </c>
      <c r="L33">
        <v>189450</v>
      </c>
      <c r="M33">
        <f>RTN_TRIP_ANALYSIS[[#This Row],[NET SALE ]]-RTN_TRIP_ANALYSIS[[#This Row],[PURCHASE]]</f>
        <v>4458</v>
      </c>
      <c r="N33" s="1">
        <v>45623</v>
      </c>
      <c r="O33">
        <f>RTN_TRIP_ANALYSIS[[#This Row],[END DATE]]-RTN_TRIP_ANALYSIS[[#This Row],[START DATE ]]</f>
        <v>2</v>
      </c>
    </row>
    <row r="34" spans="1:15" x14ac:dyDescent="0.25">
      <c r="A34" s="2">
        <v>30</v>
      </c>
      <c r="B34" t="s">
        <v>13</v>
      </c>
      <c r="C34" s="1">
        <v>45623</v>
      </c>
      <c r="D34" t="s">
        <v>25</v>
      </c>
      <c r="E34">
        <v>2791</v>
      </c>
      <c r="F34">
        <v>199</v>
      </c>
      <c r="G34">
        <v>295980</v>
      </c>
      <c r="H34">
        <v>0</v>
      </c>
      <c r="I34">
        <v>117222</v>
      </c>
      <c r="J34">
        <v>4000</v>
      </c>
      <c r="K34">
        <f>SUM(RTN_TRIP_ANALYSIS[[#This Row],[TOTAL SALE]]+RTN_TRIP_ANALYSIS[[#This Row],[ADVANCE]])-SUM(RTN_TRIP_ANALYSIS[[#This Row],[RENT]]+RTN_TRIP_ANALYSIS[[#This Row],[LINE ]])</f>
        <v>174758</v>
      </c>
      <c r="L34">
        <v>204300</v>
      </c>
      <c r="M34">
        <f>RTN_TRIP_ANALYSIS[[#This Row],[NET SALE ]]-RTN_TRIP_ANALYSIS[[#This Row],[PURCHASE]]</f>
        <v>-29542</v>
      </c>
      <c r="N34" s="1">
        <v>45626</v>
      </c>
      <c r="O34">
        <f>RTN_TRIP_ANALYSIS[[#This Row],[END DATE]]-RTN_TRIP_ANALYSIS[[#This Row],[START DATE ]]</f>
        <v>3</v>
      </c>
    </row>
    <row r="35" spans="1:15" x14ac:dyDescent="0.25">
      <c r="A35" s="2">
        <v>31</v>
      </c>
      <c r="B35" t="s">
        <v>13</v>
      </c>
      <c r="C35" s="1">
        <v>45623</v>
      </c>
      <c r="D35" t="s">
        <v>14</v>
      </c>
      <c r="E35">
        <v>2832</v>
      </c>
      <c r="F35">
        <v>226</v>
      </c>
      <c r="G35">
        <v>322770</v>
      </c>
      <c r="H35">
        <v>0</v>
      </c>
      <c r="I35">
        <v>118944</v>
      </c>
      <c r="J35">
        <v>4000</v>
      </c>
      <c r="K35">
        <f>SUM(RTN_TRIP_ANALYSIS[[#This Row],[TOTAL SALE]]+RTN_TRIP_ANALYSIS[[#This Row],[ADVANCE]])-SUM(RTN_TRIP_ANALYSIS[[#This Row],[RENT]]+RTN_TRIP_ANALYSIS[[#This Row],[LINE ]])</f>
        <v>199826</v>
      </c>
      <c r="L35">
        <v>221500</v>
      </c>
      <c r="M35">
        <f>RTN_TRIP_ANALYSIS[[#This Row],[NET SALE ]]-RTN_TRIP_ANALYSIS[[#This Row],[PURCHASE]]</f>
        <v>-21674</v>
      </c>
      <c r="N35" s="1">
        <v>45625</v>
      </c>
      <c r="O35">
        <f>RTN_TRIP_ANALYSIS[[#This Row],[END DATE]]-RTN_TRIP_ANALYSIS[[#This Row],[START DATE ]]</f>
        <v>2</v>
      </c>
    </row>
    <row r="36" spans="1:15" x14ac:dyDescent="0.25">
      <c r="A36" s="2">
        <v>32</v>
      </c>
      <c r="B36" t="s">
        <v>13</v>
      </c>
      <c r="C36" s="1">
        <v>45624</v>
      </c>
      <c r="D36" t="s">
        <v>28</v>
      </c>
      <c r="E36">
        <v>2700</v>
      </c>
      <c r="F36">
        <v>200</v>
      </c>
      <c r="G36">
        <v>263400</v>
      </c>
      <c r="H36">
        <v>0</v>
      </c>
      <c r="I36">
        <v>113400</v>
      </c>
      <c r="J36">
        <v>4000</v>
      </c>
      <c r="K36">
        <f>SUM(RTN_TRIP_ANALYSIS[[#This Row],[TOTAL SALE]]+RTN_TRIP_ANALYSIS[[#This Row],[ADVANCE]])-SUM(RTN_TRIP_ANALYSIS[[#This Row],[RENT]]+RTN_TRIP_ANALYSIS[[#This Row],[LINE ]])</f>
        <v>146000</v>
      </c>
      <c r="L36">
        <v>138500</v>
      </c>
      <c r="M36">
        <f>RTN_TRIP_ANALYSIS[[#This Row],[NET SALE ]]-RTN_TRIP_ANALYSIS[[#This Row],[PURCHASE]]</f>
        <v>7500</v>
      </c>
      <c r="N36" s="1">
        <v>45628</v>
      </c>
      <c r="O36">
        <f>RTN_TRIP_ANALYSIS[[#This Row],[END DATE]]-RTN_TRIP_ANALYSIS[[#This Row],[START DATE ]]</f>
        <v>4</v>
      </c>
    </row>
    <row r="37" spans="1:15" x14ac:dyDescent="0.25">
      <c r="A37" s="2">
        <v>33</v>
      </c>
      <c r="B37" t="s">
        <v>13</v>
      </c>
      <c r="C37" s="1">
        <v>45626</v>
      </c>
      <c r="D37" t="s">
        <v>18</v>
      </c>
      <c r="E37">
        <v>2656</v>
      </c>
      <c r="F37">
        <v>200</v>
      </c>
      <c r="G37">
        <v>394800</v>
      </c>
      <c r="H37">
        <v>0</v>
      </c>
      <c r="I37">
        <v>111550</v>
      </c>
      <c r="J37">
        <v>4000</v>
      </c>
      <c r="K37">
        <f>SUM(RTN_TRIP_ANALYSIS[[#This Row],[TOTAL SALE]]+RTN_TRIP_ANALYSIS[[#This Row],[ADVANCE]])-SUM(RTN_TRIP_ANALYSIS[[#This Row],[RENT]]+RTN_TRIP_ANALYSIS[[#This Row],[LINE ]])</f>
        <v>279250</v>
      </c>
      <c r="L37">
        <v>159750</v>
      </c>
      <c r="M37">
        <f>RTN_TRIP_ANALYSIS[[#This Row],[NET SALE ]]-RTN_TRIP_ANALYSIS[[#This Row],[PURCHASE]]</f>
        <v>119500</v>
      </c>
      <c r="N37" s="1">
        <v>45629</v>
      </c>
      <c r="O37">
        <f>RTN_TRIP_ANALYSIS[[#This Row],[END DATE]]-RTN_TRIP_ANALYSIS[[#This Row],[START DATE ]]</f>
        <v>3</v>
      </c>
    </row>
    <row r="38" spans="1:15" x14ac:dyDescent="0.25">
      <c r="A38" s="2">
        <v>34</v>
      </c>
      <c r="B38" t="s">
        <v>13</v>
      </c>
      <c r="C38" s="1">
        <v>45628</v>
      </c>
      <c r="D38" t="s">
        <v>17</v>
      </c>
      <c r="E38">
        <v>2746</v>
      </c>
      <c r="F38">
        <v>200</v>
      </c>
      <c r="G38">
        <v>235650</v>
      </c>
      <c r="H38">
        <v>0</v>
      </c>
      <c r="I38">
        <v>115332</v>
      </c>
      <c r="J38">
        <v>4000</v>
      </c>
      <c r="K38">
        <f>SUM(RTN_TRIP_ANALYSIS[[#This Row],[TOTAL SALE]]+RTN_TRIP_ANALYSIS[[#This Row],[ADVANCE]])-SUM(RTN_TRIP_ANALYSIS[[#This Row],[RENT]]+RTN_TRIP_ANALYSIS[[#This Row],[LINE ]])</f>
        <v>116318</v>
      </c>
      <c r="L38">
        <v>145800</v>
      </c>
      <c r="M38">
        <f>RTN_TRIP_ANALYSIS[[#This Row],[NET SALE ]]-RTN_TRIP_ANALYSIS[[#This Row],[PURCHASE]]</f>
        <v>-29482</v>
      </c>
      <c r="N38" s="1">
        <v>45630</v>
      </c>
      <c r="O38">
        <f>RTN_TRIP_ANALYSIS[[#This Row],[END DATE]]-RTN_TRIP_ANALYSIS[[#This Row],[START DATE ]]</f>
        <v>2</v>
      </c>
    </row>
    <row r="39" spans="1:15" x14ac:dyDescent="0.25">
      <c r="A39" s="2">
        <v>35</v>
      </c>
      <c r="B39" t="s">
        <v>13</v>
      </c>
      <c r="C39" s="1">
        <v>45629</v>
      </c>
      <c r="D39" t="s">
        <v>20</v>
      </c>
      <c r="E39">
        <v>2200</v>
      </c>
      <c r="F39">
        <v>199</v>
      </c>
      <c r="G39">
        <v>527840</v>
      </c>
      <c r="H39">
        <v>5000</v>
      </c>
      <c r="I39">
        <v>92400</v>
      </c>
      <c r="J39">
        <v>4000</v>
      </c>
      <c r="K39">
        <f>SUM(RTN_TRIP_ANALYSIS[[#This Row],[TOTAL SALE]]+RTN_TRIP_ANALYSIS[[#This Row],[ADVANCE]])-SUM(RTN_TRIP_ANALYSIS[[#This Row],[RENT]]+RTN_TRIP_ANALYSIS[[#This Row],[LINE ]])</f>
        <v>436440</v>
      </c>
      <c r="L39">
        <v>589300</v>
      </c>
      <c r="M39">
        <f>RTN_TRIP_ANALYSIS[[#This Row],[NET SALE ]]-RTN_TRIP_ANALYSIS[[#This Row],[PURCHASE]]</f>
        <v>-152860</v>
      </c>
      <c r="N39" s="1">
        <v>45631</v>
      </c>
      <c r="O39">
        <f>RTN_TRIP_ANALYSIS[[#This Row],[END DATE]]-RTN_TRIP_ANALYSIS[[#This Row],[START DATE ]]</f>
        <v>2</v>
      </c>
    </row>
    <row r="40" spans="1:15" x14ac:dyDescent="0.25">
      <c r="A40" s="2"/>
    </row>
  </sheetData>
  <conditionalFormatting sqref="M2:M4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irfanpattu00@gmail.com</dc:creator>
  <cp:lastModifiedBy>irfanpattu00@gmail.com</cp:lastModifiedBy>
  <dcterms:created xsi:type="dcterms:W3CDTF">2024-12-12T10:51:34Z</dcterms:created>
  <dcterms:modified xsi:type="dcterms:W3CDTF">2024-12-14T07:41:02Z</dcterms:modified>
</cp:coreProperties>
</file>